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网盘（新）\黄思源（FN）\采购定点会材料审核\"/>
    </mc:Choice>
  </mc:AlternateContent>
  <bookViews>
    <workbookView xWindow="0" yWindow="0" windowWidth="19200" windowHeight="7010"/>
  </bookViews>
  <sheets>
    <sheet name="上会明细" sheetId="1" r:id="rId1"/>
    <sheet name="供应商清单" sheetId="7" r:id="rId2"/>
    <sheet name="SQ人员名单" sheetId="3" state="hidden" r:id="rId3"/>
    <sheet name="NBAQ Local Currency" sheetId="2" state="hidden"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a">#N/A</definedName>
    <definedName name="\b">#N/A</definedName>
    <definedName name="\B1" localSheetId="1">#REF!</definedName>
    <definedName name="\B1">#REF!</definedName>
    <definedName name="\C" localSheetId="1">#REF!</definedName>
    <definedName name="\C">#REF!</definedName>
    <definedName name="\C1" localSheetId="1">#REF!</definedName>
    <definedName name="\C1">#REF!</definedName>
    <definedName name="\s">#N/A</definedName>
    <definedName name="___ba1" localSheetId="1" hidden="1">{"Fiesta Facer Page",#N/A,FALSE,"Q_C_S";"Fiesta Main Page",#N/A,FALSE,"V_L";"Fiesta 95BP Struct",#N/A,FALSE,"StructBP";"Fiesta Post 95BP Struct",#N/A,FALSE,"AdjStructBP"}</definedName>
    <definedName name="___ba1" hidden="1">{"Fiesta Facer Page",#N/A,FALSE,"Q_C_S";"Fiesta Main Page",#N/A,FALSE,"V_L";"Fiesta 95BP Struct",#N/A,FALSE,"StructBP";"Fiesta Post 95BP Struct",#N/A,FALSE,"AdjStructBP"}</definedName>
    <definedName name="___D258" localSheetId="1" hidden="1">{"Presentation",#N/A,FALSE,"Feb96 - ALL"}</definedName>
    <definedName name="___D258" hidden="1">{"Presentation",#N/A,FALSE,"Feb96 - ALL"}</definedName>
    <definedName name="___dc1" localSheetId="1" hidden="1">{#N/A,#N/A,FALSE,"Chart";#N/A,#N/A,FALSE,"Overview";#N/A,#N/A,FALSE,"Overview_Acty";#N/A,#N/A,FALSE,"Inc97D";#N/A,#N/A,FALSE,"Rel_Inc97TD";#N/A,#N/A,FALSE,"Rel_Inc_97_NTD";#N/A,#N/A,FALSE,"Marketing";#N/A,#N/A,FALSE,"Pot_97"}</definedName>
    <definedName name="___dc1" hidden="1">{#N/A,#N/A,FALSE,"Chart";#N/A,#N/A,FALSE,"Overview";#N/A,#N/A,FALSE,"Overview_Acty";#N/A,#N/A,FALSE,"Inc97D";#N/A,#N/A,FALSE,"Rel_Inc97TD";#N/A,#N/A,FALSE,"Rel_Inc_97_NTD";#N/A,#N/A,FALSE,"Marketing";#N/A,#N/A,FALSE,"Pot_97"}</definedName>
    <definedName name="__123Graph_A" localSheetId="1" hidden="1">#REF!</definedName>
    <definedName name="__123Graph_A" hidden="1">#REF!</definedName>
    <definedName name="__123Graph_B" localSheetId="1" hidden="1">#REF!</definedName>
    <definedName name="__123Graph_B" hidden="1">#REF!</definedName>
    <definedName name="__123Graph_C" localSheetId="1" hidden="1">#REF!</definedName>
    <definedName name="__123Graph_C" hidden="1">#REF!</definedName>
    <definedName name="__123Graph_D" localSheetId="1" hidden="1">#REF!</definedName>
    <definedName name="__123Graph_D" hidden="1">#REF!</definedName>
    <definedName name="__123Graph_E" localSheetId="1" hidden="1">#REF!</definedName>
    <definedName name="__123Graph_E" hidden="1">#REF!</definedName>
    <definedName name="__123Graph_F" localSheetId="1" hidden="1">#REF!</definedName>
    <definedName name="__123Graph_F" hidden="1">#REF!</definedName>
    <definedName name="__123Graph_X" localSheetId="1" hidden="1">#REF!</definedName>
    <definedName name="__123Graph_X" hidden="1">#REF!</definedName>
    <definedName name="__GBP2006" localSheetId="1">#REF!</definedName>
    <definedName name="__GBP2006">#REF!</definedName>
    <definedName name="__GBP2007" localSheetId="1">#REF!</definedName>
    <definedName name="__GBP2007">#REF!</definedName>
    <definedName name="__GBP2008" localSheetId="1">#REF!</definedName>
    <definedName name="__GBP2008">#REF!</definedName>
    <definedName name="_1ENDE___SICHERN" localSheetId="1">#REF!</definedName>
    <definedName name="_1ENDE___SICHERN">#REF!</definedName>
    <definedName name="_1RATE_TABLE" localSheetId="1">#REF!</definedName>
    <definedName name="_1RATE_TABLE">#REF!</definedName>
    <definedName name="_2BOM_HEADER" localSheetId="1">#REF!</definedName>
    <definedName name="_2BOM_HEADER">#REF!</definedName>
    <definedName name="_2GKN_GSP" localSheetId="1">[1]COPQ!#REF!</definedName>
    <definedName name="_2GKN_GSP">[1]COPQ!#REF!</definedName>
    <definedName name="_2SUMMARY_PLUS" localSheetId="1">#REF!</definedName>
    <definedName name="_2SUMMARY_PLUS">#REF!</definedName>
    <definedName name="_aae1" localSheetId="1">#REF!</definedName>
    <definedName name="_aae1">#REF!</definedName>
    <definedName name="_ba1" localSheetId="1" hidden="1">{"Fiesta Facer Page",#N/A,FALSE,"Q_C_S";"Fiesta Main Page",#N/A,FALSE,"V_L";"Fiesta 95BP Struct",#N/A,FALSE,"StructBP";"Fiesta Post 95BP Struct",#N/A,FALSE,"AdjStructBP"}</definedName>
    <definedName name="_ba1" hidden="1">{"Fiesta Facer Page",#N/A,FALSE,"Q_C_S";"Fiesta Main Page",#N/A,FALSE,"V_L";"Fiesta 95BP Struct",#N/A,FALSE,"StructBP";"Fiesta Post 95BP Struct",#N/A,FALSE,"AdjStructBP"}</definedName>
    <definedName name="_D258" localSheetId="1" hidden="1">{"Presentation",#N/A,FALSE,"Feb96 - ALL"}</definedName>
    <definedName name="_D258" hidden="1">{"Presentation",#N/A,FALSE,"Feb96 - ALL"}</definedName>
    <definedName name="_dc1" localSheetId="1" hidden="1">{#N/A,#N/A,FALSE,"Chart";#N/A,#N/A,FALSE,"Overview";#N/A,#N/A,FALSE,"Overview_Acty";#N/A,#N/A,FALSE,"Inc97D";#N/A,#N/A,FALSE,"Rel_Inc97TD";#N/A,#N/A,FALSE,"Rel_Inc_97_NTD";#N/A,#N/A,FALSE,"Marketing";#N/A,#N/A,FALSE,"Pot_97"}</definedName>
    <definedName name="_dc1" hidden="1">{#N/A,#N/A,FALSE,"Chart";#N/A,#N/A,FALSE,"Overview";#N/A,#N/A,FALSE,"Overview_Acty";#N/A,#N/A,FALSE,"Inc97D";#N/A,#N/A,FALSE,"Rel_Inc97TD";#N/A,#N/A,FALSE,"Rel_Inc_97_NTD";#N/A,#N/A,FALSE,"Marketing";#N/A,#N/A,FALSE,"Pot_97"}</definedName>
    <definedName name="_xlnm._FilterDatabase" localSheetId="1" hidden="1">供应商清单!$A$1:$D$1</definedName>
    <definedName name="_xlnm._FilterDatabase" localSheetId="0" hidden="1">上会明细!$A$3:$AQ$3</definedName>
    <definedName name="_GBP2006" localSheetId="1">#REF!</definedName>
    <definedName name="_GBP2006">#REF!</definedName>
    <definedName name="_GBP2007" localSheetId="1">#REF!</definedName>
    <definedName name="_GBP2007">#REF!</definedName>
    <definedName name="_GBP2008" localSheetId="1">#REF!</definedName>
    <definedName name="_GBP2008">#REF!</definedName>
    <definedName name="_Key1" localSheetId="1" hidden="1">#REF!</definedName>
    <definedName name="_Key1" hidden="1">#REF!</definedName>
    <definedName name="_Key2" localSheetId="1" hidden="1">#REF!</definedName>
    <definedName name="_Key2" hidden="1">#REF!</definedName>
    <definedName name="_Mg1" localSheetId="1">#REF!</definedName>
    <definedName name="_Mg1">#REF!</definedName>
    <definedName name="_Mg2" localSheetId="1">#REF!</definedName>
    <definedName name="_Mg2">#REF!</definedName>
    <definedName name="_Mg3" localSheetId="1">#REF!</definedName>
    <definedName name="_Mg3">#REF!</definedName>
    <definedName name="_Mg4" localSheetId="1">#REF!</definedName>
    <definedName name="_Mg4">#REF!</definedName>
    <definedName name="_mg5" localSheetId="1">#REF!</definedName>
    <definedName name="_mg5">#REF!</definedName>
    <definedName name="_mg6" localSheetId="1">#REF!</definedName>
    <definedName name="_mg6">#REF!</definedName>
    <definedName name="_mg7" localSheetId="1">#REF!</definedName>
    <definedName name="_mg7">#REF!</definedName>
    <definedName name="_mg8" localSheetId="1">#REF!</definedName>
    <definedName name="_mg8">#REF!</definedName>
    <definedName name="_Order1" hidden="1">255</definedName>
    <definedName name="_Order2" hidden="1">255</definedName>
    <definedName name="_Regression_Int" hidden="1">1</definedName>
    <definedName name="_Sort" localSheetId="1" hidden="1">#REF!</definedName>
    <definedName name="_Sort" hidden="1">#REF!</definedName>
    <definedName name="_Var1" localSheetId="1">#REF!</definedName>
    <definedName name="_Var1">#REF!</definedName>
    <definedName name="_Var2" localSheetId="1">#REF!</definedName>
    <definedName name="_Var2">#REF!</definedName>
    <definedName name="_Var3" localSheetId="1">#REF!</definedName>
    <definedName name="_Var3">#REF!</definedName>
    <definedName name="_Var4" localSheetId="1">#REF!</definedName>
    <definedName name="_Var4">#REF!</definedName>
    <definedName name="_VAR41">[2]Produktbeschreibungen!$C$104</definedName>
    <definedName name="_Var5" localSheetId="1">#REF!</definedName>
    <definedName name="_Var5">#REF!</definedName>
    <definedName name="_Var6" localSheetId="1">#REF!</definedName>
    <definedName name="_Var6">#REF!</definedName>
    <definedName name="_Var7" localSheetId="1">#REF!</definedName>
    <definedName name="_Var7">#REF!</definedName>
    <definedName name="_Var8" localSheetId="1">#REF!</definedName>
    <definedName name="_Var8">#REF!</definedName>
    <definedName name="a">[3]Rates!$A$2:$A$9</definedName>
    <definedName name="aa" localSheetId="1">#REF!</definedName>
    <definedName name="aa">#REF!</definedName>
    <definedName name="aaa">[4]Details!$G$2:$P$17</definedName>
    <definedName name="aae" localSheetId="1">#REF!</definedName>
    <definedName name="aae">#REF!</definedName>
    <definedName name="AARLgBoP" localSheetId="3">#REF!</definedName>
    <definedName name="AARLgBoP" localSheetId="1">#REF!</definedName>
    <definedName name="AARLgBoP">#REF!</definedName>
    <definedName name="AARLgBoP2" localSheetId="1">#REF!</definedName>
    <definedName name="AARLgBoP2">#REF!</definedName>
    <definedName name="AARSmBoP" localSheetId="3">#REF!</definedName>
    <definedName name="AARSmBoP" localSheetId="1">#REF!</definedName>
    <definedName name="AARSmBoP">#REF!</definedName>
    <definedName name="abcx" localSheetId="1">#REF!</definedName>
    <definedName name="abcx">#REF!</definedName>
    <definedName name="ABS" localSheetId="1">#REF!</definedName>
    <definedName name="ABS">#REF!</definedName>
    <definedName name="ACBoP" localSheetId="3">#REF!</definedName>
    <definedName name="ACBoP" localSheetId="1">#REF!</definedName>
    <definedName name="ACBoP">#REF!</definedName>
    <definedName name="acc_treat">[5]H_Tables!$A$19:$A$21</definedName>
    <definedName name="acc_treat_part">[5]H_Tables!$B$19:$B$20</definedName>
    <definedName name="AllData" localSheetId="1">#REF!</definedName>
    <definedName name="AllData">#REF!</definedName>
    <definedName name="amort">[5]H_Tables!$A$19:$A$20</definedName>
    <definedName name="APPLICATIONS" localSheetId="1">#REF!</definedName>
    <definedName name="APPLICATIONS">#REF!</definedName>
    <definedName name="ASSEMBLY" localSheetId="1">#REF!</definedName>
    <definedName name="ASSEMBLY">#REF!</definedName>
    <definedName name="AuswMonat" localSheetId="1">#REF!</definedName>
    <definedName name="AuswMonat">#REF!</definedName>
    <definedName name="Autostart">[6]mstk_akt!$A$1</definedName>
    <definedName name="AYCBASE" localSheetId="1">#REF!</definedName>
    <definedName name="AYCBASE">#REF!</definedName>
    <definedName name="AYDBASE" localSheetId="1">#REF!</definedName>
    <definedName name="AYDBASE">#REF!</definedName>
    <definedName name="b" localSheetId="1">#REF!</definedName>
    <definedName name="b">#REF!</definedName>
    <definedName name="bb" localSheetId="1">#REF!</definedName>
    <definedName name="bb">#REF!</definedName>
    <definedName name="bbb" localSheetId="1">#REF!</definedName>
    <definedName name="bbb">#REF!</definedName>
    <definedName name="BIst011" localSheetId="1">#REF!</definedName>
    <definedName name="BIst011">#REF!</definedName>
    <definedName name="BIst012" localSheetId="1">[7]FC!#REF!</definedName>
    <definedName name="BIst012">[7]FC!#REF!</definedName>
    <definedName name="BIst021" localSheetId="1">#REF!</definedName>
    <definedName name="BIst021">#REF!</definedName>
    <definedName name="BIst022" localSheetId="1">[7]FC!#REF!</definedName>
    <definedName name="BIst022">[7]FC!#REF!</definedName>
    <definedName name="BIst031" localSheetId="1">#REF!</definedName>
    <definedName name="BIst031">#REF!</definedName>
    <definedName name="BIst032" localSheetId="1">[7]FC!#REF!</definedName>
    <definedName name="BIst032">[7]FC!#REF!</definedName>
    <definedName name="BIst041" localSheetId="1">#REF!</definedName>
    <definedName name="BIst041">#REF!</definedName>
    <definedName name="BIst042" localSheetId="1">[7]FC!#REF!</definedName>
    <definedName name="BIst042">[7]FC!#REF!</definedName>
    <definedName name="BIst051" localSheetId="1">#REF!</definedName>
    <definedName name="BIst051">#REF!</definedName>
    <definedName name="BIst051a" localSheetId="1">#REF!</definedName>
    <definedName name="BIst051a">#REF!</definedName>
    <definedName name="BIst052" localSheetId="1">[7]FC!#REF!</definedName>
    <definedName name="BIst052">[7]FC!#REF!</definedName>
    <definedName name="BIst052a" localSheetId="1">[7]FC!#REF!</definedName>
    <definedName name="BIst052a">[7]FC!#REF!</definedName>
    <definedName name="BIst061" localSheetId="1">#REF!</definedName>
    <definedName name="BIst061">#REF!</definedName>
    <definedName name="BIst062" localSheetId="1">[7]FC!#REF!</definedName>
    <definedName name="BIst062">[7]FC!#REF!</definedName>
    <definedName name="BIst071" localSheetId="1">#REF!</definedName>
    <definedName name="BIst071">#REF!</definedName>
    <definedName name="BIst072" localSheetId="1">[7]FC!#REF!</definedName>
    <definedName name="BIst072">[7]FC!#REF!</definedName>
    <definedName name="BIst081" localSheetId="1">#REF!</definedName>
    <definedName name="BIst081">#REF!</definedName>
    <definedName name="BIst081a" localSheetId="1">#REF!</definedName>
    <definedName name="BIst081a">#REF!</definedName>
    <definedName name="BIst081b" localSheetId="1">#REF!</definedName>
    <definedName name="BIst081b">#REF!</definedName>
    <definedName name="BIst082" localSheetId="1">[7]FC!#REF!</definedName>
    <definedName name="BIst082">[7]FC!#REF!</definedName>
    <definedName name="BIst082a" localSheetId="1">[7]FC!#REF!</definedName>
    <definedName name="BIst082a">[7]FC!#REF!</definedName>
    <definedName name="BIst082b" localSheetId="1">[7]FC!#REF!</definedName>
    <definedName name="BIst082b">[7]FC!#REF!</definedName>
    <definedName name="BIst091" localSheetId="1">#REF!</definedName>
    <definedName name="BIst091">#REF!</definedName>
    <definedName name="BIst092" localSheetId="1">[7]FC!#REF!</definedName>
    <definedName name="BIst092">[7]FC!#REF!</definedName>
    <definedName name="BIst101" localSheetId="1">#REF!</definedName>
    <definedName name="BIst101">#REF!</definedName>
    <definedName name="BIst102" localSheetId="1">[7]FC!#REF!</definedName>
    <definedName name="BIst102">[7]FC!#REF!</definedName>
    <definedName name="BIst121" localSheetId="1">#REF!</definedName>
    <definedName name="BIst121">#REF!</definedName>
    <definedName name="BIst122" localSheetId="1">[7]FC!#REF!</definedName>
    <definedName name="BIst122">[7]FC!#REF!</definedName>
    <definedName name="BIst131" localSheetId="1">#REF!</definedName>
    <definedName name="BIst131">#REF!</definedName>
    <definedName name="BIst132" localSheetId="1">[7]FC!#REF!</definedName>
    <definedName name="BIst132">[7]FC!#REF!</definedName>
    <definedName name="BIst141" localSheetId="1">#REF!</definedName>
    <definedName name="BIst141">#REF!</definedName>
    <definedName name="BIst142" localSheetId="1">[7]FC!#REF!</definedName>
    <definedName name="BIst142">[7]FC!#REF!</definedName>
    <definedName name="BIst151" localSheetId="1">#REF!</definedName>
    <definedName name="BIst151">#REF!</definedName>
    <definedName name="BIst152" localSheetId="1">[7]FC!#REF!</definedName>
    <definedName name="BIst152">[7]FC!#REF!</definedName>
    <definedName name="BIst161" localSheetId="1">#REF!</definedName>
    <definedName name="BIst161">#REF!</definedName>
    <definedName name="BIst162" localSheetId="1">[7]FC!#REF!</definedName>
    <definedName name="BIst162">[7]FC!#REF!</definedName>
    <definedName name="BIst171" localSheetId="1">#REF!</definedName>
    <definedName name="BIst171">#REF!</definedName>
    <definedName name="BIst172" localSheetId="1">[7]FC!#REF!</definedName>
    <definedName name="BIst172">[7]FC!#REF!</definedName>
    <definedName name="BIst181" localSheetId="1">#REF!</definedName>
    <definedName name="BIst181">#REF!</definedName>
    <definedName name="BIst182" localSheetId="1">[7]FC!#REF!</definedName>
    <definedName name="BIst182">[7]FC!#REF!</definedName>
    <definedName name="BIst191" localSheetId="1">#REF!</definedName>
    <definedName name="BIst191">#REF!</definedName>
    <definedName name="BIst192" localSheetId="1">[7]FC!#REF!</definedName>
    <definedName name="BIst192">[7]FC!#REF!</definedName>
    <definedName name="BIst201" localSheetId="1">#REF!</definedName>
    <definedName name="BIst201">#REF!</definedName>
    <definedName name="BIst202" localSheetId="1">[7]FC!#REF!</definedName>
    <definedName name="BIst202">[7]FC!#REF!</definedName>
    <definedName name="BIst211" localSheetId="1">#REF!</definedName>
    <definedName name="BIst211">#REF!</definedName>
    <definedName name="BIst212" localSheetId="1">[7]FC!#REF!</definedName>
    <definedName name="BIst212">[7]FC!#REF!</definedName>
    <definedName name="BIst221" localSheetId="1">#REF!</definedName>
    <definedName name="BIst221">#REF!</definedName>
    <definedName name="BIst222" localSheetId="1">[7]FC!#REF!</definedName>
    <definedName name="BIst222">[7]FC!#REF!</definedName>
    <definedName name="BIst231" localSheetId="1">#REF!</definedName>
    <definedName name="BIst231">#REF!</definedName>
    <definedName name="BIst232" localSheetId="1">[7]FC!#REF!</definedName>
    <definedName name="BIst232">[7]FC!#REF!</definedName>
    <definedName name="BIst241" localSheetId="1">#REF!</definedName>
    <definedName name="BIst241">#REF!</definedName>
    <definedName name="BIst242" localSheetId="1">[7]FC!#REF!</definedName>
    <definedName name="BIst242">[7]FC!#REF!</definedName>
    <definedName name="BIst251" localSheetId="1">#REF!</definedName>
    <definedName name="BIst251">#REF!</definedName>
    <definedName name="BIst252" localSheetId="1">[7]FC!#REF!</definedName>
    <definedName name="BIst252">[7]FC!#REF!</definedName>
    <definedName name="BIst261" localSheetId="1">#REF!</definedName>
    <definedName name="BIst261">#REF!</definedName>
    <definedName name="BIst262" localSheetId="1">[7]FC!#REF!</definedName>
    <definedName name="BIst262">[7]FC!#REF!</definedName>
    <definedName name="BIst271" localSheetId="1">#REF!</definedName>
    <definedName name="BIst271">#REF!</definedName>
    <definedName name="BIst272" localSheetId="1">[7]FC!#REF!</definedName>
    <definedName name="BIst272">[7]FC!#REF!</definedName>
    <definedName name="BIst281" localSheetId="1">#REF!</definedName>
    <definedName name="BIst281">#REF!</definedName>
    <definedName name="BIst282" localSheetId="1">[7]FC!#REF!</definedName>
    <definedName name="BIst282">[7]FC!#REF!</definedName>
    <definedName name="BIst291" localSheetId="1">#REF!</definedName>
    <definedName name="BIst291">#REF!</definedName>
    <definedName name="BIst292" localSheetId="1">[7]FC!#REF!</definedName>
    <definedName name="BIst292">[7]FC!#REF!</definedName>
    <definedName name="BIst301" localSheetId="1">#REF!</definedName>
    <definedName name="BIst301">#REF!</definedName>
    <definedName name="BIst302" localSheetId="1">[7]FC!#REF!</definedName>
    <definedName name="BIst302">[7]FC!#REF!</definedName>
    <definedName name="BIst311" localSheetId="1">#REF!</definedName>
    <definedName name="BIst311">#REF!</definedName>
    <definedName name="BIst312" localSheetId="1">[7]FC!#REF!</definedName>
    <definedName name="BIst312">[7]FC!#REF!</definedName>
    <definedName name="BIst321" localSheetId="1">#REF!</definedName>
    <definedName name="BIst321">#REF!</definedName>
    <definedName name="BIst322" localSheetId="1">[7]FC!#REF!</definedName>
    <definedName name="BIst322">[7]FC!#REF!</definedName>
    <definedName name="BIst331" localSheetId="1">#REF!</definedName>
    <definedName name="BIst331">#REF!</definedName>
    <definedName name="BIst332" localSheetId="1">[7]FC!#REF!</definedName>
    <definedName name="BIst332">[7]FC!#REF!</definedName>
    <definedName name="BIst341" localSheetId="1">#REF!</definedName>
    <definedName name="BIst341">#REF!</definedName>
    <definedName name="BIst342" localSheetId="1">[7]FC!#REF!</definedName>
    <definedName name="BIst342">[7]FC!#REF!</definedName>
    <definedName name="BIst351" localSheetId="1">#REF!</definedName>
    <definedName name="BIst351">#REF!</definedName>
    <definedName name="BIst352" localSheetId="1">[7]FC!#REF!</definedName>
    <definedName name="BIst352">[7]FC!#REF!</definedName>
    <definedName name="BIst361" localSheetId="1">#REF!</definedName>
    <definedName name="BIst361">#REF!</definedName>
    <definedName name="BIst361a" localSheetId="1">#REF!</definedName>
    <definedName name="BIst361a">#REF!</definedName>
    <definedName name="BIst362" localSheetId="1">[7]FC!#REF!</definedName>
    <definedName name="BIst362">[7]FC!#REF!</definedName>
    <definedName name="BIst362a" localSheetId="1">[7]FC!#REF!</definedName>
    <definedName name="BIst362a">[7]FC!#REF!</definedName>
    <definedName name="BIst371" localSheetId="1">#REF!</definedName>
    <definedName name="BIst371">#REF!</definedName>
    <definedName name="BIst372" localSheetId="1">[7]FC!#REF!</definedName>
    <definedName name="BIst372">[7]FC!#REF!</definedName>
    <definedName name="BIst381" localSheetId="1">#REF!</definedName>
    <definedName name="BIst381">#REF!</definedName>
    <definedName name="BIst382" localSheetId="1">[7]FC!#REF!</definedName>
    <definedName name="BIst382">[7]FC!#REF!</definedName>
    <definedName name="BIst391" localSheetId="1">#REF!</definedName>
    <definedName name="BIst391">#REF!</definedName>
    <definedName name="BIst392" localSheetId="1">[7]FC!#REF!</definedName>
    <definedName name="BIst392">[7]FC!#REF!</definedName>
    <definedName name="BIst401" localSheetId="1">#REF!</definedName>
    <definedName name="BIst401">#REF!</definedName>
    <definedName name="BIst402" localSheetId="1">[7]FC!#REF!</definedName>
    <definedName name="BIst402">[7]FC!#REF!</definedName>
    <definedName name="BIst411" localSheetId="1">#REF!</definedName>
    <definedName name="BIst411">#REF!</definedName>
    <definedName name="BIst412" localSheetId="1">[7]FC!#REF!</definedName>
    <definedName name="BIst412">[7]FC!#REF!</definedName>
    <definedName name="BLC">[8]Lists!$B$188:$B$189</definedName>
    <definedName name="BOM" localSheetId="1">#REF!</definedName>
    <definedName name="BOM">#REF!</definedName>
    <definedName name="BOP">[9]BOPs_Purchasing!$B$11:$R$24</definedName>
    <definedName name="BoPs" localSheetId="3">#REF!</definedName>
    <definedName name="BoPs" localSheetId="1">#REF!</definedName>
    <definedName name="BoPs">#REF!</definedName>
    <definedName name="BottomLine" localSheetId="1">#REF!</definedName>
    <definedName name="BottomLine">#REF!</definedName>
    <definedName name="BOX" localSheetId="1">#REF!</definedName>
    <definedName name="BOX">#REF!</definedName>
    <definedName name="BPlan01" localSheetId="1">#REF!</definedName>
    <definedName name="BPlan01">#REF!</definedName>
    <definedName name="BPlan02" localSheetId="1">#REF!</definedName>
    <definedName name="BPlan02">#REF!</definedName>
    <definedName name="BPlan03" localSheetId="1">#REF!</definedName>
    <definedName name="BPlan03">#REF!</definedName>
    <definedName name="BPlan04" localSheetId="1">#REF!</definedName>
    <definedName name="BPlan04">#REF!</definedName>
    <definedName name="BPlan05" localSheetId="1">#REF!</definedName>
    <definedName name="BPlan05">#REF!</definedName>
    <definedName name="BPlan05a" localSheetId="1">#REF!</definedName>
    <definedName name="BPlan05a">#REF!</definedName>
    <definedName name="BPlan06" localSheetId="1">#REF!</definedName>
    <definedName name="BPlan06">#REF!</definedName>
    <definedName name="BPlan07" localSheetId="1">#REF!</definedName>
    <definedName name="BPlan07">#REF!</definedName>
    <definedName name="BPlan08" localSheetId="1">#REF!</definedName>
    <definedName name="BPlan08">#REF!</definedName>
    <definedName name="BPlan08a" localSheetId="1">#REF!</definedName>
    <definedName name="BPlan08a">#REF!</definedName>
    <definedName name="BPlan08b" localSheetId="1">#REF!</definedName>
    <definedName name="BPlan08b">#REF!</definedName>
    <definedName name="BPlan09" localSheetId="1">#REF!</definedName>
    <definedName name="BPlan09">#REF!</definedName>
    <definedName name="BPlan10" localSheetId="1">#REF!</definedName>
    <definedName name="BPlan10">#REF!</definedName>
    <definedName name="BPlan12" localSheetId="1">#REF!</definedName>
    <definedName name="BPlan12">#REF!</definedName>
    <definedName name="BPlan13" localSheetId="1">#REF!</definedName>
    <definedName name="BPlan13">#REF!</definedName>
    <definedName name="BPlan14" localSheetId="1">#REF!</definedName>
    <definedName name="BPlan14">#REF!</definedName>
    <definedName name="BPlan15" localSheetId="1">#REF!</definedName>
    <definedName name="BPlan15">#REF!</definedName>
    <definedName name="BPlan16" localSheetId="1">#REF!</definedName>
    <definedName name="BPlan16">#REF!</definedName>
    <definedName name="BPlan17" localSheetId="1">#REF!</definedName>
    <definedName name="BPlan17">#REF!</definedName>
    <definedName name="BPlan18" localSheetId="1">#REF!</definedName>
    <definedName name="BPlan18">#REF!</definedName>
    <definedName name="BPlan19" localSheetId="1">#REF!</definedName>
    <definedName name="BPlan19">#REF!</definedName>
    <definedName name="BPlan20" localSheetId="1">#REF!</definedName>
    <definedName name="BPlan20">#REF!</definedName>
    <definedName name="BPlan21" localSheetId="1">#REF!</definedName>
    <definedName name="BPlan21">#REF!</definedName>
    <definedName name="BPlan22" localSheetId="1">#REF!</definedName>
    <definedName name="BPlan22">#REF!</definedName>
    <definedName name="BPlan23" localSheetId="1">#REF!</definedName>
    <definedName name="BPlan23">#REF!</definedName>
    <definedName name="BPlan24" localSheetId="1">#REF!</definedName>
    <definedName name="BPlan24">#REF!</definedName>
    <definedName name="BPlan25" localSheetId="1">#REF!</definedName>
    <definedName name="BPlan25">#REF!</definedName>
    <definedName name="BPlan26" localSheetId="1">#REF!</definedName>
    <definedName name="BPlan26">#REF!</definedName>
    <definedName name="BPlan27" localSheetId="1">#REF!</definedName>
    <definedName name="BPlan27">#REF!</definedName>
    <definedName name="BPlan28" localSheetId="1">#REF!</definedName>
    <definedName name="BPlan28">#REF!</definedName>
    <definedName name="BPlan29" localSheetId="1">#REF!</definedName>
    <definedName name="BPlan29">#REF!</definedName>
    <definedName name="BPlan30" localSheetId="1">#REF!</definedName>
    <definedName name="BPlan30">#REF!</definedName>
    <definedName name="BPlan31" localSheetId="1">#REF!</definedName>
    <definedName name="BPlan31">#REF!</definedName>
    <definedName name="BPlan32" localSheetId="1">#REF!</definedName>
    <definedName name="BPlan32">#REF!</definedName>
    <definedName name="BPlan33" localSheetId="1">#REF!</definedName>
    <definedName name="BPlan33">#REF!</definedName>
    <definedName name="BPlan34" localSheetId="1">#REF!</definedName>
    <definedName name="BPlan34">#REF!</definedName>
    <definedName name="BPlan35" localSheetId="1">#REF!</definedName>
    <definedName name="BPlan35">#REF!</definedName>
    <definedName name="BPlan36" localSheetId="1">#REF!</definedName>
    <definedName name="BPlan36">#REF!</definedName>
    <definedName name="BPlan36a" localSheetId="1">#REF!</definedName>
    <definedName name="BPlan36a">#REF!</definedName>
    <definedName name="BPlan37" localSheetId="1">#REF!</definedName>
    <definedName name="BPlan37">#REF!</definedName>
    <definedName name="BPlan38" localSheetId="1">#REF!</definedName>
    <definedName name="BPlan38">#REF!</definedName>
    <definedName name="BPlan39" localSheetId="1">#REF!</definedName>
    <definedName name="BPlan39">#REF!</definedName>
    <definedName name="BPlan40" localSheetId="1">#REF!</definedName>
    <definedName name="BPlan40">#REF!</definedName>
    <definedName name="BPlan41" localSheetId="1">#REF!</definedName>
    <definedName name="BPlan41">#REF!</definedName>
    <definedName name="Budget_rates">[9]Budget_Rates!$B$2:$L$7</definedName>
    <definedName name="BuiltIn_Print_Area" localSheetId="1">#REF!</definedName>
    <definedName name="BuiltIn_Print_Area">#REF!</definedName>
    <definedName name="BuiltIn_Print_Area___0___0">"$"</definedName>
    <definedName name="Cage_Blank_Wt">'[9]Forging Wt_Link'!$T$6:$U$58</definedName>
    <definedName name="Cage_Price">[10]BOPs_Purchasing!$BK$9:$BQ$20</definedName>
    <definedName name="cap_start3" localSheetId="1">#REF!</definedName>
    <definedName name="cap_start3">#REF!</definedName>
    <definedName name="Capacity1" localSheetId="1">#REF!</definedName>
    <definedName name="Capacity1">#REF!</definedName>
    <definedName name="capex" localSheetId="1">#REF!</definedName>
    <definedName name="capex">#REF!</definedName>
    <definedName name="cc" localSheetId="1">#REF!</definedName>
    <definedName name="cc">#REF!</definedName>
    <definedName name="ccc" localSheetId="1">#REF!</definedName>
    <definedName name="ccc">#REF!</definedName>
    <definedName name="ccdata" localSheetId="1">#REF!</definedName>
    <definedName name="ccdata">#REF!</definedName>
    <definedName name="ccsdata" localSheetId="1">#REF!</definedName>
    <definedName name="ccsdata">#REF!</definedName>
    <definedName name="ccsdatagps2" localSheetId="1">#REF!</definedName>
    <definedName name="ccsdatagps2">#REF!</definedName>
    <definedName name="cczdata" localSheetId="1">#REF!</definedName>
    <definedName name="cczdata">#REF!</definedName>
    <definedName name="cdata" localSheetId="1">#REF!</definedName>
    <definedName name="cdata">#REF!</definedName>
    <definedName name="CELLNAME" localSheetId="1">#REF!</definedName>
    <definedName name="CELLNAME">#REF!</definedName>
    <definedName name="cert">[8]Lists!$B$184:$B$185</definedName>
    <definedName name="choice" localSheetId="1">#REF!</definedName>
    <definedName name="choice">#REF!</definedName>
    <definedName name="choice_DD">[11]Parameters!$A$66:$A$67</definedName>
    <definedName name="cinsert" localSheetId="1">#REF!</definedName>
    <definedName name="cinsert">#REF!</definedName>
    <definedName name="CL">[12]GENERAL!$D$2</definedName>
    <definedName name="CLONE_PLATFORM_OPTIONS" localSheetId="1">[13]CLONES!#REF!</definedName>
    <definedName name="CLONE_PLATFORM_OPTIONS">[13]CLONES!#REF!</definedName>
    <definedName name="CM_Metrics" localSheetId="1">#REF!</definedName>
    <definedName name="CM_Metrics">#REF!</definedName>
    <definedName name="CN">[12]GENERAL!$D$3</definedName>
    <definedName name="CntCo" localSheetId="1">#REF!</definedName>
    <definedName name="CntCo">#REF!</definedName>
    <definedName name="Commodity">[14]list!$C$4:$C$25</definedName>
    <definedName name="Commodity_group">[15]list!$F$4:$F$10</definedName>
    <definedName name="commodityMHM">'[16]Steps Lead-Time'!$I$4:$I$12</definedName>
    <definedName name="Comp">[17]Lists!$B$56:$B$57</definedName>
    <definedName name="COMP1" localSheetId="1">#REF!</definedName>
    <definedName name="COMP1">#REF!</definedName>
    <definedName name="COMP10" localSheetId="1">#REF!</definedName>
    <definedName name="COMP10">#REF!</definedName>
    <definedName name="COMP11" localSheetId="1">#REF!</definedName>
    <definedName name="COMP11">#REF!</definedName>
    <definedName name="COMP12" localSheetId="1">#REF!</definedName>
    <definedName name="COMP12">#REF!</definedName>
    <definedName name="COMP13" localSheetId="1">#REF!</definedName>
    <definedName name="COMP13">#REF!</definedName>
    <definedName name="COMP14" localSheetId="1">#REF!</definedName>
    <definedName name="COMP14">#REF!</definedName>
    <definedName name="COMP15" localSheetId="1">#REF!</definedName>
    <definedName name="COMP15">#REF!</definedName>
    <definedName name="COMP2" localSheetId="1">#REF!</definedName>
    <definedName name="COMP2">#REF!</definedName>
    <definedName name="COMP3" localSheetId="1">#REF!</definedName>
    <definedName name="COMP3">#REF!</definedName>
    <definedName name="COMP4" localSheetId="1">#REF!</definedName>
    <definedName name="COMP4">#REF!</definedName>
    <definedName name="COMP5" localSheetId="1">#REF!</definedName>
    <definedName name="COMP5">#REF!</definedName>
    <definedName name="COMP6" localSheetId="1">#REF!</definedName>
    <definedName name="COMP6">#REF!</definedName>
    <definedName name="COMP7" localSheetId="1">#REF!</definedName>
    <definedName name="COMP7">#REF!</definedName>
    <definedName name="COMP8" localSheetId="1">#REF!</definedName>
    <definedName name="COMP8">#REF!</definedName>
    <definedName name="COMP9" localSheetId="1">#REF!</definedName>
    <definedName name="COMP9">#REF!</definedName>
    <definedName name="Companies">[18]H_TABLES!$B$68:$D$150</definedName>
    <definedName name="Company" localSheetId="3">#REF!</definedName>
    <definedName name="Company" localSheetId="1">#REF!</definedName>
    <definedName name="Company">#REF!</definedName>
    <definedName name="Company_Name">[19]Flags!$D$10</definedName>
    <definedName name="COMPL" localSheetId="1">#REF!</definedName>
    <definedName name="COMPL">#REF!</definedName>
    <definedName name="COMPONENT" localSheetId="1">#REF!</definedName>
    <definedName name="COMPONENT">#REF!</definedName>
    <definedName name="CoName" localSheetId="1">#REF!</definedName>
    <definedName name="CoName">#REF!</definedName>
    <definedName name="CONCURRENCE" localSheetId="1">#REF!</definedName>
    <definedName name="CONCURRENCE">#REF!</definedName>
    <definedName name="Config">[3]Rates!$S$4:$S$20</definedName>
    <definedName name="Consol_Locations">[19]Tables!$C$55</definedName>
    <definedName name="CoRates_Dep">'[5]Input Page'!$K$4</definedName>
    <definedName name="Cost" localSheetId="1">#REF!</definedName>
    <definedName name="Cost">#REF!</definedName>
    <definedName name="Cost_of_Capital">[20]Reference!$C$16</definedName>
    <definedName name="Cost1" localSheetId="1">#REF!</definedName>
    <definedName name="Cost1">#REF!</definedName>
    <definedName name="countries">[14]list!$H$5:$H$164</definedName>
    <definedName name="country">[17]Parameters!$B$2:$B$35</definedName>
    <definedName name="Country1">[8]Lists!$B$117:$B$174</definedName>
    <definedName name="coysel">[18]H_TABLES!$B$2</definedName>
    <definedName name="_xlnm.Criteria" localSheetId="1">#REF!</definedName>
    <definedName name="_xlnm.Criteria">#REF!</definedName>
    <definedName name="Criteria_1" localSheetId="1">#REF!</definedName>
    <definedName name="Criteria_1">#REF!</definedName>
    <definedName name="Criteria_2" localSheetId="1">#REF!</definedName>
    <definedName name="Criteria_2">#REF!</definedName>
    <definedName name="Criteria_3" localSheetId="1">#REF!</definedName>
    <definedName name="Criteria_3">#REF!</definedName>
    <definedName name="CSB" localSheetId="1">#REF!</definedName>
    <definedName name="CSB">#REF!</definedName>
    <definedName name="csdata" localSheetId="1">#REF!</definedName>
    <definedName name="csdata">#REF!</definedName>
    <definedName name="csdataGPS2" localSheetId="1">#REF!</definedName>
    <definedName name="csdataGPS2">#REF!</definedName>
    <definedName name="csssssssdata" localSheetId="1">#REF!</definedName>
    <definedName name="csssssssdata">#REF!</definedName>
    <definedName name="csssszdata" localSheetId="1">#REF!</definedName>
    <definedName name="csssszdata">#REF!</definedName>
    <definedName name="cszdata" localSheetId="1">#REF!</definedName>
    <definedName name="cszdata">#REF!</definedName>
    <definedName name="CumulativeNetCashFlowA" localSheetId="1">#REF!</definedName>
    <definedName name="CumulativeNetCashFlowA">#REF!</definedName>
    <definedName name="Cur">[21]Lists!$I$7</definedName>
    <definedName name="Cur_month" localSheetId="1">#REF!</definedName>
    <definedName name="Cur_month">#REF!</definedName>
    <definedName name="Cur_Year" localSheetId="1">#REF!</definedName>
    <definedName name="Cur_Year">#REF!</definedName>
    <definedName name="CURR" localSheetId="1">#REF!</definedName>
    <definedName name="CURR">#REF!</definedName>
    <definedName name="curr_list">'[22]Drop down lists'!$E$2:$E$28</definedName>
    <definedName name="Curr_sign">[23]Lists!$D$9</definedName>
    <definedName name="curr1" localSheetId="1">#REF!</definedName>
    <definedName name="curr1">#REF!</definedName>
    <definedName name="curr2" localSheetId="1">#REF!</definedName>
    <definedName name="curr2">#REF!</definedName>
    <definedName name="currencies">[21]Currencies!$A$1:$E$45</definedName>
    <definedName name="currency">'[15]Currency List'!$N$9:$N$36</definedName>
    <definedName name="Currency_Flag">[19]Flags!$D$20</definedName>
    <definedName name="currency_programme">'[24]Currency List'!$P$9:$S$49</definedName>
    <definedName name="currency_rate">'[15]Currency List'!$F$9:$I$37</definedName>
    <definedName name="currency_symbol">'[5]H_Drop down lists'!$E$30</definedName>
    <definedName name="currency_symbol_sum">'[5]Financial Summary for NBA - DL'!$M$1</definedName>
    <definedName name="currsel">'[21]Clime Formulae'!$Y$4</definedName>
    <definedName name="currtab" localSheetId="1">#REF!</definedName>
    <definedName name="currtab">#REF!</definedName>
    <definedName name="cust_list">'[22]Drop down lists'!$I$2:$I$64</definedName>
    <definedName name="Custimpact1" localSheetId="1">#REF!</definedName>
    <definedName name="Custimpact1">#REF!</definedName>
    <definedName name="Customer">'[14]PRA lists'!$O$2:$P$6</definedName>
    <definedName name="Customerlist">'[14]PRA lists'!$O$3:$O$6</definedName>
    <definedName name="Customers">[21]Slide4!$B$10:$I$33</definedName>
    <definedName name="cuurtab" localSheetId="1">#REF!</definedName>
    <definedName name="cuurtab">#REF!</definedName>
    <definedName name="d" localSheetId="1">#REF!</definedName>
    <definedName name="d">#REF!</definedName>
    <definedName name="D_\jni_s_Documents\2_Marketing___Sales\Driveline\_2010_General_Activity_Planning.xls_Action_Planning" localSheetId="1">#REF!</definedName>
    <definedName name="D_\jni_s_Documents\2_Marketing___Sales\Driveline\_2010_General_Activity_Planning.xls_Action_Planning">#REF!</definedName>
    <definedName name="data" localSheetId="1">#REF!</definedName>
    <definedName name="data">#REF!</definedName>
    <definedName name="DATA1" localSheetId="1">#REF!</definedName>
    <definedName name="DATA1">#REF!</definedName>
    <definedName name="DATA2" localSheetId="1">#REF!</definedName>
    <definedName name="DATA2">#REF!</definedName>
    <definedName name="DATA3" localSheetId="1">#REF!</definedName>
    <definedName name="DATA3">#REF!</definedName>
    <definedName name="DATA4" localSheetId="1">#REF!</definedName>
    <definedName name="DATA4">#REF!</definedName>
    <definedName name="DATA5" localSheetId="1">#REF!</definedName>
    <definedName name="DATA5">#REF!</definedName>
    <definedName name="DATA6" localSheetId="1">#REF!</definedName>
    <definedName name="DATA6">#REF!</definedName>
    <definedName name="_xlnm.Database" localSheetId="1">#REF!</definedName>
    <definedName name="_xlnm.Database">#REF!</definedName>
    <definedName name="datatab" localSheetId="1">#REF!</definedName>
    <definedName name="datatab">#REF!</definedName>
    <definedName name="Date">[19]Sales_1!$B$3</definedName>
    <definedName name="daten2">[25]Value!$B$5:$G$87</definedName>
    <definedName name="Day">[19]Sales_1!$B$2</definedName>
    <definedName name="DD">[11]Parameters!$A$67</definedName>
    <definedName name="ddata" localSheetId="1">#REF!</definedName>
    <definedName name="ddata">#REF!</definedName>
    <definedName name="ddata2" localSheetId="1">#REF!</definedName>
    <definedName name="ddata2">#REF!</definedName>
    <definedName name="ddd">[26]Parameters!$B$2:$B$35</definedName>
    <definedName name="ddddddddd" localSheetId="1">#REF!</definedName>
    <definedName name="ddddddddd">#REF!</definedName>
    <definedName name="Deci">'[21]Clime Formulae'!$Q$4</definedName>
    <definedName name="Decimals">[19]Flags!$D$17</definedName>
    <definedName name="DEPT_" localSheetId="1">#REF!</definedName>
    <definedName name="DEPT_">#REF!</definedName>
    <definedName name="DESCRIPTION" localSheetId="1">#REF!</definedName>
    <definedName name="DESCRIPTION">#REF!</definedName>
    <definedName name="Design">'[14]PRA lists'!$G$2:$H$5</definedName>
    <definedName name="designlist">'[14]PRA lists'!$G$3:$G$5</definedName>
    <definedName name="Designresp1" localSheetId="1">#REF!</definedName>
    <definedName name="Designresp1">#REF!</definedName>
    <definedName name="Designtime1" localSheetId="1">#REF!</definedName>
    <definedName name="Designtime1">#REF!</definedName>
    <definedName name="DI">'[21]Clime Formulae'!$Q$3</definedName>
    <definedName name="Display_Cash_Flow">[19]Flags!$G$36</definedName>
    <definedName name="DOBoP" localSheetId="3">#REF!</definedName>
    <definedName name="DOBoP" localSheetId="1">#REF!</definedName>
    <definedName name="DOBoP">#REF!</definedName>
    <definedName name="drffd">[26]Parameters!$B$2:$B$35</definedName>
    <definedName name="Druckbereich_MI" localSheetId="1">#REF!</definedName>
    <definedName name="Druckbereich_MI">#REF!</definedName>
    <definedName name="Druckereich_mII" localSheetId="1">#REF!</definedName>
    <definedName name="Druckereich_mII">#REF!</definedName>
    <definedName name="DVPNUMBER" localSheetId="1">#REF!</definedName>
    <definedName name="DVPNUMBER">#REF!</definedName>
    <definedName name="e" localSheetId="1">#REF!</definedName>
    <definedName name="e">#REF!</definedName>
    <definedName name="EI">[12]GENERAL!$D$4</definedName>
    <definedName name="EIGHTHHOME" localSheetId="1">#REF!</definedName>
    <definedName name="EIGHTHHOME">#REF!</definedName>
    <definedName name="Emballage_durable" localSheetId="1">#REF!</definedName>
    <definedName name="Emballage_durable">#REF!</definedName>
    <definedName name="Emballage_perdable" localSheetId="1">#REF!</definedName>
    <definedName name="Emballage_perdable">#REF!</definedName>
    <definedName name="End">[21]Structure!$C$107</definedName>
    <definedName name="endco">'[21]Clime Formulae'!$L$48</definedName>
    <definedName name="ende">[27]FC!$D$380:$N$390</definedName>
    <definedName name="EndeC" localSheetId="1">#REF!</definedName>
    <definedName name="EndeC">#REF!</definedName>
    <definedName name="EOPJS" localSheetId="1">#REF!</definedName>
    <definedName name="EOPJS">#REF!</definedName>
    <definedName name="er" localSheetId="1">#REF!</definedName>
    <definedName name="er">#REF!</definedName>
    <definedName name="Erprob_BS2" localSheetId="1">#REF!</definedName>
    <definedName name="Erprob_BS2">#REF!</definedName>
    <definedName name="Erprob_BS3" localSheetId="1">#REF!</definedName>
    <definedName name="Erprob_BS3">#REF!</definedName>
    <definedName name="Erprob_Vorserie" localSheetId="1">#REF!</definedName>
    <definedName name="Erprob_Vorserie">#REF!</definedName>
    <definedName name="ERtab" localSheetId="1">'[21]Clime Formulae'!#REF!</definedName>
    <definedName name="ERtab">'[21]Clime Formulae'!#REF!</definedName>
    <definedName name="Euro" localSheetId="3">#REF!</definedName>
    <definedName name="Euro" localSheetId="1">#REF!</definedName>
    <definedName name="Euro">#REF!</definedName>
    <definedName name="Excel_Extract">[21]Lists!$F$3:$F$5</definedName>
    <definedName name="Exchange_rate" localSheetId="1">#REF!</definedName>
    <definedName name="Exchange_rate">#REF!</definedName>
    <definedName name="ExEkosten" localSheetId="1">#REF!</definedName>
    <definedName name="ExEkosten">#REF!</definedName>
    <definedName name="exemple" localSheetId="1">#REF!</definedName>
    <definedName name="exemple">#REF!</definedName>
    <definedName name="Expertise1" localSheetId="1">#REF!</definedName>
    <definedName name="Expertise1">#REF!</definedName>
    <definedName name="f" localSheetId="1">#REF!</definedName>
    <definedName name="f">#REF!</definedName>
    <definedName name="Facilities1" localSheetId="1">#REF!</definedName>
    <definedName name="Facilities1">#REF!</definedName>
    <definedName name="FaktPrüfen">[28]Allgemein!$A$72:$C$87</definedName>
    <definedName name="ff" localSheetId="1">#REF!</definedName>
    <definedName name="ff">#REF!</definedName>
    <definedName name="fffff" localSheetId="1">#REF!</definedName>
    <definedName name="fffff">#REF!</definedName>
    <definedName name="FIFTHHOME" localSheetId="1">#REF!</definedName>
    <definedName name="FIFTHHOME">#REF!</definedName>
    <definedName name="File1_address">[21]Structure!$F$9</definedName>
    <definedName name="File1_name">[21]Structure!$D$9</definedName>
    <definedName name="File10_address">[21]Structure!$F$18</definedName>
    <definedName name="File10_name">[21]Structure!$D$18</definedName>
    <definedName name="File11_address">[21]Structure!$F$19</definedName>
    <definedName name="File11_name">[21]Structure!$D$19</definedName>
    <definedName name="File12_address">[21]Structure!$F$20</definedName>
    <definedName name="File12_name">[21]Structure!$D$20</definedName>
    <definedName name="File13_address">[21]Structure!$F$21</definedName>
    <definedName name="File13_name">[21]Structure!$D$21</definedName>
    <definedName name="File14_address">[21]Structure!$F$22</definedName>
    <definedName name="File14_name">[21]Structure!$D$22</definedName>
    <definedName name="File15_address">[21]Structure!$F$23</definedName>
    <definedName name="File15_name">[21]Structure!$D$23</definedName>
    <definedName name="File2_address">[21]Structure!$F$10</definedName>
    <definedName name="File2_name">[21]Structure!$D$10</definedName>
    <definedName name="File3_address">[21]Structure!$F$11</definedName>
    <definedName name="File3_name">[21]Structure!$D$11</definedName>
    <definedName name="File4_address">[21]Structure!$F$12</definedName>
    <definedName name="File4_name">[21]Structure!$D$12</definedName>
    <definedName name="File5_address">[21]Structure!$F$13</definedName>
    <definedName name="File5_name">[21]Structure!$D$13</definedName>
    <definedName name="File6_address">[21]Structure!$F$14</definedName>
    <definedName name="File6_name">[21]Structure!$D$14</definedName>
    <definedName name="File7_address">[21]Structure!$F$15</definedName>
    <definedName name="File7_name">[21]Structure!$D$15</definedName>
    <definedName name="File8_address">[21]Structure!$F$16</definedName>
    <definedName name="File8_name">[21]Structure!$D$16</definedName>
    <definedName name="File9_address">[21]Structure!$F$17</definedName>
    <definedName name="File9_name">[21]Structure!$D$17</definedName>
    <definedName name="Filenames">[21]Structure!$D$9:$D$23</definedName>
    <definedName name="FIRSTHOME" localSheetId="1">#REF!</definedName>
    <definedName name="FIRSTHOME">#REF!</definedName>
    <definedName name="FJ_cage_cost" localSheetId="3">#REF!</definedName>
    <definedName name="FJ_cage_cost" localSheetId="1">#REF!</definedName>
    <definedName name="FJ_cage_cost">#REF!</definedName>
    <definedName name="FJ_forging_cost" localSheetId="3">#REF!</definedName>
    <definedName name="FJ_forging_cost" localSheetId="1">#REF!</definedName>
    <definedName name="FJ_forging_cost">#REF!</definedName>
    <definedName name="FJ_IR_cost" localSheetId="3">#REF!</definedName>
    <definedName name="FJ_IR_cost" localSheetId="1">#REF!</definedName>
    <definedName name="FJ_IR_cost">#REF!</definedName>
    <definedName name="Foreign_Currency_Symbol">[19]Flags!$D$26</definedName>
    <definedName name="Forex" localSheetId="1">#REF!</definedName>
    <definedName name="Forex">#REF!</definedName>
    <definedName name="Forging_Price_OR">[9]BOPs_Purchasing!$T$9:$AB$10</definedName>
    <definedName name="Forging_Price_Tripode">[9]BOPs_Purchasing!$AL$7:$AM$21</definedName>
    <definedName name="Forging_Price_Tulip_NYF">[10]BOPs_Purchasing!$AF$9:$AN$15</definedName>
    <definedName name="Forging_Wt_FJ_OR">'[9]Forging Wt_Link'!$C$7:$D$58</definedName>
    <definedName name="Forging_Wt_IR_Spider">'[9]Forging Wt_Link'!$P$6:$Q$84</definedName>
    <definedName name="Forging_Wt_PJ_OR">'[9]Forging Wt_Link'!$G$6:$M$58</definedName>
    <definedName name="Forgings" localSheetId="1">'[29]Steps Lead-Time'!#REF!</definedName>
    <definedName name="Forgings">'[29]Steps Lead-Time'!#REF!</definedName>
    <definedName name="form" localSheetId="3">#REF!</definedName>
    <definedName name="form" localSheetId="1">#REF!</definedName>
    <definedName name="form">#REF!</definedName>
    <definedName name="Form01" localSheetId="1">#REF!</definedName>
    <definedName name="Form01">#REF!</definedName>
    <definedName name="Form02" localSheetId="1">#REF!</definedName>
    <definedName name="Form02">#REF!</definedName>
    <definedName name="Form03" localSheetId="1">#REF!</definedName>
    <definedName name="Form03">#REF!</definedName>
    <definedName name="Form04" localSheetId="1">#REF!</definedName>
    <definedName name="Form04">#REF!</definedName>
    <definedName name="Form05" localSheetId="1">#REF!</definedName>
    <definedName name="Form05">#REF!</definedName>
    <definedName name="formeln">'[30]GETRAG Lbg'!$P$9:$Q$9</definedName>
    <definedName name="FOURTHHOME" localSheetId="1">#REF!</definedName>
    <definedName name="FOURTHHOME">#REF!</definedName>
    <definedName name="FPLBASE" localSheetId="1">#REF!</definedName>
    <definedName name="FPLBASE">#REF!</definedName>
    <definedName name="Frais_fixes" localSheetId="1">#REF!</definedName>
    <definedName name="Frais_fixes">#REF!</definedName>
    <definedName name="FU" localSheetId="1">#REF!</definedName>
    <definedName name="FU">#REF!</definedName>
    <definedName name="g" localSheetId="1">#REF!</definedName>
    <definedName name="g">#REF!</definedName>
    <definedName name="Gauging1" localSheetId="1">#REF!</definedName>
    <definedName name="Gauging1">#REF!</definedName>
    <definedName name="GBP" localSheetId="1">#REF!</definedName>
    <definedName name="GBP">#REF!</definedName>
    <definedName name="GesSumme">'[31]Cost Break-Down'!$V$19</definedName>
    <definedName name="gg" localSheetId="1">#REF!</definedName>
    <definedName name="gg">#REF!</definedName>
    <definedName name="ggggg" localSheetId="1">#REF!</definedName>
    <definedName name="ggggg">#REF!</definedName>
    <definedName name="gggggggggggggg" localSheetId="1">#REF!</definedName>
    <definedName name="gggggggggggggg">#REF!</definedName>
    <definedName name="GI">'[21]Clime Formulae'!$Q$2</definedName>
    <definedName name="GRUPO" localSheetId="3">#REF!</definedName>
    <definedName name="GRUPO" localSheetId="1">#REF!</definedName>
    <definedName name="GRUPO">#REF!</definedName>
    <definedName name="h" localSheetId="1">#REF!</definedName>
    <definedName name="h">#REF!</definedName>
    <definedName name="hdvols" localSheetId="1">#REF!</definedName>
    <definedName name="hdvols">#REF!</definedName>
    <definedName name="hhdvols" localSheetId="1">#REF!</definedName>
    <definedName name="hhdvols">#REF!</definedName>
    <definedName name="hhh" localSheetId="1">#REF!</definedName>
    <definedName name="hhh">#REF!</definedName>
    <definedName name="Hours" localSheetId="1">#REF!</definedName>
    <definedName name="Hours">#REF!</definedName>
    <definedName name="HTML_CodePage" hidden="1">1252</definedName>
    <definedName name="HTML_Control" localSheetId="1" hidden="1">{"'Currency ( Master)'!$A$2:$AG$46"}</definedName>
    <definedName name="HTML_Control" hidden="1">{"'Currency ( Master)'!$A$2:$AG$46"}</definedName>
    <definedName name="HTML_Description" hidden="1">""</definedName>
    <definedName name="HTML_Email" hidden="1">""</definedName>
    <definedName name="HTML_Header" hidden="1">"Volvo cars Plan and Forecast Rates"</definedName>
    <definedName name="HTML_LastUpdate" hidden="1">"1999-09-23"</definedName>
    <definedName name="HTML_LineAfter" hidden="1">FALSE</definedName>
    <definedName name="HTML_LineBefore" hidden="1">FALSE</definedName>
    <definedName name="HTML_Name" hidden="1">"Per-Erik Welin Dep 50460"</definedName>
    <definedName name="HTML_OBDlg2" hidden="1">TRUE</definedName>
    <definedName name="HTML_OBDlg4" hidden="1">TRUE</definedName>
    <definedName name="HTML_OS" hidden="1">0</definedName>
    <definedName name="HTML_PathFile" hidden="1">"J:\50460\web\new\Currency Rates\Currency(P01).htm"</definedName>
    <definedName name="HTML_Title" hidden="1">"CurrencyRate"</definedName>
    <definedName name="HU">[11]Parameters!$A$63</definedName>
    <definedName name="ICS_Steel_Price">[9]BOPs_Purchasing!$BK$8:$BN$20</definedName>
    <definedName name="ICS_tot_cost" localSheetId="3">#REF!</definedName>
    <definedName name="ICS_tot_cost" localSheetId="1">#REF!</definedName>
    <definedName name="ICS_tot_cost">#REF!</definedName>
    <definedName name="ICS_Wt">'[9]Forging Wt_Link'!$W$9:$AH$22</definedName>
    <definedName name="Import_Duty">[9]BOPs_Purchasing!$BT$6:$BU$17</definedName>
    <definedName name="in">'[32]Div 1'!$I$13</definedName>
    <definedName name="Incoterms" localSheetId="1">#REF!</definedName>
    <definedName name="Incoterms">#REF!</definedName>
    <definedName name="INDBASE" localSheetId="1">#REF!</definedName>
    <definedName name="INDBASE">#REF!</definedName>
    <definedName name="input">'[32]Div 1'!$I$13</definedName>
    <definedName name="interest_rate" localSheetId="1">#REF!</definedName>
    <definedName name="interest_rate">#REF!</definedName>
    <definedName name="Investissement" localSheetId="1">#REF!</definedName>
    <definedName name="Investissement">#REF!</definedName>
    <definedName name="IR_Forging_NYF">[9]BOPs_Purchasing!$AV$10:$BB$14</definedName>
    <definedName name="IR_Ready_For_Grinding">[9]BOPs_Purchasing!$AO$10:$AT$19</definedName>
    <definedName name="IssueCountRange" localSheetId="1">#REF!</definedName>
    <definedName name="IssueCountRange">#REF!</definedName>
    <definedName name="ITEM" localSheetId="1">#REF!</definedName>
    <definedName name="ITEM">#REF!</definedName>
    <definedName name="j" localSheetId="1">#REF!</definedName>
    <definedName name="j">#REF!</definedName>
    <definedName name="JointtypePJ" localSheetId="3">#REF!</definedName>
    <definedName name="JointtypePJ" localSheetId="1">#REF!</definedName>
    <definedName name="JointtypePJ">#REF!</definedName>
    <definedName name="JointtypePJLH" localSheetId="1">#REF!</definedName>
    <definedName name="JointtypePJLH">#REF!</definedName>
    <definedName name="k" localSheetId="1">#REF!</definedName>
    <definedName name="k">#REF!</definedName>
    <definedName name="kk" localSheetId="1">#REF!</definedName>
    <definedName name="kk">#REF!</definedName>
    <definedName name="kopf">'[30]GETRAG Lbg'!$A$1:$R$8</definedName>
    <definedName name="Kostenarten" localSheetId="1">#REF!</definedName>
    <definedName name="Kostenarten">#REF!</definedName>
    <definedName name="Kurs" localSheetId="1">#REF!</definedName>
    <definedName name="Kurs">#REF!</definedName>
    <definedName name="KURSTO" localSheetId="1">#REF!</definedName>
    <definedName name="KURSTO">#REF!</definedName>
    <definedName name="l" localSheetId="1">#REF!</definedName>
    <definedName name="l">#REF!</definedName>
    <definedName name="leadtimes">'[16]Steps Lead-Time'!$B$4:$E$56</definedName>
    <definedName name="life" localSheetId="1">#REF!</definedName>
    <definedName name="life">#REF!</definedName>
    <definedName name="life1" localSheetId="1">#REF!</definedName>
    <definedName name="life1">#REF!</definedName>
    <definedName name="Links_number">[21]Structure!$K$18</definedName>
    <definedName name="LinkStart">[21]Structure!$K$9</definedName>
    <definedName name="list_suppliers" localSheetId="1">#REF!</definedName>
    <definedName name="list_suppliers">#REF!</definedName>
    <definedName name="List1">[17]Lists!$B$2:$B$5</definedName>
    <definedName name="List2">[17]Lists!$B$8:$B$10</definedName>
    <definedName name="List3">[17]Lists!$B$13:$B$15</definedName>
    <definedName name="List4">[17]Lists!$B$18:$B$21</definedName>
    <definedName name="List5">[17]Lists!$B$24:$B$26</definedName>
    <definedName name="List6">[17]Lists!$B$29:$B$31</definedName>
    <definedName name="List7">[17]Lists!$B$34:$B$36</definedName>
    <definedName name="List8">[17]Lists!$B$39:$B$42</definedName>
    <definedName name="List9">[17]Lists!$B$45:$B$48</definedName>
    <definedName name="ListSel">'[21]Clime Formulae'!$J$34:$J$43</definedName>
    <definedName name="lives" localSheetId="1">#REF!</definedName>
    <definedName name="lives">#REF!</definedName>
    <definedName name="ll" localSheetId="1">#REF!</definedName>
    <definedName name="ll">#REF!</definedName>
    <definedName name="Location_Name">[19]Flags!$D$11</definedName>
    <definedName name="m">[33]Rates!$A$2:$A$9</definedName>
    <definedName name="MainRU">[4]Details!$C$21</definedName>
    <definedName name="MANAGERAPPVL" localSheetId="1">#REF!</definedName>
    <definedName name="MANAGERAPPVL">#REF!</definedName>
    <definedName name="mark" localSheetId="1">#REF!</definedName>
    <definedName name="mark">#REF!</definedName>
    <definedName name="MAT_TYPE">[13]MAT_TYPE!$B$3:$E$42</definedName>
    <definedName name="Matière_première" localSheetId="1">#REF!</definedName>
    <definedName name="Matière_première">#REF!</definedName>
    <definedName name="Mg2S" localSheetId="1">#REF!</definedName>
    <definedName name="Mg2S">#REF!</definedName>
    <definedName name="Mg3S" localSheetId="1">#REF!</definedName>
    <definedName name="Mg3S">#REF!</definedName>
    <definedName name="Mg4S" localSheetId="1">#REF!</definedName>
    <definedName name="Mg4S">#REF!</definedName>
    <definedName name="Mg5S" localSheetId="1">#REF!</definedName>
    <definedName name="Mg5S">#REF!</definedName>
    <definedName name="Mg6S" localSheetId="1">#REF!</definedName>
    <definedName name="Mg6S">#REF!</definedName>
    <definedName name="Mg7S" localSheetId="1">#REF!</definedName>
    <definedName name="Mg7S">#REF!</definedName>
    <definedName name="Mg8S" localSheetId="1">#REF!</definedName>
    <definedName name="Mg8S">#REF!</definedName>
    <definedName name="mm" localSheetId="1">#REF!</definedName>
    <definedName name="mm">#REF!</definedName>
    <definedName name="mmmmmmmmm" localSheetId="1">#REF!</definedName>
    <definedName name="mmmmmmmmm">#REF!</definedName>
    <definedName name="modela" localSheetId="1">#REF!</definedName>
    <definedName name="modela">#REF!</definedName>
    <definedName name="MODELYEAR" localSheetId="1">#REF!</definedName>
    <definedName name="MODELYEAR">#REF!</definedName>
    <definedName name="Monat" localSheetId="1">#REF!</definedName>
    <definedName name="Monat">#REF!</definedName>
    <definedName name="monsel" localSheetId="1">#REF!</definedName>
    <definedName name="monsel">#REF!</definedName>
    <definedName name="Month_Lookup">[19]Flags!$K$23:$S$35</definedName>
    <definedName name="Month_Lookup_2">[19]Flags!$N$5:$O$17</definedName>
    <definedName name="month_no">'[5]H_Drop down lists'!$L$2:$L$15</definedName>
    <definedName name="Month_OFFSET">[19]Flags!$D$13</definedName>
    <definedName name="Month_Sel" localSheetId="1">#REF!</definedName>
    <definedName name="Month_Sel">#REF!</definedName>
    <definedName name="MonthlyADj">[21]CFA_2_Bud04vsSF304!$I$47</definedName>
    <definedName name="Months">[21]Lists!$M$3:$M$26</definedName>
    <definedName name="months_list">'[5]H_Drop down lists'!$K$2:$K$13</definedName>
    <definedName name="MSEK">[27]FC!$U$263:$X$271</definedName>
    <definedName name="Mth_4_filename">[21]Structure!$J$4</definedName>
    <definedName name="n" localSheetId="1">#REF!</definedName>
    <definedName name="n">#REF!</definedName>
    <definedName name="Name">[21]Structure!$D$4</definedName>
    <definedName name="Name_1" localSheetId="1">#REF!</definedName>
    <definedName name="Name_1">#REF!</definedName>
    <definedName name="Name_Projekt">'[34]Auftrags-Nr'!$B$2:$B$34</definedName>
    <definedName name="NBAQ_metrics" localSheetId="1">#REF!</definedName>
    <definedName name="NBAQ_metrics">#REF!</definedName>
    <definedName name="NBAS_Metrics" localSheetId="1">#REF!</definedName>
    <definedName name="NBAS_Metrics">#REF!</definedName>
    <definedName name="NetCashFlowA" localSheetId="1">#REF!</definedName>
    <definedName name="NetCashFlowA">#REF!</definedName>
    <definedName name="NEWADD" localSheetId="3">#REF!</definedName>
    <definedName name="NEWADD" localSheetId="1">#REF!</definedName>
    <definedName name="NEWADD">#REF!</definedName>
    <definedName name="NewDivDL">'[21]Clime Formulae'!$T$1</definedName>
    <definedName name="newname" hidden="1">0</definedName>
    <definedName name="newname1" localSheetId="1">#REF!</definedName>
    <definedName name="newname1">#REF!</definedName>
    <definedName name="newname2" localSheetId="1">#REF!</definedName>
    <definedName name="newname2">#REF!</definedName>
    <definedName name="newname3" localSheetId="1">#REF!</definedName>
    <definedName name="newname3">#REF!</definedName>
    <definedName name="newname4" localSheetId="1">#REF!</definedName>
    <definedName name="newname4">#REF!</definedName>
    <definedName name="Newprocess1" localSheetId="1">#REF!</definedName>
    <definedName name="Newprocess1">#REF!</definedName>
    <definedName name="NINTHHOME" localSheetId="1">#REF!</definedName>
    <definedName name="NINTHHOME">#REF!</definedName>
    <definedName name="nn" localSheetId="1">#REF!</definedName>
    <definedName name="nn">#REF!</definedName>
    <definedName name="no">[11]Parameters!$A$59</definedName>
    <definedName name="Non_Std_Type">[5]H_Tables!$A$24:$A$26</definedName>
    <definedName name="Nonstd1" localSheetId="1">#REF!</definedName>
    <definedName name="Nonstd1">#REF!</definedName>
    <definedName name="NOTES" localSheetId="1">#REF!</definedName>
    <definedName name="NOTES">#REF!</definedName>
    <definedName name="Number?">[21]Structure!$M$7</definedName>
    <definedName name="numsup">[8]Lists!$B$107:$B$114</definedName>
    <definedName name="o" localSheetId="1">#REF!</definedName>
    <definedName name="o">#REF!</definedName>
    <definedName name="OF" localSheetId="1">#REF!</definedName>
    <definedName name="OF">#REF!</definedName>
    <definedName name="OldDivDL">'[21]Clime Formulae'!$T$2</definedName>
    <definedName name="ööö" localSheetId="1">#REF!</definedName>
    <definedName name="ööö">#REF!</definedName>
    <definedName name="Options_Cur">[21]Lists!$H$3:$H$5</definedName>
    <definedName name="OR_Tulip_Forging">[9]TP!$A$8:$C$14</definedName>
    <definedName name="Order2" hidden="1">255</definedName>
    <definedName name="outils">[11]Parameters!$A$66</definedName>
    <definedName name="p" localSheetId="1">#REF!</definedName>
    <definedName name="p">#REF!</definedName>
    <definedName name="P_N" localSheetId="1">#REF!</definedName>
    <definedName name="P_N">#REF!</definedName>
    <definedName name="Pack" localSheetId="1">#REF!</definedName>
    <definedName name="Pack">#REF!</definedName>
    <definedName name="packaging_type" localSheetId="1">#REF!</definedName>
    <definedName name="packaging_type">#REF!</definedName>
    <definedName name="Packaging_unit">[11]Parameters!$A$62:$A$63</definedName>
    <definedName name="Part">'[14]PRA lists'!$Q$2:$R$6</definedName>
    <definedName name="Part_List">'[5]Financial Summary for NBA - DL'!$V$3:$V$70</definedName>
    <definedName name="part_status">'[29]Retroplanning by part'!$AB$25:$AB$26</definedName>
    <definedName name="Partlist">'[14]PRA lists'!$Q$3:$Q$6</definedName>
    <definedName name="payment_terms">[11]Parameters!$A$70:$A$85</definedName>
    <definedName name="pd" localSheetId="1">#REF!</definedName>
    <definedName name="pd">#REF!</definedName>
    <definedName name="Penetration">[8]Lists!$B$177:$B$181</definedName>
    <definedName name="PG" localSheetId="1">#REF!</definedName>
    <definedName name="PG">#REF!</definedName>
    <definedName name="PHASE" localSheetId="1">#REF!</definedName>
    <definedName name="PHASE">#REF!</definedName>
    <definedName name="Pieces_achetees" localSheetId="1">#REF!</definedName>
    <definedName name="Pieces_achetees">#REF!</definedName>
    <definedName name="PivotSpecial">'[35]BRP Hub 400-800:Ford Gear Blank'!$AB$4:$BQ$100</definedName>
    <definedName name="PJ_cage_tot_cost" localSheetId="3">#REF!</definedName>
    <definedName name="PJ_cage_tot_cost" localSheetId="1">#REF!</definedName>
    <definedName name="PJ_cage_tot_cost">#REF!</definedName>
    <definedName name="PJ_forging_cost" localSheetId="3">#REF!</definedName>
    <definedName name="PJ_forging_cost" localSheetId="1">#REF!</definedName>
    <definedName name="PJ_forging_cost">#REF!</definedName>
    <definedName name="PJ_size" localSheetId="3">#REF!</definedName>
    <definedName name="PJ_size" localSheetId="1">#REF!</definedName>
    <definedName name="PJ_size">#REF!</definedName>
    <definedName name="PJ_sizeLH">'[36]Main Form'!$C$60</definedName>
    <definedName name="PLANDATE" localSheetId="1">#REF!</definedName>
    <definedName name="PLANDATE">#REF!</definedName>
    <definedName name="PLANORIGINATOR" localSheetId="1">#REF!</definedName>
    <definedName name="PLANORIGINATOR">#REF!</definedName>
    <definedName name="Plants">[8]Lists!$B$64:$B$104</definedName>
    <definedName name="plantsga" localSheetId="1">#REF!</definedName>
    <definedName name="plantsga">#REF!</definedName>
    <definedName name="PM_Metrics" localSheetId="1">#REF!</definedName>
    <definedName name="PM_Metrics">#REF!</definedName>
    <definedName name="po" localSheetId="1">#REF!</definedName>
    <definedName name="po">#REF!</definedName>
    <definedName name="ppp" localSheetId="1">#REF!</definedName>
    <definedName name="ppp">#REF!</definedName>
    <definedName name="Pres_Address">[21]Structure!$I$5</definedName>
    <definedName name="Pres_Month">[21]Structure!$I$4</definedName>
    <definedName name="Pres_Name">[21]Structure!$D$5</definedName>
    <definedName name="Pres_Subtitle">[21]Structure!$I$7</definedName>
    <definedName name="Pres_Title">[21]Structure!$D$7</definedName>
    <definedName name="_xlnm.Print_Area" localSheetId="1">#REF!</definedName>
    <definedName name="_xlnm.Print_Area">#REF!</definedName>
    <definedName name="_xlnm.Print_Titles">#N/A</definedName>
    <definedName name="PROCEDURE" localSheetId="1">#REF!</definedName>
    <definedName name="PROCEDURE">#REF!</definedName>
    <definedName name="process">'[14]PRA lists'!$C$3:$D$5</definedName>
    <definedName name="proclist">'[14]PRA lists'!$C$3:$C$5</definedName>
    <definedName name="prodlist">'[14]PRA lists'!$A$3:$A$6</definedName>
    <definedName name="product">'[14]PRA lists'!$A$2:$B$6</definedName>
    <definedName name="Profit">'[14]PRA lists'!$S$2:$T$6</definedName>
    <definedName name="Profitlist">'[14]PRA lists'!$S$3:$S$6</definedName>
    <definedName name="Prog">'[14]PRA lists'!$I$2:$J$6</definedName>
    <definedName name="proglist">'[14]PRA lists'!$I$3:$I$6</definedName>
    <definedName name="Progman1" localSheetId="1">#REF!</definedName>
    <definedName name="Progman1">#REF!</definedName>
    <definedName name="PU">[11]Parameters!$A$62</definedName>
    <definedName name="q" localSheetId="1">#REF!</definedName>
    <definedName name="q">#REF!</definedName>
    <definedName name="q1997_Sales_Forecast" localSheetId="1">#REF!</definedName>
    <definedName name="q1997_Sales_Forecast">#REF!</definedName>
    <definedName name="QC_Forgiveness">[37]SETTING!$H$55:$H$78</definedName>
    <definedName name="qkdjf" localSheetId="1">#REF!</definedName>
    <definedName name="qkdjf">#REF!</definedName>
    <definedName name="qqqq" localSheetId="1" hidden="1">#REF!</definedName>
    <definedName name="qqqq" hidden="1">#REF!</definedName>
    <definedName name="Qualityhist1" localSheetId="1">#REF!</definedName>
    <definedName name="Qualityhist1">#REF!</definedName>
    <definedName name="Rate" localSheetId="1">#REF!</definedName>
    <definedName name="Rate">#REF!</definedName>
    <definedName name="RateTable" localSheetId="1">#REF!</definedName>
    <definedName name="RateTable">#REF!</definedName>
    <definedName name="RECTO" localSheetId="1">#REF!</definedName>
    <definedName name="RECTO">#REF!</definedName>
    <definedName name="ref">[26]Parameters!$B$2:$B$35</definedName>
    <definedName name="Reg">'[21]Clime Formulae'!$R$4</definedName>
    <definedName name="Region">[38]list!$F$16:$F$18</definedName>
    <definedName name="REPORTDATE" localSheetId="1">#REF!</definedName>
    <definedName name="REPORTDATE">#REF!</definedName>
    <definedName name="REPORTINGENGR" localSheetId="1">#REF!</definedName>
    <definedName name="REPORTINGENGR">#REF!</definedName>
    <definedName name="RESPONSIBILITY" localSheetId="1">#REF!</definedName>
    <definedName name="RESPONSIBILITY">#REF!</definedName>
    <definedName name="RESULTS" localSheetId="1">#REF!</definedName>
    <definedName name="RESULTS">#REF!</definedName>
    <definedName name="Risk" localSheetId="1">#REF!</definedName>
    <definedName name="Risk">#REF!</definedName>
    <definedName name="RM" localSheetId="1">#REF!</definedName>
    <definedName name="RM">#REF!</definedName>
    <definedName name="rounding">'[21]Front Sheet'!$C$25</definedName>
    <definedName name="rr" localSheetId="1">#REF!</definedName>
    <definedName name="rr">#REF!</definedName>
    <definedName name="RYG">#NAME?</definedName>
    <definedName name="s" localSheetId="1">#REF!</definedName>
    <definedName name="s">#REF!</definedName>
    <definedName name="Safety">'[14]PRA lists'!$M$2:$N$4</definedName>
    <definedName name="Safetylist">'[14]PRA lists'!$M$3:$M$4</definedName>
    <definedName name="SCENARIO">[39]Formula!$H$5</definedName>
    <definedName name="Score">[8]Lists!$B$193:$B$197</definedName>
    <definedName name="Seal_Flag_1">[19]Flags!$D$32</definedName>
    <definedName name="Seal_Flag_2">[19]Flags!$D$33</definedName>
    <definedName name="SECONDHOME" localSheetId="1">#REF!</definedName>
    <definedName name="SECONDHOME">#REF!</definedName>
    <definedName name="SEVENTHHOME" localSheetId="1">#REF!</definedName>
    <definedName name="SEVENTHHOME">#REF!</definedName>
    <definedName name="SGA" localSheetId="1">#REF!</definedName>
    <definedName name="SGA">#REF!</definedName>
    <definedName name="sga_input">'[40]Input Page'!$H$341</definedName>
    <definedName name="Sheetmetal_Wire" localSheetId="1">'[16]Steps Lead-Time'!#REF!</definedName>
    <definedName name="Sheetmetal_Wire">'[16]Steps Lead-Time'!#REF!</definedName>
    <definedName name="Ship_to_Offset">[13]Ship_To!$B$3:$I$109</definedName>
    <definedName name="ShipIn" localSheetId="3">#REF!</definedName>
    <definedName name="ShipIn" localSheetId="1">#REF!</definedName>
    <definedName name="ShipIn">#REF!</definedName>
    <definedName name="Show_Errors">[19]Flags!$G$38</definedName>
    <definedName name="Show_Ratios">[19]Flags!$G$35</definedName>
    <definedName name="Single_EVA">[19]Flags!$G$41</definedName>
    <definedName name="site_list">'[22]Drop down lists'!$A$2:$A$52</definedName>
    <definedName name="SIXTHHOME" localSheetId="1">#REF!</definedName>
    <definedName name="SIXTHHOME">#REF!</definedName>
    <definedName name="Slide_Style">[21]Lists!$C$3:$C$10</definedName>
    <definedName name="slidesel">'[21]Clime Formulae'!$J$34:$J$41</definedName>
    <definedName name="SOPJF" localSheetId="1">#REF!</definedName>
    <definedName name="SOPJF">#REF!</definedName>
    <definedName name="SOURCE" localSheetId="1">#REF!</definedName>
    <definedName name="SOURCE">#REF!</definedName>
    <definedName name="Sourcesimportorlocal">[41]BOPs_Purchasing!$CF$6:$DD$17</definedName>
    <definedName name="Spider_IR_tot_cost" localSheetId="3">#REF!</definedName>
    <definedName name="Spider_IR_tot_cost" localSheetId="1">#REF!</definedName>
    <definedName name="Spider_IR_tot_cost">#REF!</definedName>
    <definedName name="ss" localSheetId="1">#REF!</definedName>
    <definedName name="ss">#REF!</definedName>
    <definedName name="stage">[17]Lists!$B$51:$B$52</definedName>
    <definedName name="stage_desc">[42]H_Tables!$A$10</definedName>
    <definedName name="stage_id">[22]Tables!$A$5</definedName>
    <definedName name="Start">[21]Structure!$C$26</definedName>
    <definedName name="start_BOM" localSheetId="1">#REF!</definedName>
    <definedName name="start_BOM">#REF!</definedName>
    <definedName name="start_dir_lab" localSheetId="1">#REF!</definedName>
    <definedName name="start_dir_lab">#REF!</definedName>
    <definedName name="start_fix" localSheetId="1">#REF!</definedName>
    <definedName name="start_fix">#REF!</definedName>
    <definedName name="start_price">'[22]Input Page'!$E$71</definedName>
    <definedName name="start_sga">'[22]Input Page'!$E$342</definedName>
    <definedName name="start_sub">'[43]Div 1'!$B$17</definedName>
    <definedName name="start_var" localSheetId="1">#REF!</definedName>
    <definedName name="start_var">#REF!</definedName>
    <definedName name="start_vol">'[22]Input Page'!$E$18</definedName>
    <definedName name="start_year">'[22]Input Page'!$E$14</definedName>
    <definedName name="startco">'[21]Clime Formulae'!$K$48</definedName>
    <definedName name="Std_BOP">[9]TP!$N$8:$O$22</definedName>
    <definedName name="StdHours">[21]StdHr!$A$2:$J$32</definedName>
    <definedName name="stock">[8]Lists!$J$2:$J$61</definedName>
    <definedName name="sub_commodities" localSheetId="1">#REF!</definedName>
    <definedName name="sub_commodities">#REF!</definedName>
    <definedName name="SUMMARY" localSheetId="1">#REF!</definedName>
    <definedName name="SUMMARY">#REF!</definedName>
    <definedName name="summary_fx">'[5]Financial Summary for NBA - DL'!$J$1</definedName>
    <definedName name="Suploc1" localSheetId="1">#REF!</definedName>
    <definedName name="Suploc1">#REF!</definedName>
    <definedName name="T_2" localSheetId="1">#REF!</definedName>
    <definedName name="T_2">#REF!</definedName>
    <definedName name="Table" localSheetId="1">#REF!</definedName>
    <definedName name="Table">#REF!</definedName>
    <definedName name="Target_Source">'[21]Clime Formulae'!$G$11:$G$147</definedName>
    <definedName name="TARGETREQMT" localSheetId="1">#REF!</definedName>
    <definedName name="TARGETREQMT">#REF!</definedName>
    <definedName name="Tax_Rate">[20]Reference!$C$15</definedName>
    <definedName name="Template">[21]Structure!$D$6</definedName>
    <definedName name="Template_Address">[21]Structure!$I$6</definedName>
    <definedName name="TemplateAddress">'[21]Front Sheet'!$I$2</definedName>
    <definedName name="TENTHHOME" localSheetId="1">#REF!</definedName>
    <definedName name="TENTHHOME">#REF!</definedName>
    <definedName name="TEST0" localSheetId="1">#REF!</definedName>
    <definedName name="TEST0">#REF!</definedName>
    <definedName name="TESTEDQTY" localSheetId="1">#REF!</definedName>
    <definedName name="TESTEDQTY">#REF!</definedName>
    <definedName name="TESTEDTYPE" localSheetId="1">#REF!</definedName>
    <definedName name="TESTEDTYPE">#REF!</definedName>
    <definedName name="Testing1" localSheetId="1">#REF!</definedName>
    <definedName name="Testing1">#REF!</definedName>
    <definedName name="TESTKEYS" localSheetId="1">#REF!</definedName>
    <definedName name="TESTKEYS">#REF!</definedName>
    <definedName name="TESTVKEY" localSheetId="1">#REF!</definedName>
    <definedName name="TESTVKEY">#REF!</definedName>
    <definedName name="THIRDHOME" localSheetId="1">#REF!</definedName>
    <definedName name="THIRDHOME">#REF!</definedName>
    <definedName name="Time" localSheetId="1">#REF!</definedName>
    <definedName name="Time">#REF!</definedName>
    <definedName name="Timeconcerns1" localSheetId="1">#REF!</definedName>
    <definedName name="Timeconcerns1">#REF!</definedName>
    <definedName name="TITLE" localSheetId="1">#REF!</definedName>
    <definedName name="TITLE">#REF!</definedName>
    <definedName name="tool_dep">'[5]Input Page'!$AF$504</definedName>
    <definedName name="Tooling">'[14]PRA lists'!$E$2:$F$7</definedName>
    <definedName name="toolist">'[14]PRA lists'!$E$3:$E$7</definedName>
    <definedName name="Top" localSheetId="1">#REF!</definedName>
    <definedName name="Top">#REF!</definedName>
    <definedName name="Torque">[3]Rates!$U$4:$U$22</definedName>
    <definedName name="Total_grille" localSheetId="1">#REF!</definedName>
    <definedName name="Total_grille">#REF!</definedName>
    <definedName name="TotDez" localSheetId="1">[7]FC!#REF!</definedName>
    <definedName name="TotDez">[7]FC!#REF!</definedName>
    <definedName name="TP_Joints">[9]TP!$O$31:$AC$114</definedName>
    <definedName name="Transport" localSheetId="1">#REF!</definedName>
    <definedName name="Transport">#REF!</definedName>
    <definedName name="Type">[3]Rates!$Q$4:$Q$10</definedName>
    <definedName name="Typelist">'[14]PRA lists'!$W$3:$W$6</definedName>
    <definedName name="UFLgBoP" localSheetId="3">#REF!</definedName>
    <definedName name="UFLgBoP" localSheetId="1">#REF!</definedName>
    <definedName name="UFLgBoP">#REF!</definedName>
    <definedName name="UFSmBoP" localSheetId="3">#REF!</definedName>
    <definedName name="UFSmBoP" localSheetId="1">#REF!</definedName>
    <definedName name="UFSmBoP">#REF!</definedName>
    <definedName name="UMS" localSheetId="1">#REF!</definedName>
    <definedName name="UMS">#REF!</definedName>
    <definedName name="UOM" localSheetId="1">#REF!</definedName>
    <definedName name="UOM">#REF!</definedName>
    <definedName name="UPGNO" localSheetId="1">#REF!</definedName>
    <definedName name="UPGNO">#REF!</definedName>
    <definedName name="USD" localSheetId="1">#REF!</definedName>
    <definedName name="USD">#REF!</definedName>
    <definedName name="v" localSheetId="1">#REF!</definedName>
    <definedName name="v">#REF!</definedName>
    <definedName name="VA" localSheetId="1">#REF!</definedName>
    <definedName name="VA">#REF!</definedName>
    <definedName name="Valeur_ajoutee" localSheetId="1">#REF!</definedName>
    <definedName name="Valeur_ajoutee">#REF!</definedName>
    <definedName name="volls" localSheetId="1">#REF!</definedName>
    <definedName name="volls">#REF!</definedName>
    <definedName name="vols" localSheetId="1">#REF!</definedName>
    <definedName name="vols">#REF!</definedName>
    <definedName name="volume">'[14]PRA lists'!$K$2:$L$6</definedName>
    <definedName name="volumelist">'[14]PRA lists'!$K$3:$K$6</definedName>
    <definedName name="Volumes" localSheetId="1">#REF!</definedName>
    <definedName name="Volumes">#REF!</definedName>
    <definedName name="VP" localSheetId="1">#REF!</definedName>
    <definedName name="VP">#REF!</definedName>
    <definedName name="vv" localSheetId="1">#REF!</definedName>
    <definedName name="vv">#REF!</definedName>
    <definedName name="vvolls" localSheetId="1">#REF!</definedName>
    <definedName name="vvolls">#REF!</definedName>
    <definedName name="vvols" localSheetId="1">#REF!</definedName>
    <definedName name="vvols">#REF!</definedName>
    <definedName name="vvv" localSheetId="1">#REF!</definedName>
    <definedName name="vvv">#REF!</definedName>
    <definedName name="w" localSheetId="1">#REF!</definedName>
    <definedName name="w">#REF!</definedName>
    <definedName name="WÄHTO" localSheetId="1">#REF!</definedName>
    <definedName name="WÄHTO">#REF!</definedName>
    <definedName name="WCAREA">[21]WC!$B$2:$O$32</definedName>
    <definedName name="wrn.report." localSheetId="1" hidden="1">{#N/A,#N/A,FALSE,"1. basic info";#N/A,#N/A,FALSE,"2. FG flows";#N/A,#N/A,FALSE,"3. Supplier map";#N/A,#N/A,FALSE,"4. PMT";#N/A,#N/A,FALSE,"5. FG volumes";#N/A,#N/A,FALSE,"7. FG packaging";#N/A,#N/A,FALSE,"10. results per year";#N/A,#N/A,FALSE,"11. results (details)"}</definedName>
    <definedName name="wrn.report." hidden="1">{#N/A,#N/A,FALSE,"1. basic info";#N/A,#N/A,FALSE,"2. FG flows";#N/A,#N/A,FALSE,"3. Supplier map";#N/A,#N/A,FALSE,"4. PMT";#N/A,#N/A,FALSE,"5. FG volumes";#N/A,#N/A,FALSE,"7. FG packaging";#N/A,#N/A,FALSE,"10. results per year";#N/A,#N/A,FALSE,"11. results (details)"}</definedName>
    <definedName name="x">[44]Forex!$B$5:$J$12</definedName>
    <definedName name="Xfer" localSheetId="3">#REF!</definedName>
    <definedName name="Xfer" localSheetId="1">#REF!</definedName>
    <definedName name="Xfer">#REF!</definedName>
    <definedName name="xlfname">'[21]Clime Formulae'!$X$1</definedName>
    <definedName name="xx" localSheetId="1">#REF!</definedName>
    <definedName name="xx">#REF!</definedName>
    <definedName name="Year" localSheetId="1">#REF!</definedName>
    <definedName name="Year">#REF!</definedName>
    <definedName name="year0_summ" localSheetId="1">'[45]Financial Summary for NBA - DL'!$F$3</definedName>
    <definedName name="year0_summ">'[46]Financial Summary for NBA - DL'!$F$3</definedName>
    <definedName name="YearA" localSheetId="1">#REF!</definedName>
    <definedName name="YearA">#REF!</definedName>
    <definedName name="Yes">[11]Parameters!$A$58</definedName>
    <definedName name="YESNO">[21]Lists!$O$3:$O$4</definedName>
    <definedName name="z" localSheetId="1">#REF!</definedName>
    <definedName name="z">#REF!</definedName>
    <definedName name="ZMMVRZ10">[13]ZMMVRZ10!$B$2:$N$5513</definedName>
    <definedName name="zz" localSheetId="1">#REF!</definedName>
    <definedName name="zz">#REF!</definedName>
    <definedName name="_xlnm.Extract" localSheetId="1">#REF!</definedName>
    <definedName name="_xlnm.Extract">#REF!</definedName>
  </definedNames>
  <calcPr calcId="162913"/>
</workbook>
</file>

<file path=xl/calcChain.xml><?xml version="1.0" encoding="utf-8"?>
<calcChain xmlns="http://schemas.openxmlformats.org/spreadsheetml/2006/main">
  <c r="D88" i="7" l="1"/>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AE5" i="1" l="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M4" i="1"/>
  <c r="AN4"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6" i="1"/>
  <c r="A5" i="1"/>
  <c r="AE4" i="1" l="1"/>
  <c r="AL4" i="1" l="1"/>
  <c r="AK4" i="1"/>
  <c r="J87" i="2" l="1"/>
  <c r="F59" i="2" s="1"/>
  <c r="J80" i="2"/>
  <c r="D59" i="2" s="1"/>
  <c r="J77" i="2"/>
  <c r="I77" i="2"/>
  <c r="H77" i="2"/>
  <c r="J67" i="2"/>
  <c r="I67" i="2"/>
  <c r="H67" i="2"/>
  <c r="D58" i="2" s="1"/>
  <c r="J49" i="2"/>
  <c r="K49" i="2" s="1"/>
  <c r="D49" i="2"/>
  <c r="Q45" i="2"/>
  <c r="Q44" i="2"/>
  <c r="Q43" i="2"/>
  <c r="I43" i="2"/>
  <c r="H43" i="2"/>
  <c r="G43" i="2"/>
  <c r="Q42" i="2"/>
  <c r="Q41" i="2"/>
  <c r="Q40" i="2"/>
  <c r="Q39" i="2"/>
  <c r="Q38" i="2"/>
  <c r="Q36" i="2"/>
  <c r="Q35" i="2"/>
  <c r="I35" i="2"/>
  <c r="H35" i="2"/>
  <c r="G35" i="2"/>
  <c r="Q34" i="2"/>
  <c r="Q33" i="2"/>
  <c r="Q32" i="2"/>
  <c r="Q31" i="2"/>
  <c r="Q30" i="2"/>
  <c r="Q29" i="2"/>
  <c r="I26" i="2"/>
  <c r="H26" i="2"/>
  <c r="G26" i="2"/>
  <c r="Q25" i="2"/>
  <c r="Q24" i="2"/>
  <c r="Q23" i="2"/>
  <c r="Q22" i="2"/>
  <c r="Q21" i="2"/>
  <c r="Q20" i="2"/>
  <c r="Q19" i="2"/>
  <c r="L17" i="2"/>
  <c r="D56" i="2" s="1"/>
  <c r="K17" i="2"/>
  <c r="J17" i="2"/>
  <c r="I17" i="2"/>
  <c r="H17" i="2"/>
  <c r="G17" i="2"/>
  <c r="F17" i="2"/>
  <c r="J15" i="2"/>
  <c r="J19" i="2" s="1"/>
  <c r="N11" i="2"/>
  <c r="L11" i="2"/>
  <c r="J11" i="2"/>
  <c r="I11" i="2"/>
  <c r="N10" i="2"/>
  <c r="L10" i="2"/>
  <c r="J10" i="2"/>
  <c r="I10" i="2"/>
  <c r="N9" i="2"/>
  <c r="L9" i="2"/>
  <c r="J9" i="2"/>
  <c r="I9" i="2"/>
  <c r="K8" i="2"/>
  <c r="N8" i="2" s="1"/>
  <c r="N7" i="2"/>
  <c r="H6" i="2"/>
  <c r="J38" i="2"/>
  <c r="N12" i="2" l="1"/>
  <c r="L12" i="2"/>
  <c r="F58" i="2"/>
  <c r="J50" i="2"/>
  <c r="K50" i="2" s="1"/>
  <c r="D50" i="2" s="1"/>
  <c r="L50" i="2" s="1"/>
  <c r="J29" i="2"/>
  <c r="K29" i="2" s="1"/>
  <c r="D29" i="2" s="1"/>
  <c r="L29" i="2" s="1"/>
  <c r="Q47" i="2"/>
  <c r="F42" i="2" s="1"/>
  <c r="J42" i="2" s="1"/>
  <c r="K42" i="2" s="1"/>
  <c r="Q26" i="2"/>
  <c r="F25" i="2" s="1"/>
  <c r="H52" i="2"/>
  <c r="H53" i="2" s="1"/>
  <c r="G52" i="2"/>
  <c r="G53" i="2" s="1"/>
  <c r="J31" i="2"/>
  <c r="K31" i="2" s="1"/>
  <c r="D31" i="2" s="1"/>
  <c r="L31" i="2" s="1"/>
  <c r="D55" i="2"/>
  <c r="K12" i="2"/>
  <c r="L49" i="2"/>
  <c r="J22" i="2"/>
  <c r="K22" i="2" s="1"/>
  <c r="J47" i="2"/>
  <c r="K47" i="2" s="1"/>
  <c r="D47" i="2" s="1"/>
  <c r="Q37" i="2"/>
  <c r="F34" i="2" s="1"/>
  <c r="J34" i="2" s="1"/>
  <c r="K34" i="2" s="1"/>
  <c r="I52" i="2"/>
  <c r="I53" i="2" s="1"/>
  <c r="K19" i="2"/>
  <c r="F26" i="2"/>
  <c r="J40" i="2"/>
  <c r="K40" i="2" s="1"/>
  <c r="J33" i="2"/>
  <c r="K33" i="2" s="1"/>
  <c r="J24" i="2"/>
  <c r="K24" i="2" s="1"/>
  <c r="K38" i="2"/>
  <c r="J23" i="2"/>
  <c r="K23" i="2" s="1"/>
  <c r="J30" i="2"/>
  <c r="K30" i="2" s="1"/>
  <c r="J20" i="2"/>
  <c r="K20" i="2" s="1"/>
  <c r="J39" i="2"/>
  <c r="K39" i="2" s="1"/>
  <c r="J21" i="2"/>
  <c r="K21" i="2" s="1"/>
  <c r="J45" i="2"/>
  <c r="K45" i="2" s="1"/>
  <c r="J25" i="2"/>
  <c r="K25" i="2" s="1"/>
  <c r="J41" i="2"/>
  <c r="K41" i="2" s="1"/>
  <c r="J32" i="2"/>
  <c r="K32" i="2" s="1"/>
  <c r="J46" i="2"/>
  <c r="K46" i="2" s="1"/>
  <c r="L47" i="2" l="1"/>
  <c r="D22" i="2"/>
  <c r="L22" i="2" s="1"/>
  <c r="F43" i="2"/>
  <c r="F35" i="2"/>
  <c r="F52" i="2" s="1"/>
  <c r="K35" i="2"/>
  <c r="D35" i="2" s="1"/>
  <c r="D34" i="2"/>
  <c r="L34" i="2" s="1"/>
  <c r="D42" i="2"/>
  <c r="L42" i="2" s="1"/>
  <c r="D41" i="2"/>
  <c r="L41" i="2" s="1"/>
  <c r="D39" i="2"/>
  <c r="L39" i="2" s="1"/>
  <c r="D38" i="2"/>
  <c r="L38" i="2" s="1"/>
  <c r="K43" i="2"/>
  <c r="D43" i="2" s="1"/>
  <c r="D40" i="2"/>
  <c r="L40" i="2" s="1"/>
  <c r="J26" i="2"/>
  <c r="J43" i="2"/>
  <c r="D20" i="2"/>
  <c r="L20" i="2" s="1"/>
  <c r="J35" i="2"/>
  <c r="D19" i="2"/>
  <c r="L19" i="2" s="1"/>
  <c r="K26" i="2"/>
  <c r="D46" i="2"/>
  <c r="L46" i="2" s="1"/>
  <c r="D45" i="2"/>
  <c r="L45" i="2" s="1"/>
  <c r="D30" i="2"/>
  <c r="L30" i="2" s="1"/>
  <c r="D24" i="2"/>
  <c r="L24" i="2" s="1"/>
  <c r="D32" i="2"/>
  <c r="L32" i="2" s="1"/>
  <c r="D21" i="2"/>
  <c r="L21" i="2" s="1"/>
  <c r="D23" i="2"/>
  <c r="L23" i="2" s="1"/>
  <c r="D33" i="2"/>
  <c r="L33" i="2" s="1"/>
  <c r="D25" i="2"/>
  <c r="L25" i="2" s="1"/>
  <c r="L26" i="2" l="1"/>
  <c r="L43" i="2"/>
  <c r="L35" i="2"/>
  <c r="K57" i="2"/>
  <c r="F53" i="2"/>
  <c r="J52" i="2"/>
  <c r="J53" i="2" s="1"/>
  <c r="K52" i="2"/>
  <c r="K53" i="2" s="1"/>
  <c r="D26" i="2"/>
  <c r="F60" i="2" l="1"/>
  <c r="F61" i="2" s="1"/>
  <c r="L52" i="2"/>
  <c r="F55" i="2" s="1"/>
  <c r="F56" i="2" s="1"/>
  <c r="F62" i="2" l="1"/>
  <c r="F57" i="2"/>
</calcChain>
</file>

<file path=xl/comments1.xml><?xml version="1.0" encoding="utf-8"?>
<comments xmlns="http://schemas.openxmlformats.org/spreadsheetml/2006/main">
  <authors>
    <author>Yong Yee Yen</author>
    <author>GKN Driveline</author>
    <author>YYYong</author>
    <author>YYYONG</author>
  </authors>
  <commentList>
    <comment ref="K3" authorId="0" shapeId="0">
      <text>
        <r>
          <rPr>
            <b/>
            <sz val="8"/>
            <color indexed="81"/>
            <rFont val="Tahoma"/>
            <family val="2"/>
          </rPr>
          <t>Yong Yee Yen:</t>
        </r>
        <r>
          <rPr>
            <sz val="8"/>
            <color indexed="81"/>
            <rFont val="Tahoma"/>
            <family val="2"/>
          </rPr>
          <t xml:space="preserve">
Input the date when this costing information is compiled.</t>
        </r>
      </text>
    </comment>
    <comment ref="K4" authorId="0" shapeId="0">
      <text>
        <r>
          <rPr>
            <b/>
            <sz val="8"/>
            <color indexed="81"/>
            <rFont val="Tahoma"/>
            <family val="2"/>
          </rPr>
          <t>Yong Yee Yen:</t>
        </r>
        <r>
          <rPr>
            <sz val="8"/>
            <color indexed="81"/>
            <rFont val="Tahoma"/>
            <family val="2"/>
          </rPr>
          <t xml:space="preserve">
Enter the number if applicable.</t>
        </r>
      </text>
    </comment>
    <comment ref="D8" authorId="1" shapeId="0">
      <text>
        <r>
          <rPr>
            <b/>
            <sz val="8"/>
            <color indexed="81"/>
            <rFont val="Tahoma"/>
            <family val="2"/>
          </rPr>
          <t>GKN Driveline:</t>
        </r>
        <r>
          <rPr>
            <sz val="8"/>
            <color indexed="81"/>
            <rFont val="Tahoma"/>
            <family val="2"/>
          </rPr>
          <t xml:space="preserve">
1) Equation here. Don't override.
2) Input joint configuration below.</t>
        </r>
      </text>
    </comment>
    <comment ref="K8" authorId="2" shapeId="0">
      <text>
        <r>
          <rPr>
            <b/>
            <sz val="8"/>
            <color indexed="81"/>
            <rFont val="Tahoma"/>
            <family val="2"/>
          </rPr>
          <t>YYYong:</t>
        </r>
        <r>
          <rPr>
            <sz val="8"/>
            <color indexed="81"/>
            <rFont val="Tahoma"/>
            <family val="2"/>
          </rPr>
          <t xml:space="preserve">
Input the number of car-set in thousands.</t>
        </r>
      </text>
    </comment>
    <comment ref="E14" authorId="1" shapeId="0">
      <text>
        <r>
          <rPr>
            <b/>
            <sz val="9"/>
            <color indexed="81"/>
            <rFont val="Tahoma"/>
            <family val="2"/>
          </rPr>
          <t>GKN Driveline:</t>
        </r>
        <r>
          <rPr>
            <sz val="9"/>
            <color indexed="81"/>
            <rFont val="Tahoma"/>
            <family val="2"/>
          </rPr>
          <t xml:space="preserve">
1) Costing completed by  </t>
        </r>
        <r>
          <rPr>
            <u/>
            <sz val="9"/>
            <color indexed="81"/>
            <rFont val="Tahoma"/>
            <family val="2"/>
          </rPr>
          <t>Finance (LC)</t>
        </r>
        <r>
          <rPr>
            <sz val="9"/>
            <color indexed="81"/>
            <rFont val="Tahoma"/>
            <family val="2"/>
          </rPr>
          <t xml:space="preserve">.
2) </t>
        </r>
        <r>
          <rPr>
            <u/>
            <sz val="9"/>
            <color indexed="81"/>
            <rFont val="Tahoma"/>
            <family val="2"/>
          </rPr>
          <t>Review</t>
        </r>
        <r>
          <rPr>
            <sz val="9"/>
            <color indexed="81"/>
            <rFont val="Tahoma"/>
            <family val="2"/>
          </rPr>
          <t xml:space="preserve"> the financials leading by the </t>
        </r>
        <r>
          <rPr>
            <u/>
            <sz val="9"/>
            <color indexed="81"/>
            <rFont val="Tahoma"/>
            <family val="2"/>
          </rPr>
          <t>co-ordinator (LC)</t>
        </r>
        <r>
          <rPr>
            <sz val="9"/>
            <color indexed="81"/>
            <rFont val="Tahoma"/>
            <family val="2"/>
          </rPr>
          <t xml:space="preserve">. Co-ordinator is a person who is responsible for the accuracy and prompt completion of this program. S/he is likely to be from the Commercial.
3) Select "Yes" after review has been done.
4) Send to APO for approval.
</t>
        </r>
        <r>
          <rPr>
            <b/>
            <sz val="9"/>
            <color indexed="81"/>
            <rFont val="Tahoma"/>
            <family val="2"/>
          </rPr>
          <t>DONOT send to APO if review has not been done.</t>
        </r>
      </text>
    </comment>
    <comment ref="J15" authorId="2" shapeId="0">
      <text>
        <r>
          <rPr>
            <b/>
            <sz val="8"/>
            <color indexed="81"/>
            <rFont val="Tahoma"/>
            <family val="2"/>
          </rPr>
          <t>YYYong:</t>
        </r>
        <r>
          <rPr>
            <sz val="8"/>
            <color indexed="81"/>
            <rFont val="Tahoma"/>
            <family val="2"/>
          </rPr>
          <t xml:space="preserve">
1) NBA requires 5% global overhead to be added to local non-mfg admin overhead.
2) Add the local non-mfg admin overhead rate here.
3) Overhead is calculated as a % of total mfg cost.</t>
        </r>
      </text>
    </comment>
    <comment ref="F25" authorId="2" shapeId="0">
      <text>
        <r>
          <rPr>
            <b/>
            <sz val="8"/>
            <color indexed="81"/>
            <rFont val="Tahoma"/>
            <family val="2"/>
          </rPr>
          <t>YYYong:</t>
        </r>
        <r>
          <rPr>
            <sz val="8"/>
            <color indexed="81"/>
            <rFont val="Tahoma"/>
            <family val="2"/>
          </rPr>
          <t xml:space="preserve">
Input the BOPs in the table on the right.</t>
        </r>
      </text>
    </comment>
    <comment ref="F34" authorId="2" shapeId="0">
      <text>
        <r>
          <rPr>
            <b/>
            <sz val="8"/>
            <color indexed="81"/>
            <rFont val="Tahoma"/>
            <family val="2"/>
          </rPr>
          <t>YYYong:</t>
        </r>
        <r>
          <rPr>
            <sz val="8"/>
            <color indexed="81"/>
            <rFont val="Tahoma"/>
            <family val="2"/>
          </rPr>
          <t xml:space="preserve">
Input the BOPs in the table on the right.</t>
        </r>
      </text>
    </comment>
    <comment ref="F42" authorId="2" shapeId="0">
      <text>
        <r>
          <rPr>
            <b/>
            <sz val="8"/>
            <color indexed="81"/>
            <rFont val="Tahoma"/>
            <family val="2"/>
          </rPr>
          <t>YYYong:</t>
        </r>
        <r>
          <rPr>
            <sz val="8"/>
            <color indexed="81"/>
            <rFont val="Tahoma"/>
            <family val="2"/>
          </rPr>
          <t xml:space="preserve">
Input the BOPs in the table on the right.</t>
        </r>
      </text>
    </comment>
    <comment ref="F60" authorId="3" shapeId="0">
      <text>
        <r>
          <rPr>
            <b/>
            <sz val="8"/>
            <color indexed="81"/>
            <rFont val="Tahoma"/>
            <family val="2"/>
          </rPr>
          <t>YYYONG:</t>
        </r>
        <r>
          <rPr>
            <sz val="8"/>
            <color indexed="81"/>
            <rFont val="Tahoma"/>
            <family val="2"/>
          </rPr>
          <t xml:space="preserve">
Assume 5 days raw mat and 5 days WIP/FG.</t>
        </r>
      </text>
    </comment>
    <comment ref="H68" authorId="1" shapeId="0">
      <text>
        <r>
          <rPr>
            <b/>
            <sz val="8"/>
            <color indexed="81"/>
            <rFont val="Tahoma"/>
            <family val="2"/>
          </rPr>
          <t>GKN Driveline:</t>
        </r>
        <r>
          <rPr>
            <sz val="8"/>
            <color indexed="81"/>
            <rFont val="Tahoma"/>
            <family val="2"/>
          </rPr>
          <t xml:space="preserve">
Allocate among diff variants.</t>
        </r>
      </text>
    </comment>
  </commentList>
</comments>
</file>

<file path=xl/sharedStrings.xml><?xml version="1.0" encoding="utf-8"?>
<sst xmlns="http://schemas.openxmlformats.org/spreadsheetml/2006/main" count="571" uniqueCount="279">
  <si>
    <t>零件简码</t>
    <phoneticPr fontId="2" type="noConversion"/>
  </si>
  <si>
    <t>供应商</t>
    <phoneticPr fontId="2" type="noConversion"/>
  </si>
  <si>
    <t>最终确认价格</t>
    <phoneticPr fontId="2" type="noConversion"/>
  </si>
  <si>
    <t>采购员</t>
    <phoneticPr fontId="2" type="noConversion"/>
  </si>
  <si>
    <t>项目名称</t>
  </si>
  <si>
    <t>年度需求量</t>
  </si>
  <si>
    <t>产品名称</t>
    <phoneticPr fontId="2" type="noConversion"/>
  </si>
  <si>
    <t>OA要求首次交样日期</t>
  </si>
  <si>
    <t>潜在供应商1</t>
    <phoneticPr fontId="2" type="noConversion"/>
  </si>
  <si>
    <t>潜在供应商2</t>
    <phoneticPr fontId="2" type="noConversion"/>
  </si>
  <si>
    <t>备注</t>
    <phoneticPr fontId="2" type="noConversion"/>
  </si>
  <si>
    <t>SQ人员</t>
    <phoneticPr fontId="2" type="noConversion"/>
  </si>
  <si>
    <t>项目号</t>
    <phoneticPr fontId="2" type="noConversion"/>
  </si>
  <si>
    <t>确认供应商</t>
    <phoneticPr fontId="2" type="noConversion"/>
  </si>
  <si>
    <t>零件简码</t>
    <phoneticPr fontId="2" type="noConversion"/>
  </si>
  <si>
    <t>采购部提供的信息</t>
    <phoneticPr fontId="2" type="noConversion"/>
  </si>
  <si>
    <t>财务确认信息</t>
    <phoneticPr fontId="2" type="noConversion"/>
  </si>
  <si>
    <t>价格</t>
    <phoneticPr fontId="2" type="noConversion"/>
  </si>
  <si>
    <t>潜在供应商3</t>
    <phoneticPr fontId="2" type="noConversion"/>
  </si>
  <si>
    <t>序号</t>
    <phoneticPr fontId="2" type="noConversion"/>
  </si>
  <si>
    <t>产品材料</t>
  </si>
  <si>
    <t>产品重量（kg/l）</t>
  </si>
  <si>
    <t>上定点会时间</t>
    <phoneticPr fontId="2" type="noConversion"/>
  </si>
  <si>
    <t>上会分类</t>
  </si>
  <si>
    <t>寻源目的（NBAQ\NBAS\其他）</t>
    <phoneticPr fontId="2" type="noConversion"/>
  </si>
  <si>
    <t>开会建议</t>
    <phoneticPr fontId="2" type="noConversion"/>
  </si>
  <si>
    <t>是否上会</t>
    <phoneticPr fontId="2" type="noConversion"/>
  </si>
  <si>
    <t>Customer:</t>
  </si>
  <si>
    <t>CJLR</t>
  </si>
  <si>
    <t>Programme:</t>
  </si>
  <si>
    <t>L538</t>
  </si>
  <si>
    <t>Date:</t>
  </si>
  <si>
    <t>2012.05.29</t>
  </si>
  <si>
    <t>CAPM ref.:</t>
  </si>
  <si>
    <t>Application / Model</t>
  </si>
  <si>
    <t>Configuration</t>
  </si>
  <si>
    <t>Annual vol.</t>
  </si>
  <si>
    <t/>
  </si>
  <si>
    <t>Revenue</t>
  </si>
  <si>
    <t>SOP</t>
  </si>
  <si>
    <t>carset</t>
  </si>
  <si>
    <t>left</t>
  </si>
  <si>
    <t>right</t>
  </si>
  <si>
    <t>kcars/yr</t>
  </si>
  <si>
    <t>kpcs/yr</t>
  </si>
  <si>
    <t>L538</t>
    <phoneticPr fontId="236" type="noConversion"/>
  </si>
  <si>
    <t>TOTAL GKN Driveline</t>
  </si>
  <si>
    <t>Company supplying to customer:</t>
  </si>
  <si>
    <t>SDS</t>
    <phoneticPr fontId="94" type="noConversion"/>
  </si>
  <si>
    <t>Enter the month in which the steel price is based on ---&gt;</t>
  </si>
  <si>
    <t>COSTS IN LOCAL CURRENCY:</t>
  </si>
  <si>
    <t>RMB</t>
  </si>
  <si>
    <t>Has the financials been reviewed and signed-off by the co-ordinator? --&gt;</t>
  </si>
  <si>
    <t>No</t>
  </si>
  <si>
    <t>Sub-components</t>
  </si>
  <si>
    <t>1) DONOT amend this template (eg add, delete or hide col and rows).                                                                  2)  DONOT change any equations.                                                                                3) Pls read</t>
  </si>
  <si>
    <t>MANUFACTURING COSTS</t>
  </si>
  <si>
    <t>Annual volume</t>
  </si>
  <si>
    <t>Company mfg the part</t>
  </si>
  <si>
    <t>Material costs</t>
  </si>
  <si>
    <t>Direct Labour</t>
  </si>
  <si>
    <t>Variable
Manuf.</t>
  </si>
  <si>
    <t>Fixed
Manuf.</t>
  </si>
  <si>
    <r>
      <t xml:space="preserve">Over-heads </t>
    </r>
    <r>
      <rPr>
        <sz val="8"/>
        <rFont val="Arial"/>
        <family val="2"/>
      </rPr>
      <t>(Local non-mfg adm &amp; 5% global ohd)</t>
    </r>
  </si>
  <si>
    <t>Full Cost</t>
  </si>
  <si>
    <t>Total cost</t>
  </si>
  <si>
    <t>Units</t>
  </si>
  <si>
    <t>BOPs</t>
  </si>
  <si>
    <t>Qty</t>
  </si>
  <si>
    <t>Unit cost</t>
  </si>
  <si>
    <t>Total</t>
  </si>
  <si>
    <t>Rear TSA</t>
    <phoneticPr fontId="236" type="noConversion"/>
  </si>
  <si>
    <t>Plunging midship_VL</t>
    <phoneticPr fontId="236" type="noConversion"/>
  </si>
  <si>
    <t>SDS</t>
  </si>
  <si>
    <t xml:space="preserve">Closure cap_VL </t>
  </si>
  <si>
    <t>Straight tube</t>
    <phoneticPr fontId="236" type="noConversion"/>
  </si>
  <si>
    <t xml:space="preserve">Circlip_VL </t>
  </si>
  <si>
    <t>Plunging midship_DO</t>
    <phoneticPr fontId="236" type="noConversion"/>
  </si>
  <si>
    <t xml:space="preserve">Cork gasket_VL </t>
  </si>
  <si>
    <t>Disk joint VL2000</t>
  </si>
  <si>
    <t>Seal washer</t>
  </si>
  <si>
    <t xml:space="preserve">Boot &amp; can assy._VL </t>
  </si>
  <si>
    <t xml:space="preserve">Clamp_VL </t>
  </si>
  <si>
    <t>BOPs &amp; Assy</t>
  </si>
  <si>
    <t>Grease（VL2000）</t>
  </si>
  <si>
    <t>Front tube sub-assy</t>
  </si>
  <si>
    <t>Circlip_DO</t>
    <phoneticPr fontId="236" type="noConversion"/>
  </si>
  <si>
    <t>Joint assy. HSDO-1700</t>
    <phoneticPr fontId="236" type="noConversion"/>
  </si>
  <si>
    <t>Clamp_AC</t>
    <phoneticPr fontId="236" type="noConversion"/>
  </si>
  <si>
    <t>Swaged tube</t>
    <phoneticPr fontId="236" type="noConversion"/>
  </si>
  <si>
    <t>Boot &amp; can assy._AC</t>
    <phoneticPr fontId="236" type="noConversion"/>
  </si>
  <si>
    <t>Fixed midship_AC</t>
    <phoneticPr fontId="236" type="noConversion"/>
  </si>
  <si>
    <t>Seal washer</t>
    <phoneticPr fontId="236" type="noConversion"/>
  </si>
  <si>
    <t>Fixed AC 1700 joint</t>
    <phoneticPr fontId="236" type="noConversion"/>
  </si>
  <si>
    <t>Gasket</t>
  </si>
  <si>
    <t xml:space="preserve">Circlip_AC </t>
  </si>
  <si>
    <t>Closure cap_AC</t>
    <phoneticPr fontId="236" type="noConversion"/>
  </si>
  <si>
    <t>Rear tube sub-assy</t>
  </si>
  <si>
    <t>Vent Valve</t>
    <phoneticPr fontId="236" type="noConversion"/>
  </si>
  <si>
    <t>Grease（AC1700）</t>
    <phoneticPr fontId="236" type="noConversion"/>
  </si>
  <si>
    <t>Center bearing Housing</t>
    <phoneticPr fontId="236" type="noConversion"/>
  </si>
  <si>
    <t>Clamp_DO</t>
    <phoneticPr fontId="236" type="noConversion"/>
  </si>
  <si>
    <t>Can&amp;Boot assy._DO</t>
    <phoneticPr fontId="236" type="noConversion"/>
  </si>
  <si>
    <t xml:space="preserve">Seal O </t>
    <phoneticPr fontId="236" type="noConversion"/>
  </si>
  <si>
    <t>Ring retainer_DO</t>
    <phoneticPr fontId="236" type="noConversion"/>
  </si>
  <si>
    <t>Center bearing sub-assy</t>
    <phoneticPr fontId="236" type="noConversion"/>
  </si>
  <si>
    <t>Grease（DO1700）</t>
  </si>
  <si>
    <t>Balance Weight</t>
  </si>
  <si>
    <t>Painting</t>
  </si>
  <si>
    <t>Label</t>
  </si>
  <si>
    <t>Balance</t>
  </si>
  <si>
    <t>Assembly</t>
  </si>
  <si>
    <t>Subcontract ops</t>
  </si>
  <si>
    <t>Packing &amp; logistics per halfshaft</t>
  </si>
  <si>
    <t>PROPSHAFT COST</t>
  </si>
  <si>
    <t>Cost/SP ratios</t>
  </si>
  <si>
    <t>Estimated RoS</t>
  </si>
  <si>
    <t>GM%</t>
  </si>
  <si>
    <t>Incremental Inventory</t>
  </si>
  <si>
    <t>Interest @</t>
  </si>
  <si>
    <t>Return after Interest (OPIC)</t>
  </si>
  <si>
    <t>Investment</t>
  </si>
  <si>
    <t xml:space="preserve">        Exchange rate used</t>
  </si>
  <si>
    <t>CAPITAL EXPENDITURE</t>
  </si>
  <si>
    <t>Pdt</t>
  </si>
  <si>
    <t>Company</t>
  </si>
  <si>
    <t>Forecast</t>
  </si>
  <si>
    <t>Approved</t>
  </si>
  <si>
    <t>Actual</t>
  </si>
  <si>
    <t>Original</t>
  </si>
  <si>
    <t>(Brief comments on machines to be purchased by pdt line)</t>
  </si>
  <si>
    <t>Line</t>
  </si>
  <si>
    <t>Currency</t>
  </si>
  <si>
    <t>Used</t>
  </si>
  <si>
    <t xml:space="preserve">Capex </t>
  </si>
  <si>
    <t>Listing &amp; Description of Other Revenue Expenses</t>
  </si>
  <si>
    <t>Cost</t>
  </si>
  <si>
    <t>Exch Rate</t>
  </si>
  <si>
    <t>(eg. Tooling and gauging, training, redundancy, etc)</t>
  </si>
  <si>
    <t xml:space="preserve">Tooling and gauges </t>
  </si>
  <si>
    <t>年降要求3年-3%</t>
    <phoneticPr fontId="2" type="noConversion"/>
  </si>
  <si>
    <t>使用工厂</t>
    <phoneticPr fontId="2" type="noConversion"/>
  </si>
  <si>
    <t>NBA信息</t>
    <phoneticPr fontId="2" type="noConversion"/>
  </si>
  <si>
    <t>SSR提交日期</t>
    <phoneticPr fontId="2" type="noConversion"/>
  </si>
  <si>
    <t>吴晶磊</t>
    <phoneticPr fontId="236" type="noConversion"/>
  </si>
  <si>
    <t>陈亮</t>
    <phoneticPr fontId="236" type="noConversion"/>
  </si>
  <si>
    <t>宋志明</t>
    <phoneticPr fontId="236" type="noConversion"/>
  </si>
  <si>
    <t>王渊</t>
    <phoneticPr fontId="236" type="noConversion"/>
  </si>
  <si>
    <t>曹嘉伟</t>
    <phoneticPr fontId="236" type="noConversion"/>
  </si>
  <si>
    <t>史登</t>
    <phoneticPr fontId="236" type="noConversion"/>
  </si>
  <si>
    <t>周俊虹</t>
    <phoneticPr fontId="2" type="noConversion"/>
  </si>
  <si>
    <t>裴明明</t>
    <phoneticPr fontId="2" type="noConversion"/>
  </si>
  <si>
    <t>潘傲琦</t>
  </si>
  <si>
    <t>李伟</t>
    <phoneticPr fontId="2" type="noConversion"/>
  </si>
  <si>
    <t>林宁 </t>
    <phoneticPr fontId="263" type="noConversion"/>
  </si>
  <si>
    <t>陈叶青</t>
    <phoneticPr fontId="2" type="noConversion"/>
  </si>
  <si>
    <t>王冬星</t>
    <phoneticPr fontId="2" type="noConversion"/>
  </si>
  <si>
    <t>倪建新</t>
    <phoneticPr fontId="2" type="noConversion"/>
  </si>
  <si>
    <t>杨鹏磊</t>
    <phoneticPr fontId="2" type="noConversion"/>
  </si>
  <si>
    <t>黄亮</t>
    <phoneticPr fontId="2" type="noConversion"/>
  </si>
  <si>
    <t>年降</t>
    <phoneticPr fontId="2" type="noConversion"/>
  </si>
  <si>
    <t>工装模具费</t>
    <phoneticPr fontId="2" type="noConversion"/>
  </si>
  <si>
    <t>年降</t>
    <phoneticPr fontId="2" type="noConversion"/>
  </si>
  <si>
    <t>备注</t>
    <phoneticPr fontId="2" type="noConversion"/>
  </si>
  <si>
    <t>项目类别</t>
    <phoneticPr fontId="2" type="noConversion"/>
  </si>
  <si>
    <t>报价</t>
    <phoneticPr fontId="2" type="noConversion"/>
  </si>
  <si>
    <t>工装模具费</t>
    <phoneticPr fontId="2" type="noConversion"/>
  </si>
  <si>
    <t>CNY</t>
    <phoneticPr fontId="2" type="noConversion"/>
  </si>
  <si>
    <t>项目总体年降</t>
    <phoneticPr fontId="2" type="noConversion"/>
  </si>
  <si>
    <t xml:space="preserve">CNY </t>
    <phoneticPr fontId="2" type="noConversion"/>
  </si>
  <si>
    <t xml:space="preserve">CNY </t>
    <phoneticPr fontId="2" type="noConversion"/>
  </si>
  <si>
    <t>B级</t>
    <phoneticPr fontId="2" type="noConversion"/>
  </si>
  <si>
    <t>TBD</t>
  </si>
  <si>
    <t>供应商</t>
  </si>
  <si>
    <t xml:space="preserve">CNY </t>
    <phoneticPr fontId="2" type="noConversion"/>
  </si>
  <si>
    <t>山力</t>
    <phoneticPr fontId="2" type="noConversion"/>
  </si>
  <si>
    <t>福州长榕</t>
    <phoneticPr fontId="2" type="noConversion"/>
  </si>
  <si>
    <t>秋田</t>
    <phoneticPr fontId="2" type="noConversion"/>
  </si>
  <si>
    <t>供应商
名称</t>
    <phoneticPr fontId="2" type="noConversion"/>
  </si>
  <si>
    <t>温州长标</t>
    <phoneticPr fontId="2" type="noConversion"/>
  </si>
  <si>
    <t>B级</t>
    <phoneticPr fontId="2" type="noConversion"/>
  </si>
  <si>
    <t>众力</t>
    <phoneticPr fontId="2" type="noConversion"/>
  </si>
  <si>
    <t>上海纳特</t>
    <phoneticPr fontId="2" type="noConversion"/>
  </si>
  <si>
    <t>美利信</t>
    <phoneticPr fontId="2" type="noConversion"/>
  </si>
  <si>
    <t>恩斯克</t>
    <phoneticPr fontId="2" type="noConversion"/>
  </si>
  <si>
    <t>汉文</t>
    <phoneticPr fontId="2" type="noConversion"/>
  </si>
  <si>
    <t>河北昊方</t>
    <phoneticPr fontId="2" type="noConversion"/>
  </si>
  <si>
    <t>上海奥城</t>
    <phoneticPr fontId="2" type="noConversion"/>
  </si>
  <si>
    <t>青山</t>
    <phoneticPr fontId="2" type="noConversion"/>
  </si>
  <si>
    <t>江阴纳康</t>
    <phoneticPr fontId="2" type="noConversion"/>
  </si>
  <si>
    <t>1409</t>
    <phoneticPr fontId="2" type="noConversion"/>
  </si>
  <si>
    <t>浙江海龙电器</t>
    <phoneticPr fontId="2" type="noConversion"/>
  </si>
  <si>
    <t>欧梯克</t>
    <phoneticPr fontId="2" type="noConversion"/>
  </si>
  <si>
    <t>前卫软木</t>
    <phoneticPr fontId="2" type="noConversion"/>
  </si>
  <si>
    <t>振华</t>
    <phoneticPr fontId="2" type="noConversion"/>
  </si>
  <si>
    <t>亿龙</t>
    <phoneticPr fontId="2" type="noConversion"/>
  </si>
  <si>
    <t>莱州长和</t>
    <phoneticPr fontId="2" type="noConversion"/>
  </si>
  <si>
    <t>舍弗勒</t>
    <phoneticPr fontId="2" type="noConversion"/>
  </si>
  <si>
    <t>东华</t>
    <phoneticPr fontId="2" type="noConversion"/>
  </si>
  <si>
    <t>人本</t>
    <phoneticPr fontId="2" type="noConversion"/>
  </si>
  <si>
    <t>SACO</t>
    <phoneticPr fontId="2" type="noConversion"/>
  </si>
  <si>
    <t>神昌</t>
    <phoneticPr fontId="2" type="noConversion"/>
  </si>
  <si>
    <t>芜湖贝埃斯</t>
    <phoneticPr fontId="2" type="noConversion"/>
  </si>
  <si>
    <t>津田</t>
    <phoneticPr fontId="2" type="noConversion"/>
  </si>
  <si>
    <t>2095</t>
    <phoneticPr fontId="2" type="noConversion"/>
  </si>
  <si>
    <t>建和</t>
    <phoneticPr fontId="2" type="noConversion"/>
  </si>
  <si>
    <t>B级</t>
    <phoneticPr fontId="2" type="noConversion"/>
  </si>
  <si>
    <t>萧山万里</t>
    <phoneticPr fontId="2" type="noConversion"/>
  </si>
  <si>
    <t>瓦轴</t>
    <phoneticPr fontId="2" type="noConversion"/>
  </si>
  <si>
    <t>华洋</t>
    <phoneticPr fontId="2" type="noConversion"/>
  </si>
  <si>
    <t>内德</t>
    <phoneticPr fontId="2" type="noConversion"/>
  </si>
  <si>
    <t>2512E</t>
    <phoneticPr fontId="2" type="noConversion"/>
  </si>
  <si>
    <t>DElMON</t>
    <phoneticPr fontId="2" type="noConversion"/>
  </si>
  <si>
    <t>无锡新维特</t>
    <phoneticPr fontId="2" type="noConversion"/>
  </si>
  <si>
    <t>星海天</t>
    <phoneticPr fontId="2" type="noConversion"/>
  </si>
  <si>
    <t>腾励</t>
    <phoneticPr fontId="2" type="noConversion"/>
  </si>
  <si>
    <t>理研</t>
    <phoneticPr fontId="2" type="noConversion"/>
  </si>
  <si>
    <t>太平洋</t>
    <phoneticPr fontId="2" type="noConversion"/>
  </si>
  <si>
    <t>创一</t>
    <phoneticPr fontId="2" type="noConversion"/>
  </si>
  <si>
    <t>申达</t>
    <phoneticPr fontId="2" type="noConversion"/>
  </si>
  <si>
    <t>格尔</t>
    <phoneticPr fontId="2" type="noConversion"/>
  </si>
  <si>
    <t>卓越</t>
    <phoneticPr fontId="2" type="noConversion"/>
  </si>
  <si>
    <t>浦卓</t>
    <phoneticPr fontId="2" type="noConversion"/>
  </si>
  <si>
    <t>德福</t>
    <phoneticPr fontId="2" type="noConversion"/>
  </si>
  <si>
    <t>得乐名鑫</t>
    <phoneticPr fontId="2" type="noConversion"/>
  </si>
  <si>
    <t>史派洛</t>
    <phoneticPr fontId="2" type="noConversion"/>
  </si>
  <si>
    <t>博尔豪夫</t>
    <phoneticPr fontId="2" type="noConversion"/>
  </si>
  <si>
    <t>慕贝尔</t>
    <phoneticPr fontId="2" type="noConversion"/>
  </si>
  <si>
    <t>泰崇</t>
    <phoneticPr fontId="2" type="noConversion"/>
  </si>
  <si>
    <t>富川</t>
    <phoneticPr fontId="2" type="noConversion"/>
  </si>
  <si>
    <t>宗申</t>
    <phoneticPr fontId="2" type="noConversion"/>
  </si>
  <si>
    <t>沪金</t>
    <phoneticPr fontId="2" type="noConversion"/>
  </si>
  <si>
    <t>双环</t>
    <phoneticPr fontId="2" type="noConversion"/>
  </si>
  <si>
    <t>凯翔</t>
    <phoneticPr fontId="2" type="noConversion"/>
  </si>
  <si>
    <t>浙江卡环</t>
    <phoneticPr fontId="2" type="noConversion"/>
  </si>
  <si>
    <t>3510</t>
    <phoneticPr fontId="2" type="noConversion"/>
  </si>
  <si>
    <t>特瑞堡孝感</t>
    <phoneticPr fontId="2" type="noConversion"/>
  </si>
  <si>
    <t>宝德</t>
    <phoneticPr fontId="2" type="noConversion"/>
  </si>
  <si>
    <t>Nachi</t>
    <phoneticPr fontId="2" type="noConversion"/>
  </si>
  <si>
    <t>慕盛</t>
    <phoneticPr fontId="2" type="noConversion"/>
  </si>
  <si>
    <t>燕隆</t>
    <phoneticPr fontId="2" type="noConversion"/>
  </si>
  <si>
    <t>亿泊</t>
    <phoneticPr fontId="2" type="noConversion"/>
  </si>
  <si>
    <t>2001</t>
    <phoneticPr fontId="2" type="noConversion"/>
  </si>
  <si>
    <t>恩福</t>
    <phoneticPr fontId="2" type="noConversion"/>
  </si>
  <si>
    <t>2019</t>
    <phoneticPr fontId="2" type="noConversion"/>
  </si>
  <si>
    <t>昆山神昌</t>
    <phoneticPr fontId="2" type="noConversion"/>
  </si>
  <si>
    <t>2054</t>
    <phoneticPr fontId="2" type="noConversion"/>
  </si>
  <si>
    <t>中鼎</t>
    <phoneticPr fontId="2" type="noConversion"/>
  </si>
  <si>
    <t>2064</t>
    <phoneticPr fontId="2" type="noConversion"/>
  </si>
  <si>
    <t>西泛诺斯</t>
    <phoneticPr fontId="2" type="noConversion"/>
  </si>
  <si>
    <t>2095</t>
    <phoneticPr fontId="2" type="noConversion"/>
  </si>
  <si>
    <t xml:space="preserve">2503E </t>
    <phoneticPr fontId="2" type="noConversion"/>
  </si>
  <si>
    <t>ARTECA</t>
    <phoneticPr fontId="2" type="noConversion"/>
  </si>
  <si>
    <t>2684</t>
    <phoneticPr fontId="2" type="noConversion"/>
  </si>
  <si>
    <t>捷素格特</t>
    <phoneticPr fontId="2" type="noConversion"/>
  </si>
  <si>
    <t>3356</t>
    <phoneticPr fontId="2" type="noConversion"/>
  </si>
  <si>
    <t>环宇东海</t>
    <phoneticPr fontId="2" type="noConversion"/>
  </si>
  <si>
    <t>3423</t>
    <phoneticPr fontId="2" type="noConversion"/>
  </si>
  <si>
    <t>碧海</t>
    <phoneticPr fontId="2" type="noConversion"/>
  </si>
  <si>
    <t>3515</t>
    <phoneticPr fontId="2" type="noConversion"/>
  </si>
  <si>
    <t>瑞普</t>
    <phoneticPr fontId="2" type="noConversion"/>
  </si>
  <si>
    <t>4230E</t>
    <phoneticPr fontId="2" type="noConversion"/>
  </si>
  <si>
    <t>MPE</t>
    <phoneticPr fontId="2" type="noConversion"/>
  </si>
  <si>
    <t>雷迪克</t>
    <phoneticPr fontId="2" type="noConversion"/>
  </si>
  <si>
    <t>安徽宁国</t>
    <phoneticPr fontId="2" type="noConversion"/>
  </si>
  <si>
    <t>创精</t>
    <phoneticPr fontId="2" type="noConversion"/>
  </si>
  <si>
    <t>鲤东精密</t>
    <phoneticPr fontId="2" type="noConversion"/>
  </si>
  <si>
    <t>立洲弹簧</t>
    <phoneticPr fontId="2" type="noConversion"/>
  </si>
  <si>
    <t>群力</t>
    <phoneticPr fontId="2" type="noConversion"/>
  </si>
  <si>
    <t>上齿</t>
    <phoneticPr fontId="2" type="noConversion"/>
  </si>
  <si>
    <t>厚茗金属</t>
    <phoneticPr fontId="2" type="noConversion"/>
  </si>
  <si>
    <t>苏州远野</t>
    <phoneticPr fontId="2" type="noConversion"/>
  </si>
  <si>
    <t>GKN 丹阳</t>
    <phoneticPr fontId="2" type="noConversion"/>
  </si>
  <si>
    <t>上汽粉末冶金</t>
    <phoneticPr fontId="2" type="noConversion"/>
  </si>
  <si>
    <t>南汇金众</t>
    <phoneticPr fontId="2" type="noConversion"/>
  </si>
  <si>
    <t>杭州志国</t>
    <phoneticPr fontId="2" type="noConversion"/>
  </si>
  <si>
    <t>杭州伟盈</t>
    <phoneticPr fontId="2" type="noConversion"/>
  </si>
  <si>
    <t>2023/02/01</t>
    <phoneticPr fontId="2" type="noConversion"/>
  </si>
  <si>
    <t>实际获批版
NBA价格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</si>
</sst>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_-* #,##0.00_-;\-* #,##0.00_-;_-* &quot;-&quot;??_-;_-@_-"/>
    <numFmt numFmtId="177" formatCode="_(* #,##0.00_);_(* \(#,##0.00\);_(* &quot;-&quot;??_);_(@_)"/>
    <numFmt numFmtId="178" formatCode="_-&quot;£&quot;* #,##0.00_-;\-&quot;£&quot;* #,##0.00_-;_-&quot;£&quot;* &quot;-&quot;??_-;_-@_-"/>
    <numFmt numFmtId="179" formatCode="_-* #,##0_-;\-* #,##0_-;_-* &quot;-&quot;_-;_-@_-"/>
    <numFmt numFmtId="180" formatCode="_-#,##0_-;\(#,##0\);_-\ \ &quot;-&quot;_-;_-@_-"/>
    <numFmt numFmtId="181" formatCode="_-#,##0.00_-;\(#,##0.00\);_-\ \ &quot;-&quot;_-;_-@_-"/>
    <numFmt numFmtId="182" formatCode="mmm/dd/yyyy;_-\ &quot;N/A&quot;_-;_-\ &quot;-&quot;_-"/>
    <numFmt numFmtId="183" formatCode="mmm/yyyy;_-\ &quot;N/A&quot;_-;_-\ &quot;-&quot;_-"/>
    <numFmt numFmtId="184" formatCode="_-#,##0%_-;\(#,##0%\);_-\ &quot;-&quot;_-"/>
    <numFmt numFmtId="185" formatCode="_-#,###,_-;\(#,###,\);_-\ \ &quot;-&quot;_-;_-@_-"/>
    <numFmt numFmtId="186" formatCode="_-#,###.00,_-;\(#,###.00,\);_-\ \ &quot;-&quot;_-;_-@_-"/>
    <numFmt numFmtId="187" formatCode="_-#0&quot;.&quot;0,_-;\(#0&quot;.&quot;0,\);_-\ \ &quot;-&quot;_-;_-@_-"/>
    <numFmt numFmtId="188" formatCode="_-#0&quot;.&quot;0000_-;\(#0&quot;.&quot;0000\);_-\ \ &quot;-&quot;_-;_-@_-"/>
    <numFmt numFmtId="189" formatCode="0.0000"/>
    <numFmt numFmtId="190" formatCode="#,##0;\-#,##0;&quot;-&quot;"/>
    <numFmt numFmtId="191" formatCode="_-* #,##0.00\ _€_-;\-* #,##0.00\ _€_-;_-* &quot;-&quot;??\ _€_-;_-@_-"/>
    <numFmt numFmtId="192" formatCode="_-&quot;£&quot;* #,##0_-;\-&quot;£&quot;* #,##0_-;_-&quot;£&quot;* &quot;-&quot;_-;_-@_-"/>
    <numFmt numFmtId="193" formatCode="_(&quot;$&quot;* #,##0.00_);_(&quot;$&quot;* \(#,##0.00\);_(&quot;$&quot;* &quot;-&quot;??_);_(@_)"/>
    <numFmt numFmtId="194" formatCode="mmmm\ d\,\ yyyy"/>
    <numFmt numFmtId="195" formatCode="#,##0.0"/>
    <numFmt numFmtId="196" formatCode="_-* #,##0_-;\(#,##0\);_-* &quot;-&quot;_-;_-@_-"/>
    <numFmt numFmtId="197" formatCode="0.000%"/>
    <numFmt numFmtId="198" formatCode="00\ 0000"/>
    <numFmt numFmtId="199" formatCode="_(&quot;Cr$&quot;* #,##0_);_(&quot;Cr$&quot;* \(#,##0\);_(&quot;Cr$&quot;* &quot;-&quot;_);_(@_)"/>
    <numFmt numFmtId="200" formatCode="_(&quot;Cr$&quot;* #,##0.00_);_(&quot;Cr$&quot;* \(#,##0.00\);_(&quot;Cr$&quot;* &quot;-&quot;??_);_(@_)"/>
    <numFmt numFmtId="201" formatCode="#,##0\ &quot;F&quot;;\-#,##0\ &quot;F&quot;"/>
    <numFmt numFmtId="202" formatCode="_ * #,##0_)\ _R_$_ ;_ * \(#,##0\)\ _R_$_ ;_ * &quot;-&quot;_)\ _R_$_ ;_ @_ "/>
    <numFmt numFmtId="203" formatCode="_ * #,##0.00_)\ _R_$_ ;_ * \(#,##0.00\)\ _R_$_ ;_ * &quot;-&quot;??_)\ _R_$_ ;_ @_ "/>
    <numFmt numFmtId="204" formatCode="_-* #,##0.00\ _F_-;\-* #,##0.00\ _F_-;_-* &quot;-&quot;??\ _F_-;_-@_-"/>
    <numFmt numFmtId="205" formatCode="_-* #,##0\ _F_-;\-* #,##0\ _F_-;_-* &quot;-&quot;\ _F_-;_-@_-"/>
    <numFmt numFmtId="206" formatCode="_-* #,##0.00\ &quot;F&quot;_-;\-* #,##0.00\ &quot;F&quot;_-;_-* &quot;-&quot;??\ &quot;F&quot;_-;_-@_-"/>
    <numFmt numFmtId="207" formatCode="_-* #,##0\ &quot;F&quot;_-;\-* #,##0\ &quot;F&quot;_-;_-* &quot;-&quot;\ &quot;F&quot;_-;_-@_-"/>
    <numFmt numFmtId="208" formatCode="_ &quot;\&quot;* #,##0_ ;_ &quot;\&quot;* \-#,##0_ ;_ &quot;\&quot;* &quot;-&quot;_ ;_ @_ "/>
    <numFmt numFmtId="209" formatCode="&quot;$&quot;#,##0.00_);[Red]\(&quot;$&quot;#,##0.00\)"/>
    <numFmt numFmtId="210" formatCode="_-&quot;\&quot;* #,##0_-;\-&quot;\&quot;* #,##0_-;_-&quot;\&quot;* &quot;-&quot;_-;_-@_-"/>
    <numFmt numFmtId="211" formatCode="&quot;\&quot;#,##0;[Red]&quot;\&quot;&quot;\&quot;&quot;\&quot;\-#,##0"/>
    <numFmt numFmtId="212" formatCode="&quot;\&quot;#,##0;&quot;\&quot;&quot;\&quot;&quot;\&quot;&quot;\&quot;&quot;\&quot;&quot;\&quot;\-#,##0"/>
    <numFmt numFmtId="213" formatCode="_-* #,##0\ _p_t_a_-;\-* #,##0\ _p_t_a_-;_-* &quot;-&quot;\ _p_t_a_-;_-@_-"/>
    <numFmt numFmtId="214" formatCode="_-* #,##0.00\ _p_t_a_-;\-* #,##0.00\ _p_t_a_-;_-* &quot;-&quot;??\ _p_t_a_-;_-@_-"/>
    <numFmt numFmtId="215" formatCode="_-* #,##0\ &quot;pta&quot;_-;\-* #,##0\ &quot;pta&quot;_-;_-* &quot;-&quot;\ &quot;pta&quot;_-;_-@_-"/>
    <numFmt numFmtId="216" formatCode="\$#,##0.0_);[Red]\(\$#,##0.0\)"/>
    <numFmt numFmtId="217" formatCode="&quot;\&quot;#,##0;&quot;\&quot;\-#,##0"/>
    <numFmt numFmtId="218" formatCode="[$-409]d\-mmm\-yy;@"/>
    <numFmt numFmtId="219" formatCode="0.0%"/>
    <numFmt numFmtId="220" formatCode="#,##0.000_);\(#,##0.000\)"/>
    <numFmt numFmtId="221" formatCode="&quot;$&quot;* #,##0\ ;&quot;$&quot;* \(#,##0\)"/>
    <numFmt numFmtId="222" formatCode="_-&quot;£&quot;* #,##0.000_-;\-&quot;£&quot;* #,##0.000_-;_-&quot;£&quot;* &quot;-&quot;??_-;_-@_-"/>
    <numFmt numFmtId="223" formatCode="#,##0.0_);\(#,##0.0\);0.0_);@_)"/>
    <numFmt numFmtId="224" formatCode="_(\¥* #,##0_);\(\¥#,##0\)"/>
    <numFmt numFmtId="225" formatCode="0.0"/>
    <numFmt numFmtId="226" formatCode="_-* #,##0.00\ _D_M_-;\-* #,##0.00\ _D_M_-;_-* &quot;-&quot;??\ _D_M_-;_-@_-"/>
    <numFmt numFmtId="227" formatCode="\(#,##0_ \);\(#,##0\)"/>
    <numFmt numFmtId="228" formatCode="_(&quot;$&quot;* #,##0_);_(&quot;$&quot;* \(#,##0\);_(&quot;$&quot;* &quot;-&quot;??_);_(@_)"/>
    <numFmt numFmtId="229" formatCode="_(&quot;$&quot;* #,##0.0_);_(&quot;$&quot;* \(#,##0.0\);_(&quot;$&quot;* &quot;-&quot;??_);_(@_)"/>
    <numFmt numFmtId="230" formatCode="_-* #,##0.0_-;\-* #,##0.0_-;_-* &quot;-&quot;?_-;_-@_-"/>
    <numFmt numFmtId="231" formatCode="0.0000__"/>
    <numFmt numFmtId="232" formatCode="&quot;£&quot;#,##0;[Red]\-&quot;£&quot;#,##0"/>
    <numFmt numFmtId="233" formatCode="&quot;$&quot;#,##0_);[Red]\(&quot;$&quot;#,##0\)"/>
    <numFmt numFmtId="234" formatCode="&quot;$&quot;* #,##0.0_);[Red]&quot;$&quot;* \(#,##0.0\)"/>
    <numFmt numFmtId="235" formatCode="&quot;£&quot;#,##0.00;[Red]\-&quot;£&quot;#,##0.00"/>
    <numFmt numFmtId="236" formatCode="_(* #,##0.0_);_(* \(#,##0.0\);_(* &quot;0.0&quot;_);_(@_)"/>
    <numFmt numFmtId="237" formatCode="&quot;$&quot;* #,##0.0\ ;&quot;$&quot;* \(#,##0.0\)"/>
    <numFmt numFmtId="238" formatCode="_-&quot;£&quot;* #,##0.0000_-;\-&quot;£&quot;* #,##0.0000_-;_-&quot;£&quot;* &quot;-&quot;??_-;_-@_-"/>
    <numFmt numFmtId="239" formatCode="&quot;$&quot;* #,##0.00\ ;&quot;$&quot;* \(#,##0.00\)"/>
    <numFmt numFmtId="240" formatCode="_-&quot;£&quot;* #,##0.0_-;\-&quot;£&quot;* #,##0.0_-;_-&quot;£&quot;* &quot;-&quot;??_-;_-@_-"/>
    <numFmt numFmtId="241" formatCode="0_)%;\(0\)%"/>
    <numFmt numFmtId="242" formatCode="0.0\ %;\(0.0\)%"/>
    <numFmt numFmtId="243" formatCode="_-* #,##0.00\ &quot;BF&quot;_-;\-* #,##0.00\ &quot;BF&quot;_-;_-* &quot;-&quot;??\ &quot;BF&quot;_-;_-@_-"/>
    <numFmt numFmtId="244" formatCode="&quot;\&quot;#,##0.00;[Red]&quot;\&quot;\-#,##0.00"/>
    <numFmt numFmtId="245" formatCode="&quot;\&quot;#,##0;[Red]&quot;\&quot;\-#,##0"/>
    <numFmt numFmtId="246" formatCode="0.0000000000"/>
    <numFmt numFmtId="247" formatCode="#,##0_);[Red]\ \(#,##0\)"/>
    <numFmt numFmtId="248" formatCode="hh:mm\ AM/PM_)"/>
    <numFmt numFmtId="249" formatCode="0.00000"/>
    <numFmt numFmtId="250" formatCode="0%_);\(0%\)"/>
    <numFmt numFmtId="251" formatCode="0%;\(0\)%"/>
    <numFmt numFmtId="252" formatCode="#,##0.0_);[Red]\(#,##0.0\)"/>
    <numFmt numFmtId="253" formatCode="0.0%_);\(0.0%\)"/>
    <numFmt numFmtId="254" formatCode="&quot;$&quot;* ##0.0\ ;&quot;$&quot;* \(##0.0\);&quot;$&quot;* &quot;N/A &quot;"/>
    <numFmt numFmtId="255" formatCode="_(* #,##0.0_);_(* \(#,##0.0\);_(* &quot;0&quot;_);_(@_)"/>
    <numFmt numFmtId="256" formatCode="_(* #,##0.000_);_(* \(#,##0.000\);_(* &quot;-&quot;_);_(@_)"/>
    <numFmt numFmtId="257" formatCode="[&lt;=9999999]###\-####;\(###\)\ ###\-####"/>
    <numFmt numFmtId="258" formatCode="0&quot;  &quot;"/>
    <numFmt numFmtId="259" formatCode="&quot;$&quot;#,##0.00;\-&quot;$&quot;#,##0.00"/>
    <numFmt numFmtId="260" formatCode="#,##0.000000000_);[Red]\(#,##0.000000000\)"/>
    <numFmt numFmtId="261" formatCode="#,##0.00&quot; F&quot;_);\(#,##0.00&quot; F&quot;\)"/>
    <numFmt numFmtId="262" formatCode="#,##0_);\(#,##0\);\-\ \ "/>
    <numFmt numFmtId="263" formatCode="\$\ #,##0.00_);[Red]\$\(#,##0.00\);\$\ \ \ \-\ \ "/>
    <numFmt numFmtId="264" formatCode="0.000&quot;%&quot;"/>
    <numFmt numFmtId="265" formatCode="General_)"/>
    <numFmt numFmtId="266" formatCode="_-* #,##0.0_-;\-* #,##0.0_-;_-* &quot;-&quot;??_-;_-@_-"/>
    <numFmt numFmtId="267" formatCode="0.0_)"/>
    <numFmt numFmtId="268" formatCode="#,##0.0000"/>
    <numFmt numFmtId="269" formatCode="###\-###\-####"/>
    <numFmt numFmtId="270" formatCode="&quot;US$&quot;#,##0.00_);\(&quot;US$&quot;#,##0.00\)"/>
    <numFmt numFmtId="271" formatCode="#,##0.00000;[Red]\-#,##0.00000"/>
    <numFmt numFmtId="272" formatCode="&quot;$&quot;#,##0_);\(&quot;$&quot;#,##0\);\ &quot;$   - &quot;"/>
    <numFmt numFmtId="273" formatCode="0\ %\ "/>
    <numFmt numFmtId="274" formatCode=";;;"/>
    <numFmt numFmtId="275" formatCode="."/>
    <numFmt numFmtId="276" formatCode="_(&quot;$&quot;* #,##0_);_(&quot;$&quot;* \(#,##0\);_(&quot;$&quot;* &quot;-&quot;_);_(@_)"/>
    <numFmt numFmtId="277" formatCode="\(0000\)"/>
    <numFmt numFmtId="278" formatCode="_(* #,##0.0_);_(* \(#,##0.0\);_(* #,##0_);_(@_)"/>
    <numFmt numFmtId="279" formatCode="#,##0.0_);\(#,##0.0\);\-\-??"/>
    <numFmt numFmtId="280" formatCode="0__"/>
    <numFmt numFmtId="281" formatCode="_(* #,##0_);_(* \(#,##0\);_(* &quot;-&quot;_);_(@_)"/>
    <numFmt numFmtId="282" formatCode="_ * #,##0_)_£_ ;_ * \(#,##0\)_£_ ;_ * &quot;-&quot;_)_£_ ;_ @_ "/>
    <numFmt numFmtId="283" formatCode="_(* #,##0.0_);_(* \(#,##0.0\);_(* &quot;-&quot;??_);_(@_)"/>
    <numFmt numFmtId="284" formatCode="#,##0;\(#,##0\)"/>
    <numFmt numFmtId="285" formatCode="_(&quot;$&quot;* #,##0.0;_(&quot;$&quot;* \(#,##0.0\);_(&quot;$&quot;* &quot;0.0&quot;;_(@\)"/>
    <numFmt numFmtId="286" formatCode="_ * #,##0.00_)&quot;£&quot;_ ;_ * \(#,##0.00\)&quot;£&quot;_ ;_ * &quot;-&quot;??_)&quot;£&quot;_ ;_ @_ "/>
    <numFmt numFmtId="287" formatCode="0.000"/>
    <numFmt numFmtId="288" formatCode="#,##0;[Red]\(#,##0\)"/>
    <numFmt numFmtId="289" formatCode="_ * #,##0.00_)_£_ ;_ * \(#,##0.00\)_£_ ;_ * &quot;-&quot;??_)_£_ ;_ @_ "/>
    <numFmt numFmtId="290" formatCode="#,##0.00;[Red]\(#,##0.00\)"/>
    <numFmt numFmtId="291" formatCode="0.0%;[Red]\(0.0%\)"/>
    <numFmt numFmtId="292" formatCode="&quot;SFr.&quot;#,##0.00;&quot;SFr.&quot;\-#,##0.00"/>
    <numFmt numFmtId="293" formatCode="#,##0.0000_)"/>
    <numFmt numFmtId="294" formatCode="mmm\-yy_)"/>
    <numFmt numFmtId="295" formatCode="&quot;$&quot;#,##0"/>
    <numFmt numFmtId="296" formatCode="&quot;$&quot;\ #,##0.0_);\$\(#,##0.0\)"/>
    <numFmt numFmtId="297" formatCode="_(* #,##0.0_);_(* \(#,##0.0\);_(@_)"/>
    <numFmt numFmtId="298" formatCode="_(* #,##0.0_);_(* \(#,##0.0\);_(* &quot;0 &quot;_);_(@_)"/>
    <numFmt numFmtId="299" formatCode="_(&quot;$&quot;* #,##0.0_);_(&quot;$&quot;* \(#,##0.0\);_(&quot;$&quot;* &quot;(*)&quot;??_);_(@_)"/>
    <numFmt numFmtId="300" formatCode="_(* #,##0.00_);_(* \(#,##0.00\);_(@_)"/>
    <numFmt numFmtId="301" formatCode="_(&quot;$&quot;* #,##0.0_);_(&quot;$&quot;* \(#,##0.0\);_(&quot;$&quot;* &quot;0&quot;_);_(@_)"/>
    <numFmt numFmtId="302" formatCode="#,##0.0_);\(#,##0.0\)"/>
    <numFmt numFmtId="303" formatCode="#,##0_)&quot;   &quot;;[Red]\(#,##0\)&quot;   &quot;;@_)&quot;   &quot;"/>
    <numFmt numFmtId="304" formatCode="#,##0.00_)&quot;   &quot;;[Red]\(#,##0.00\)&quot;   &quot;;@_)&quot;   &quot;"/>
    <numFmt numFmtId="305" formatCode="&quot;$&quot;* #,##0_);\(&quot;$&quot;* #,##0\)"/>
    <numFmt numFmtId="306" formatCode="&quot;$&quot;#,##0_ \);\(&quot;$&quot;#,##0\ \)"/>
    <numFmt numFmtId="307" formatCode="_(* #,##0_);_(* \(#,##0\);_(* &quot;TBD&quot;_);_(@_)"/>
    <numFmt numFmtId="308" formatCode="_(* #,##0_);_(* \(#,##0\);_(* &quot;(TBD)&quot;;_(@_)"/>
    <numFmt numFmtId="309" formatCode="000"/>
    <numFmt numFmtId="310" formatCode="&quot;$&quot;* #,##0.00000_);&quot;$&quot;* \(#,##0.00000\)"/>
    <numFmt numFmtId="311" formatCode="&quot;£&quot;#,##0.00;[Red]&quot;£&quot;#,##0.00"/>
    <numFmt numFmtId="312" formatCode="_(&quot;$&quot;* #,##0.00000000_);_(&quot;$&quot;* \(#,##0.00000000\);_(&quot;$&quot;* &quot;-&quot;??_);_(@_)"/>
    <numFmt numFmtId="313" formatCode="&quot;£&quot;\ #,##0_);\(&quot;£&quot;\ #,##0\)"/>
    <numFmt numFmtId="314" formatCode="_-* #,##0.00\ _k_r_-;\-* #,##0.00\ _k_r_-;_-* &quot;-&quot;??\ _k_r_-;_-@_-"/>
    <numFmt numFmtId="315" formatCode="#."/>
    <numFmt numFmtId="316" formatCode="\$#,##0.00;[Red]\-\$#,##0.00"/>
    <numFmt numFmtId="317" formatCode="&quot;$&quot;* #,##0_);[Red]&quot;$&quot;* \(#,##0\);&quot;$&quot;* \-_0_)"/>
    <numFmt numFmtId="318" formatCode="#,##0.0_)&quot;pts&quot;;[Red]\(#,##0.0\)&quot;pts&quot;;@_)&quot;%&quot;"/>
    <numFmt numFmtId="319" formatCode="&quot;$&quot;* #,##0__\);\(&quot;$&quot;* #,##0\ \ \)"/>
    <numFmt numFmtId="320" formatCode="&quot;$&quot;#,##0\ _);\(&quot;$&quot;#,##0\ \)"/>
    <numFmt numFmtId="321" formatCode="&quot;$&quot;* #,##0\ _);\(&quot;$&quot;* #,##0\ \)"/>
    <numFmt numFmtId="322" formatCode="&quot;$&quot;*#\,##0\ _);\(&quot;$&quot;* #,##0\ \)"/>
    <numFmt numFmtId="323" formatCode="_(&quot;$&quot;* #,##0_);_(&quot;$&quot;* \(#,##0\);_(&quot;$&quot;* &quot;TBD&quot;_);_(@_)"/>
    <numFmt numFmtId="324" formatCode="_(&quot;$&quot;* #,##0_);_(&quot;$&quot;* \(#,##0\);_(&quot;$&quot;* &quot;(TBD)&quot;;_(@_)"/>
    <numFmt numFmtId="325" formatCode="_-* #,##0.00\ &quot;Pts&quot;_-;\-* #,##0.00\ &quot;Pts&quot;_-;_-* &quot;-&quot;??\ &quot;Pts&quot;_-;_-@_-"/>
    <numFmt numFmtId="326" formatCode="_-* #,##0\ _P_t_s_-;\-* #,##0\ _P_t_s_-;_-* &quot;-&quot;\ _P_t_s_-;_-@_-"/>
    <numFmt numFmtId="327" formatCode="_(* #,##0.00_);_(* \(#,##0.00\);_(* &quot;0 &quot;_);_(@_)"/>
    <numFmt numFmtId="328" formatCode="&quot;$&quot;* #,##0.00_);[Red]&quot;$&quot;* \(#,##0.00\)"/>
    <numFmt numFmtId="329" formatCode="0.00\ \ \ \ \ ;\(0.00\)\ \ \ \ "/>
    <numFmt numFmtId="330" formatCode="&quot;$&quot;* #,##0.0_);&quot;$&quot;* \(#,##0.0\)"/>
    <numFmt numFmtId="331" formatCode="0.000\ \ \ \ \ ;\(0.000\)\ \ \ \ "/>
    <numFmt numFmtId="332" formatCode="d\.m\.yy\ h:mm"/>
    <numFmt numFmtId="333" formatCode="&quot;$&quot;#,##0.0_);\(&quot;$&quot;#,##0.0\)"/>
    <numFmt numFmtId="334" formatCode="_(&quot;$&quot;* #,##0.0_);_(&quot;$&quot;* \(#,##0.0\);_(&quot;$&quot;* &quot;       *&quot;??_);_(@_)"/>
    <numFmt numFmtId="335" formatCode="_(&quot;$&quot;* #,##0_);_(&quot;$&quot;* \(#,##0\);_(&quot;$&quot;* &quot;*  &quot;_);_(@_)"/>
    <numFmt numFmtId="336" formatCode="_(&quot;$&quot;* #,##0.0_);_(&quot;$&quot;* \(#,##0.0\);_(&quot;$&quot;* &quot;    *&quot;??_);_(@_)"/>
    <numFmt numFmtId="337" formatCode="&quot;$&quot;* #,##0.00_);&quot;$&quot;* \(#,##0.00\)"/>
    <numFmt numFmtId="338" formatCode="_-* #,##0.00\ &quot;kr&quot;_-;\-* #,##0.00\ &quot;kr&quot;_-;_-* &quot;-&quot;??\ &quot;kr&quot;_-;_-@_-"/>
    <numFmt numFmtId="339" formatCode="&quot;$&quot;#,##0_);[Red]&quot;$&quot;\(#,##0\);\ \-\ \ "/>
    <numFmt numFmtId="340" formatCode="\$\ #,##0;\-\$\ #,##0"/>
    <numFmt numFmtId="341" formatCode="_-* #,##0.00\ &quot;€&quot;_-;\-* #,##0.00\ &quot;€&quot;_-;_-* &quot;-&quot;??\ &quot;€&quot;_-;_-@_-"/>
    <numFmt numFmtId="342" formatCode="0\);"/>
    <numFmt numFmtId="343" formatCode="\A&quot;$&quot;#,##0_);\(&quot;$&quot;#,##0\)"/>
    <numFmt numFmtId="344" formatCode="##,##0.00_);\(#,##0.00\)"/>
    <numFmt numFmtId="345" formatCode="_-&quot;L.&quot;\ * #,##0_-;\-&quot;L.&quot;\ * #,##0_-;_-&quot;L.&quot;\ * &quot;-&quot;_-;_-@_-"/>
    <numFmt numFmtId="346" formatCode="&quot;$&quot;#,##0;[Red]\-&quot;$&quot;#,##0"/>
    <numFmt numFmtId="347" formatCode="&quot;$&quot;#,##0.00;[Red]\-&quot;$&quot;#,##0.00"/>
    <numFmt numFmtId="348" formatCode="_-* #,##0.00\ [$€-1]_-;\-* #,##0.00\ [$€-1]_-;_-* &quot;-&quot;??\ [$€-1]_-"/>
    <numFmt numFmtId="349" formatCode="d\.mmm\.yy"/>
    <numFmt numFmtId="350" formatCode="d\.mmm"/>
    <numFmt numFmtId="351" formatCode="dd\ mmmm\ yyyy"/>
    <numFmt numFmtId="352" formatCode="dd\.mm\.yy"/>
    <numFmt numFmtId="353" formatCode="0_ "/>
    <numFmt numFmtId="354" formatCode="[$€-2]\ #,##0"/>
    <numFmt numFmtId="355" formatCode="[$SEK]\ #,##0.00_);[Red]\([$SEK]\ #,##0.00\)"/>
    <numFmt numFmtId="356" formatCode="_([$€-2]* #,##0.00_);_([$€-2]* \(#,##0.00\);_([$€-2]* &quot;-&quot;??_)"/>
    <numFmt numFmtId="357" formatCode="[$-F800]dddd\,\ mmmm\ dd\,\ yyyy"/>
    <numFmt numFmtId="358" formatCode="[$€-2]\ #,##0.00;[Red]\-[$€-2]\ #,##0.00"/>
    <numFmt numFmtId="359" formatCode="[$-409]d/mmm/yy;@"/>
    <numFmt numFmtId="360" formatCode="[$€-2]\ #,##0.00;[$€-2]\ \-#,##0.00"/>
    <numFmt numFmtId="361" formatCode="_-* #,##0.00\ [$€]_-;\-* #,##0.00\ [$€]_-;_-* &quot;-&quot;??\ [$€]_-;_-@_-"/>
    <numFmt numFmtId="362" formatCode="[$-409]mmm/yy;@"/>
    <numFmt numFmtId="363" formatCode="0.00_ "/>
    <numFmt numFmtId="364" formatCode="#,##0_);[Red]\(#,##0\)"/>
    <numFmt numFmtId="365" formatCode="_([$€]* #,##0.00_);_([$€]* \(#,##0.00\);_([$€]* &quot;-&quot;??_);_(@_)"/>
    <numFmt numFmtId="366" formatCode="#,##0.00\ [$€-1];[Red]\-#,##0.00\ [$€-1]"/>
  </numFmts>
  <fonts count="265">
    <font>
      <sz val="11"/>
      <color theme="1"/>
      <name val="宋体"/>
      <family val="2"/>
      <charset val="134"/>
      <scheme val="minor"/>
    </font>
    <font>
      <sz val="11"/>
      <color theme="1"/>
      <name val="宋体"/>
      <family val="2"/>
      <charset val="134"/>
      <scheme val="minor"/>
    </font>
    <font>
      <sz val="9"/>
      <name val="宋体"/>
      <family val="2"/>
      <charset val="134"/>
      <scheme val="minor"/>
    </font>
    <font>
      <sz val="10"/>
      <color theme="1"/>
      <name val="Arial"/>
      <family val="2"/>
    </font>
    <font>
      <sz val="12"/>
      <name val="Arial"/>
      <family val="2"/>
    </font>
    <font>
      <sz val="10"/>
      <name val="Arial"/>
      <family val="2"/>
    </font>
    <font>
      <sz val="10"/>
      <color rgb="FF9C0006"/>
      <name val="Arial"/>
      <family val="2"/>
    </font>
    <font>
      <sz val="12"/>
      <name val="宋体"/>
      <family val="3"/>
      <charset val="134"/>
    </font>
    <font>
      <sz val="9"/>
      <name val="Arial MT"/>
      <family val="2"/>
    </font>
    <font>
      <u/>
      <sz val="10"/>
      <color indexed="12"/>
      <name val="Arial"/>
      <family val="2"/>
    </font>
    <font>
      <sz val="11"/>
      <color rgb="FF9C0006"/>
      <name val="宋体"/>
      <family val="2"/>
      <scheme val="minor"/>
    </font>
    <font>
      <sz val="12"/>
      <name val="Arial MT"/>
    </font>
    <font>
      <sz val="11"/>
      <color theme="1"/>
      <name val="Arial"/>
      <family val="2"/>
    </font>
    <font>
      <sz val="11"/>
      <color theme="1"/>
      <name val="宋体"/>
      <family val="3"/>
      <charset val="128"/>
      <scheme val="minor"/>
    </font>
    <font>
      <sz val="9"/>
      <color theme="1"/>
      <name val="微软雅黑"/>
      <family val="2"/>
      <charset val="134"/>
    </font>
    <font>
      <b/>
      <sz val="11"/>
      <color theme="1"/>
      <name val="微软雅黑"/>
      <family val="2"/>
      <charset val="134"/>
    </font>
    <font>
      <b/>
      <sz val="9"/>
      <color theme="1"/>
      <name val="微软雅黑"/>
      <family val="2"/>
      <charset val="134"/>
    </font>
    <font>
      <sz val="11"/>
      <color rgb="FF3F3F76"/>
      <name val="宋体"/>
      <family val="2"/>
      <charset val="134"/>
      <scheme val="minor"/>
    </font>
    <font>
      <b/>
      <sz val="10"/>
      <name val="Arial"/>
      <family val="2"/>
    </font>
    <font>
      <b/>
      <sz val="12"/>
      <name val="Arial"/>
      <family val="2"/>
    </font>
    <font>
      <sz val="8"/>
      <name val="Arial"/>
      <family val="2"/>
    </font>
    <font>
      <b/>
      <sz val="8"/>
      <name val="Arial"/>
      <family val="2"/>
    </font>
    <font>
      <sz val="10"/>
      <name val="Arial"/>
      <family val="2"/>
      <charset val="238"/>
    </font>
    <font>
      <u/>
      <sz val="12"/>
      <color indexed="12"/>
      <name val="宋体"/>
      <family val="3"/>
      <charset val="134"/>
    </font>
    <font>
      <sz val="10"/>
      <color indexed="17"/>
      <name val="Arial"/>
      <family val="2"/>
    </font>
    <font>
      <sz val="10"/>
      <name val="Times New Roman"/>
      <family val="1"/>
    </font>
    <font>
      <sz val="10"/>
      <name val="Helv"/>
      <family val="2"/>
    </font>
    <font>
      <u val="singleAccounting"/>
      <vertAlign val="subscript"/>
      <sz val="10"/>
      <name val="Times New Roman"/>
      <family val="1"/>
    </font>
    <font>
      <i/>
      <sz val="9"/>
      <name val="Times New Roman"/>
      <family val="1"/>
    </font>
    <font>
      <sz val="11"/>
      <color theme="1"/>
      <name val="Calibri"/>
      <family val="2"/>
    </font>
    <font>
      <sz val="11"/>
      <color indexed="8"/>
      <name val="Calibri"/>
      <family val="2"/>
    </font>
    <font>
      <sz val="10"/>
      <color indexed="8"/>
      <name val="Arial"/>
      <family val="2"/>
    </font>
    <font>
      <sz val="11"/>
      <color theme="1"/>
      <name val="宋体"/>
      <family val="3"/>
      <charset val="134"/>
      <scheme val="minor"/>
    </font>
    <font>
      <sz val="11"/>
      <color theme="1"/>
      <name val="宋体"/>
      <family val="2"/>
      <scheme val="minor"/>
    </font>
    <font>
      <sz val="11"/>
      <color theme="0"/>
      <name val="Calibri"/>
      <family val="2"/>
    </font>
    <font>
      <sz val="11"/>
      <color indexed="9"/>
      <name val="Calibri"/>
      <family val="2"/>
    </font>
    <font>
      <sz val="10"/>
      <color indexed="9"/>
      <name val="Arial"/>
      <family val="2"/>
    </font>
    <font>
      <sz val="11"/>
      <color theme="0"/>
      <name val="宋体"/>
      <family val="3"/>
      <charset val="134"/>
      <scheme val="minor"/>
    </font>
    <font>
      <sz val="11"/>
      <color theme="0"/>
      <name val="宋体"/>
      <family val="2"/>
      <scheme val="minor"/>
    </font>
    <font>
      <sz val="11"/>
      <color indexed="8"/>
      <name val="ＭＳ Ｐゴシック"/>
      <family val="3"/>
      <charset val="128"/>
    </font>
    <font>
      <sz val="11"/>
      <color indexed="9"/>
      <name val="ＭＳ Ｐゴシック"/>
      <family val="3"/>
      <charset val="128"/>
    </font>
    <font>
      <b/>
      <sz val="10"/>
      <color indexed="63"/>
      <name val="Arial"/>
      <family val="2"/>
    </font>
    <font>
      <sz val="11"/>
      <color indexed="20"/>
      <name val="Calibri"/>
      <family val="2"/>
    </font>
    <font>
      <b/>
      <sz val="10"/>
      <color indexed="52"/>
      <name val="Arial"/>
      <family val="2"/>
    </font>
    <font>
      <b/>
      <sz val="18"/>
      <name val="Helv"/>
    </font>
    <font>
      <b/>
      <sz val="12"/>
      <name val="Helv"/>
    </font>
    <font>
      <b/>
      <sz val="11"/>
      <color rgb="FFFA7D00"/>
      <name val="Calibri"/>
      <family val="2"/>
    </font>
    <font>
      <b/>
      <sz val="11"/>
      <color indexed="52"/>
      <name val="Calibri"/>
      <family val="2"/>
    </font>
    <font>
      <b/>
      <sz val="11"/>
      <color theme="0"/>
      <name val="Calibri"/>
      <family val="2"/>
    </font>
    <font>
      <b/>
      <sz val="11"/>
      <color indexed="9"/>
      <name val="Calibri"/>
      <family val="2"/>
    </font>
    <font>
      <sz val="11"/>
      <name val="ＭＳ Ｐゴシック"/>
      <family val="3"/>
      <charset val="128"/>
    </font>
    <font>
      <sz val="12"/>
      <color theme="1"/>
      <name val="Arial"/>
      <family val="2"/>
      <charset val="134"/>
    </font>
    <font>
      <sz val="11"/>
      <name val="明朝"/>
      <family val="3"/>
      <charset val="128"/>
    </font>
    <font>
      <sz val="10"/>
      <name val="MS Sans Serif"/>
      <family val="2"/>
    </font>
    <font>
      <sz val="10"/>
      <color indexed="62"/>
      <name val="Arial"/>
      <family val="2"/>
    </font>
    <font>
      <b/>
      <sz val="11"/>
      <color indexed="8"/>
      <name val="ＭＳ Ｐゴシック"/>
      <family val="3"/>
      <charset val="128"/>
    </font>
    <font>
      <sz val="9"/>
      <name val="Times New Roman"/>
      <family val="1"/>
    </font>
    <font>
      <b/>
      <sz val="10"/>
      <color indexed="8"/>
      <name val="Arial"/>
      <family val="2"/>
    </font>
    <font>
      <i/>
      <sz val="10"/>
      <color indexed="23"/>
      <name val="Arial"/>
      <family val="2"/>
    </font>
    <font>
      <i/>
      <sz val="11"/>
      <color rgb="FF7F7F7F"/>
      <name val="Calibri"/>
      <family val="2"/>
    </font>
    <font>
      <i/>
      <sz val="11"/>
      <color indexed="23"/>
      <name val="Calibri"/>
      <family val="2"/>
    </font>
    <font>
      <sz val="11"/>
      <color rgb="FF006100"/>
      <name val="Calibri"/>
      <family val="2"/>
    </font>
    <font>
      <sz val="11"/>
      <color indexed="17"/>
      <name val="Calibri"/>
      <family val="2"/>
    </font>
    <font>
      <b/>
      <sz val="15"/>
      <color theme="3"/>
      <name val="Calibri"/>
      <family val="2"/>
    </font>
    <font>
      <b/>
      <sz val="15"/>
      <color indexed="56"/>
      <name val="Calibri"/>
      <family val="2"/>
    </font>
    <font>
      <b/>
      <sz val="13"/>
      <color theme="3"/>
      <name val="Calibri"/>
      <family val="2"/>
    </font>
    <font>
      <b/>
      <sz val="13"/>
      <color indexed="56"/>
      <name val="Calibri"/>
      <family val="2"/>
    </font>
    <font>
      <b/>
      <sz val="11"/>
      <color theme="3"/>
      <name val="Calibri"/>
      <family val="2"/>
    </font>
    <font>
      <b/>
      <sz val="11"/>
      <color indexed="56"/>
      <name val="Calibri"/>
      <family val="2"/>
    </font>
    <font>
      <sz val="11"/>
      <color rgb="FF3F3F76"/>
      <name val="Calibri"/>
      <family val="2"/>
    </font>
    <font>
      <sz val="11"/>
      <color indexed="62"/>
      <name val="Calibri"/>
      <family val="2"/>
    </font>
    <font>
      <sz val="10"/>
      <name val="Helv"/>
    </font>
    <font>
      <sz val="11"/>
      <color rgb="FFFA7D00"/>
      <name val="Calibri"/>
      <family val="2"/>
    </font>
    <font>
      <sz val="11"/>
      <color indexed="52"/>
      <name val="Calibri"/>
      <family val="2"/>
    </font>
    <font>
      <sz val="11"/>
      <name val="Times New Roman"/>
      <family val="1"/>
    </font>
    <font>
      <sz val="11"/>
      <color rgb="FF9C6500"/>
      <name val="Calibri"/>
      <family val="2"/>
    </font>
    <font>
      <sz val="11"/>
      <color indexed="60"/>
      <name val="Calibri"/>
      <family val="2"/>
    </font>
    <font>
      <sz val="7"/>
      <name val="Small Fonts"/>
      <family val="2"/>
    </font>
    <font>
      <sz val="10"/>
      <name val="Courier"/>
      <family val="3"/>
    </font>
    <font>
      <sz val="12"/>
      <color theme="1"/>
      <name val="Arial"/>
      <family val="2"/>
    </font>
    <font>
      <b/>
      <sz val="11"/>
      <color rgb="FF3F3F3F"/>
      <name val="Calibri"/>
      <family val="2"/>
    </font>
    <font>
      <b/>
      <sz val="11"/>
      <color indexed="63"/>
      <name val="Calibri"/>
      <family val="2"/>
    </font>
    <font>
      <sz val="8"/>
      <color indexed="16"/>
      <name val="Century Schoolbook"/>
      <family val="1"/>
    </font>
    <font>
      <b/>
      <i/>
      <sz val="10"/>
      <name val="Times New Roman"/>
      <family val="1"/>
    </font>
    <font>
      <b/>
      <sz val="18"/>
      <color indexed="62"/>
      <name val="ＭＳ Ｐゴシック"/>
      <family val="3"/>
      <charset val="128"/>
    </font>
    <font>
      <b/>
      <sz val="11"/>
      <name val="Helv"/>
      <family val="2"/>
    </font>
    <font>
      <b/>
      <sz val="18"/>
      <color theme="3"/>
      <name val="Cambria"/>
      <family val="2"/>
    </font>
    <font>
      <b/>
      <sz val="18"/>
      <color indexed="56"/>
      <name val="Cambria"/>
      <family val="2"/>
    </font>
    <font>
      <b/>
      <sz val="11"/>
      <color indexed="8"/>
      <name val="Calibri"/>
      <family val="2"/>
    </font>
    <font>
      <b/>
      <sz val="18"/>
      <color indexed="56"/>
      <name val="Cambria"/>
      <family val="1"/>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sz val="11"/>
      <color rgb="FFFF0000"/>
      <name val="Calibri"/>
      <family val="2"/>
    </font>
    <font>
      <sz val="11"/>
      <color indexed="10"/>
      <name val="Calibri"/>
      <family val="2"/>
    </font>
    <font>
      <b/>
      <sz val="10"/>
      <color indexed="9"/>
      <name val="Arial"/>
      <family val="2"/>
    </font>
    <font>
      <sz val="12"/>
      <name val="ｹﾙﾅﾁﾃｼ"/>
      <family val="1"/>
      <charset val="128"/>
    </font>
    <font>
      <sz val="11"/>
      <name val="ｵｸｿ "/>
      <family val="3"/>
      <charset val="128"/>
    </font>
    <font>
      <b/>
      <sz val="15"/>
      <color theme="3"/>
      <name val="宋体"/>
      <family val="3"/>
      <charset val="134"/>
      <scheme val="minor"/>
    </font>
    <font>
      <b/>
      <sz val="15"/>
      <color theme="3"/>
      <name val="宋体"/>
      <family val="2"/>
      <scheme val="minor"/>
    </font>
    <font>
      <b/>
      <sz val="13"/>
      <color theme="3"/>
      <name val="宋体"/>
      <family val="3"/>
      <charset val="134"/>
      <scheme val="minor"/>
    </font>
    <font>
      <b/>
      <sz val="13"/>
      <color theme="3"/>
      <name val="宋体"/>
      <family val="2"/>
      <scheme val="minor"/>
    </font>
    <font>
      <b/>
      <sz val="11"/>
      <color theme="3"/>
      <name val="宋体"/>
      <family val="3"/>
      <charset val="134"/>
      <scheme val="minor"/>
    </font>
    <font>
      <b/>
      <sz val="11"/>
      <color theme="3"/>
      <name val="宋体"/>
      <family val="2"/>
      <scheme val="minor"/>
    </font>
    <font>
      <b/>
      <sz val="18"/>
      <color theme="3"/>
      <name val="宋体"/>
      <family val="3"/>
      <charset val="134"/>
      <scheme val="major"/>
    </font>
    <font>
      <b/>
      <sz val="18"/>
      <color theme="3"/>
      <name val="宋体"/>
      <family val="2"/>
      <scheme val="major"/>
    </font>
    <font>
      <sz val="11"/>
      <color rgb="FF006100"/>
      <name val="宋体"/>
      <family val="3"/>
      <charset val="134"/>
      <scheme val="minor"/>
    </font>
    <font>
      <sz val="11"/>
      <color rgb="FF006100"/>
      <name val="宋体"/>
      <family val="2"/>
      <scheme val="minor"/>
    </font>
    <font>
      <b/>
      <sz val="11"/>
      <color theme="1"/>
      <name val="宋体"/>
      <family val="3"/>
      <charset val="134"/>
      <scheme val="minor"/>
    </font>
    <font>
      <b/>
      <sz val="11"/>
      <color theme="1"/>
      <name val="宋体"/>
      <family val="2"/>
      <scheme val="minor"/>
    </font>
    <font>
      <b/>
      <sz val="11"/>
      <color rgb="FFFA7D00"/>
      <name val="宋体"/>
      <family val="3"/>
      <charset val="134"/>
      <scheme val="minor"/>
    </font>
    <font>
      <b/>
      <sz val="11"/>
      <color rgb="FFFA7D00"/>
      <name val="宋体"/>
      <family val="2"/>
      <scheme val="minor"/>
    </font>
    <font>
      <b/>
      <sz val="11"/>
      <color theme="0"/>
      <name val="宋体"/>
      <family val="3"/>
      <charset val="134"/>
      <scheme val="minor"/>
    </font>
    <font>
      <b/>
      <sz val="11"/>
      <color theme="0"/>
      <name val="宋体"/>
      <family val="2"/>
      <scheme val="minor"/>
    </font>
    <font>
      <i/>
      <sz val="11"/>
      <color rgb="FF7F7F7F"/>
      <name val="宋体"/>
      <family val="3"/>
      <charset val="134"/>
      <scheme val="minor"/>
    </font>
    <font>
      <i/>
      <sz val="11"/>
      <color rgb="FF7F7F7F"/>
      <name val="宋体"/>
      <family val="2"/>
      <scheme val="minor"/>
    </font>
    <font>
      <sz val="11"/>
      <color rgb="FFFF0000"/>
      <name val="宋体"/>
      <family val="3"/>
      <charset val="134"/>
      <scheme val="minor"/>
    </font>
    <font>
      <sz val="11"/>
      <color rgb="FFFF0000"/>
      <name val="宋体"/>
      <family val="2"/>
      <scheme val="minor"/>
    </font>
    <font>
      <sz val="11"/>
      <color rgb="FFFA7D00"/>
      <name val="宋体"/>
      <family val="3"/>
      <charset val="134"/>
      <scheme val="minor"/>
    </font>
    <font>
      <sz val="11"/>
      <color rgb="FFFA7D00"/>
      <name val="宋体"/>
      <family val="2"/>
      <scheme val="minor"/>
    </font>
    <font>
      <sz val="12"/>
      <name val="Times New Roman"/>
      <family val="1"/>
    </font>
    <font>
      <sz val="11"/>
      <color rgb="FF9C6500"/>
      <name val="宋体"/>
      <family val="3"/>
      <charset val="134"/>
      <scheme val="minor"/>
    </font>
    <font>
      <sz val="11"/>
      <color rgb="FF9C6500"/>
      <name val="宋体"/>
      <family val="2"/>
      <scheme val="minor"/>
    </font>
    <font>
      <b/>
      <sz val="11"/>
      <color rgb="FF3F3F3F"/>
      <name val="宋体"/>
      <family val="3"/>
      <charset val="134"/>
      <scheme val="minor"/>
    </font>
    <font>
      <b/>
      <sz val="11"/>
      <color rgb="FF3F3F3F"/>
      <name val="宋体"/>
      <family val="2"/>
      <scheme val="minor"/>
    </font>
    <font>
      <sz val="11"/>
      <color rgb="FF3F3F76"/>
      <name val="宋体"/>
      <family val="3"/>
      <charset val="134"/>
      <scheme val="minor"/>
    </font>
    <font>
      <sz val="11"/>
      <color rgb="FF3F3F76"/>
      <name val="宋体"/>
      <family val="2"/>
      <scheme val="minor"/>
    </font>
    <font>
      <sz val="14"/>
      <name val="ＭＳ 明朝"/>
      <family val="1"/>
      <charset val="128"/>
    </font>
    <font>
      <sz val="12"/>
      <name val="細明朝体"/>
      <family val="3"/>
      <charset val="128"/>
    </font>
    <font>
      <sz val="8"/>
      <name val="Times New Roman"/>
      <family val="1"/>
    </font>
    <font>
      <sz val="11"/>
      <name val="돋움"/>
      <family val="3"/>
      <charset val="129"/>
    </font>
    <font>
      <sz val="11"/>
      <name val="ＭＳ Ｐゴシック"/>
      <family val="2"/>
    </font>
    <font>
      <sz val="12"/>
      <name val="???"/>
      <family val="2"/>
    </font>
    <font>
      <sz val="12"/>
      <name val="바탕체"/>
      <family val="3"/>
    </font>
    <font>
      <sz val="12"/>
      <name val="¹????¼"/>
      <family val="3"/>
      <charset val="255"/>
    </font>
    <font>
      <sz val="11"/>
      <name val="돋움"/>
      <family val="2"/>
    </font>
    <font>
      <u/>
      <sz val="12"/>
      <name val="바탕체"/>
      <family val="3"/>
    </font>
    <font>
      <sz val="12"/>
      <name val="ⓒoUAAA¨u"/>
      <family val="1"/>
      <charset val="255"/>
    </font>
    <font>
      <sz val="11"/>
      <name val="μ¸¿o"/>
      <family val="1"/>
      <charset val="255"/>
    </font>
    <font>
      <sz val="12"/>
      <name val="¹ÙÅÁÃ¼"/>
      <family val="1"/>
      <charset val="255"/>
    </font>
    <font>
      <sz val="12"/>
      <name val="¹UAAA¼"/>
      <family val="1"/>
      <charset val="255"/>
    </font>
    <font>
      <sz val="8"/>
      <color indexed="20"/>
      <name val="Tahoma"/>
      <family val="2"/>
    </font>
    <font>
      <b/>
      <sz val="10"/>
      <name val="Helv"/>
      <family val="2"/>
    </font>
    <font>
      <i/>
      <sz val="8"/>
      <color indexed="10"/>
      <name val="Tahoma"/>
      <family val="2"/>
    </font>
    <font>
      <sz val="11"/>
      <name val="순명조체"/>
      <family val="1"/>
      <charset val="255"/>
    </font>
    <font>
      <sz val="8"/>
      <color indexed="19"/>
      <name val="Tahoma"/>
      <family val="2"/>
    </font>
    <font>
      <i/>
      <sz val="8"/>
      <color indexed="11"/>
      <name val="Tahoma"/>
      <family val="2"/>
    </font>
    <font>
      <i/>
      <sz val="8"/>
      <color indexed="12"/>
      <name val="Tahoma"/>
      <family val="2"/>
    </font>
    <font>
      <b/>
      <sz val="12"/>
      <name val="Helv"/>
      <family val="2"/>
    </font>
    <font>
      <sz val="8"/>
      <color indexed="8"/>
      <name val="Tahoma"/>
      <family val="2"/>
    </font>
    <font>
      <i/>
      <sz val="8"/>
      <color indexed="23"/>
      <name val="Tahoma"/>
      <family val="2"/>
    </font>
    <font>
      <sz val="8"/>
      <name val="Tahoma"/>
      <family val="2"/>
    </font>
    <font>
      <sz val="12"/>
      <name val="굴림체"/>
      <family val="3"/>
    </font>
    <font>
      <sz val="8"/>
      <color indexed="18"/>
      <name val="Tahoma"/>
      <family val="2"/>
    </font>
    <font>
      <i/>
      <sz val="8"/>
      <color indexed="8"/>
      <name val="Tahoma"/>
      <family val="2"/>
    </font>
    <font>
      <sz val="12"/>
      <color indexed="24"/>
      <name val="바탕체"/>
      <family val="3"/>
    </font>
    <font>
      <b/>
      <sz val="18"/>
      <color indexed="24"/>
      <name val="바탕체"/>
      <family val="3"/>
    </font>
    <font>
      <b/>
      <sz val="15"/>
      <color indexed="24"/>
      <name val="바탕체"/>
      <family val="3"/>
    </font>
    <font>
      <u/>
      <sz val="11"/>
      <color indexed="36"/>
      <name val="굴림체"/>
      <family val="3"/>
    </font>
    <font>
      <sz val="14"/>
      <name val="뼻뮝"/>
      <family val="3"/>
      <charset val="255"/>
    </font>
    <font>
      <sz val="12"/>
      <name val="┭병릇"/>
      <family val="1"/>
      <charset val="255"/>
    </font>
    <font>
      <sz val="11"/>
      <name val="뼻뮝"/>
      <family val="3"/>
      <charset val="255"/>
    </font>
    <font>
      <sz val="12"/>
      <name val="옢?릇"/>
      <family val="3"/>
      <charset val="255"/>
    </font>
    <font>
      <sz val="14"/>
      <name val="System"/>
      <family val="2"/>
    </font>
    <font>
      <sz val="10"/>
      <color indexed="20"/>
      <name val="Arial"/>
      <family val="2"/>
    </font>
    <font>
      <sz val="10"/>
      <color indexed="12"/>
      <name val="Arial"/>
      <family val="2"/>
    </font>
    <font>
      <b/>
      <sz val="9"/>
      <name val="Arial"/>
      <family val="2"/>
    </font>
    <font>
      <sz val="9"/>
      <name val="Arial"/>
      <family val="2"/>
    </font>
    <font>
      <sz val="8.5"/>
      <name val="LinePrinter"/>
    </font>
    <font>
      <sz val="8.5"/>
      <name val="LinePrinter"/>
      <family val="2"/>
    </font>
    <font>
      <sz val="11"/>
      <name val="‚l‚r ‚oƒSƒVƒbƒN"/>
      <family val="3"/>
    </font>
    <font>
      <sz val="10"/>
      <name val="JaguarJC"/>
    </font>
    <font>
      <sz val="10"/>
      <name val="Palatino"/>
      <family val="2"/>
    </font>
    <font>
      <b/>
      <sz val="8.5"/>
      <name val="LinePrinter"/>
    </font>
    <font>
      <sz val="10"/>
      <name val="Prestige Elite"/>
    </font>
    <font>
      <sz val="10"/>
      <name val="Prestige Elite"/>
      <family val="2"/>
    </font>
    <font>
      <u/>
      <sz val="10"/>
      <color indexed="12"/>
      <name val="?? ?????"/>
      <family val="3"/>
      <charset val="128"/>
    </font>
    <font>
      <sz val="10"/>
      <name val="???"/>
      <family val="3"/>
      <charset val="129"/>
    </font>
    <font>
      <b/>
      <sz val="8"/>
      <color indexed="8"/>
      <name val="MS Sans Serif"/>
      <family val="2"/>
    </font>
    <font>
      <b/>
      <i/>
      <sz val="8"/>
      <color indexed="8"/>
      <name val="MS Sans Serif"/>
      <family val="2"/>
    </font>
    <font>
      <sz val="10"/>
      <color indexed="8"/>
      <name val="MS Sans Serif"/>
      <family val="2"/>
    </font>
    <font>
      <sz val="10"/>
      <name val="Helv"/>
      <family val="2"/>
      <charset val="238"/>
    </font>
    <font>
      <b/>
      <sz val="10"/>
      <color indexed="9"/>
      <name val="MS Sans Serif"/>
      <family val="2"/>
    </font>
    <font>
      <b/>
      <sz val="10"/>
      <color indexed="12"/>
      <name val="Times New Roman"/>
      <family val="1"/>
    </font>
    <font>
      <b/>
      <sz val="10"/>
      <color indexed="8"/>
      <name val="MS Sans Serif"/>
      <family val="2"/>
    </font>
    <font>
      <b/>
      <i/>
      <sz val="8"/>
      <name val="MS Sans Serif"/>
      <family val="2"/>
    </font>
    <font>
      <b/>
      <sz val="8"/>
      <name val="MS Sans Serif"/>
      <family val="2"/>
    </font>
    <font>
      <sz val="11"/>
      <name val="‚l‚r –¾’©"/>
      <charset val="128"/>
    </font>
    <font>
      <u/>
      <sz val="11"/>
      <color indexed="36"/>
      <name val="‚l‚r ‚oƒSƒVƒbƒN"/>
      <family val="3"/>
    </font>
    <font>
      <u/>
      <sz val="11"/>
      <color indexed="36"/>
      <name val="lr oSVbN"/>
      <family val="3"/>
      <charset val="128"/>
    </font>
    <font>
      <u/>
      <sz val="11"/>
      <color indexed="12"/>
      <name val="lr oSVbN"/>
      <family val="3"/>
      <charset val="128"/>
    </font>
    <font>
      <sz val="9"/>
      <name val="lr oSVbN"/>
      <family val="3"/>
      <charset val="128"/>
    </font>
    <font>
      <sz val="10"/>
      <name val="Palatino"/>
      <family val="1"/>
    </font>
    <font>
      <sz val="11"/>
      <name val="Arial"/>
      <family val="2"/>
    </font>
    <font>
      <sz val="12"/>
      <name val="·s²Ó©úÅé"/>
      <family val="2"/>
    </font>
    <font>
      <sz val="11"/>
      <color theme="0"/>
      <name val="Arial"/>
      <family val="2"/>
    </font>
    <font>
      <b/>
      <sz val="12"/>
      <name val="Times New Roman"/>
      <family val="1"/>
    </font>
    <font>
      <sz val="12"/>
      <name val="Helv"/>
    </font>
    <font>
      <sz val="12"/>
      <name val="Helv"/>
      <family val="2"/>
    </font>
    <font>
      <b/>
      <sz val="12"/>
      <name val="MS Sans Serif"/>
      <family val="2"/>
    </font>
    <font>
      <sz val="12"/>
      <name val="¹UAAA¼"/>
      <family val="3"/>
      <charset val="129"/>
    </font>
    <font>
      <sz val="8"/>
      <name val="MS Sans Serif"/>
      <family val="2"/>
    </font>
    <font>
      <sz val="12"/>
      <name val="CG Times (W1)"/>
      <family val="1"/>
    </font>
    <font>
      <sz val="11"/>
      <color rgb="FF9C0006"/>
      <name val="Arial"/>
      <family val="2"/>
    </font>
    <font>
      <b/>
      <sz val="8"/>
      <name val="Arial Rounded MT Bold"/>
      <family val="2"/>
    </font>
    <font>
      <u/>
      <sz val="7.5"/>
      <color indexed="36"/>
      <name val="Arial"/>
      <family val="2"/>
    </font>
    <font>
      <b/>
      <sz val="11"/>
      <color rgb="FFA32020"/>
      <name val="Arial"/>
      <family val="2"/>
    </font>
    <font>
      <sz val="10"/>
      <color theme="1"/>
      <name val="宋体"/>
      <family val="2"/>
      <scheme val="minor"/>
    </font>
    <font>
      <b/>
      <sz val="10"/>
      <name val="Helv"/>
    </font>
    <font>
      <sz val="10"/>
      <color indexed="20"/>
      <name val="Arial Narrow"/>
      <family val="2"/>
    </font>
    <font>
      <b/>
      <sz val="11"/>
      <color rgb="FFFA7D00"/>
      <name val="Arial"/>
      <family val="2"/>
    </font>
    <font>
      <b/>
      <sz val="11"/>
      <color theme="0"/>
      <name val="Arial"/>
      <family val="2"/>
    </font>
    <font>
      <sz val="11"/>
      <color indexed="8"/>
      <name val="Arial"/>
      <family val="2"/>
    </font>
    <font>
      <sz val="10"/>
      <name val="Tahoma"/>
      <family val="2"/>
    </font>
    <font>
      <sz val="1"/>
      <color indexed="16"/>
      <name val="Courier"/>
      <family val="3"/>
    </font>
    <font>
      <sz val="6.5"/>
      <name val="MS Sans Serif"/>
      <family val="2"/>
    </font>
    <font>
      <sz val="6"/>
      <name val="LinePrinter"/>
    </font>
    <font>
      <sz val="10"/>
      <name val="MS Serif"/>
      <family val="1"/>
    </font>
    <font>
      <sz val="9"/>
      <name val="LinePrinter"/>
    </font>
    <font>
      <sz val="9"/>
      <name val="LinePrinter"/>
      <family val="2"/>
    </font>
    <font>
      <b/>
      <sz val="10"/>
      <name val="MS Sans Serif"/>
      <family val="2"/>
    </font>
    <font>
      <u/>
      <sz val="14"/>
      <color indexed="12"/>
      <name val="明朝"/>
      <family val="3"/>
      <charset val="128"/>
    </font>
    <font>
      <u/>
      <sz val="14"/>
      <color indexed="36"/>
      <name val="明朝"/>
      <family val="3"/>
      <charset val="128"/>
    </font>
    <font>
      <sz val="10"/>
      <name val="N Helvetica Narrow"/>
      <family val="1"/>
    </font>
    <font>
      <sz val="18"/>
      <name val="Times New Roman"/>
      <family val="1"/>
    </font>
    <font>
      <b/>
      <sz val="13"/>
      <name val="Times New Roman"/>
      <family val="1"/>
    </font>
    <font>
      <b/>
      <i/>
      <sz val="12"/>
      <name val="Times New Roman"/>
      <family val="1"/>
    </font>
    <font>
      <i/>
      <sz val="12"/>
      <name val="Times New Roman"/>
      <family val="1"/>
    </font>
    <font>
      <sz val="9"/>
      <color indexed="8"/>
      <name val="Arial Narrow"/>
      <family val="2"/>
    </font>
    <font>
      <sz val="10"/>
      <color indexed="12"/>
      <name val="Geneva"/>
      <family val="2"/>
    </font>
    <font>
      <b/>
      <u/>
      <sz val="14"/>
      <color indexed="12"/>
      <name val="Arial"/>
      <family val="2"/>
    </font>
    <font>
      <b/>
      <sz val="10"/>
      <color indexed="12"/>
      <name val="Arial"/>
      <family val="2"/>
    </font>
    <font>
      <b/>
      <u/>
      <sz val="12"/>
      <color indexed="12"/>
      <name val="Arial"/>
      <family val="2"/>
    </font>
    <font>
      <b/>
      <sz val="14"/>
      <name val="Arial"/>
      <family val="2"/>
    </font>
    <font>
      <sz val="9"/>
      <name val="宋体"/>
      <family val="3"/>
      <charset val="134"/>
    </font>
    <font>
      <b/>
      <sz val="11"/>
      <name val="Arial"/>
      <family val="2"/>
    </font>
    <font>
      <sz val="9"/>
      <color indexed="12"/>
      <name val="Arial"/>
      <family val="2"/>
    </font>
    <font>
      <b/>
      <sz val="9"/>
      <color indexed="14"/>
      <name val="Arial"/>
      <family val="2"/>
    </font>
    <font>
      <sz val="10"/>
      <color indexed="14"/>
      <name val="Arial"/>
      <family val="2"/>
    </font>
    <font>
      <b/>
      <sz val="7"/>
      <name val="Arial"/>
      <family val="2"/>
    </font>
    <font>
      <b/>
      <sz val="8"/>
      <color indexed="12"/>
      <name val="Arial"/>
      <family val="2"/>
    </font>
    <font>
      <sz val="7"/>
      <name val="Arial"/>
      <family val="2"/>
    </font>
    <font>
      <sz val="8"/>
      <color indexed="12"/>
      <name val="Arial"/>
      <family val="2"/>
    </font>
    <font>
      <u/>
      <sz val="10"/>
      <name val="Arial"/>
      <family val="2"/>
    </font>
    <font>
      <b/>
      <u/>
      <sz val="12"/>
      <name val="Arial"/>
      <family val="2"/>
    </font>
    <font>
      <sz val="8.3000000000000007"/>
      <color indexed="54"/>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u/>
      <sz val="9"/>
      <color indexed="81"/>
      <name val="Tahoma"/>
      <family val="2"/>
    </font>
    <font>
      <u/>
      <sz val="10"/>
      <color theme="10"/>
      <name val="Arial"/>
      <family val="2"/>
    </font>
    <font>
      <sz val="10"/>
      <color theme="0"/>
      <name val="Arial"/>
      <family val="2"/>
    </font>
    <font>
      <sz val="10"/>
      <name val="宋体"/>
      <family val="3"/>
      <charset val="134"/>
    </font>
    <font>
      <sz val="11"/>
      <color rgb="FF9C0006"/>
      <name val="宋体"/>
      <family val="2"/>
      <charset val="134"/>
      <scheme val="minor"/>
    </font>
    <font>
      <sz val="11"/>
      <color rgb="FF9C0006"/>
      <name val="宋体"/>
      <family val="3"/>
      <charset val="134"/>
      <scheme val="minor"/>
    </font>
    <font>
      <b/>
      <sz val="10"/>
      <color theme="1"/>
      <name val="微软雅黑"/>
      <family val="2"/>
      <charset val="134"/>
    </font>
    <font>
      <sz val="11"/>
      <color theme="1"/>
      <name val="微软雅黑"/>
      <family val="2"/>
      <charset val="134"/>
    </font>
    <font>
      <sz val="10"/>
      <color theme="1"/>
      <name val="微软雅黑"/>
      <family val="2"/>
      <charset val="134"/>
    </font>
    <font>
      <sz val="9"/>
      <color rgb="FF000000"/>
      <name val="微软雅黑"/>
      <family val="2"/>
      <charset val="134"/>
    </font>
    <font>
      <sz val="7"/>
      <color rgb="FF000000"/>
      <name val="微软雅黑"/>
      <family val="2"/>
      <charset val="134"/>
    </font>
    <font>
      <sz val="9"/>
      <name val="宋体"/>
      <family val="3"/>
      <charset val="134"/>
      <scheme val="minor"/>
    </font>
    <font>
      <sz val="10"/>
      <name val="微软雅黑"/>
      <family val="2"/>
      <charset val="134"/>
    </font>
  </fonts>
  <fills count="11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4" tint="0.79995117038483843"/>
        <bgColor indexed="64"/>
      </patternFill>
    </fill>
    <fill>
      <patternFill patternType="solid">
        <fgColor indexed="31"/>
      </patternFill>
    </fill>
    <fill>
      <patternFill patternType="solid">
        <fgColor theme="5" tint="0.79995117038483843"/>
        <bgColor indexed="64"/>
      </patternFill>
    </fill>
    <fill>
      <patternFill patternType="solid">
        <fgColor indexed="45"/>
      </patternFill>
    </fill>
    <fill>
      <patternFill patternType="solid">
        <fgColor theme="6" tint="0.79995117038483843"/>
        <bgColor indexed="64"/>
      </patternFill>
    </fill>
    <fill>
      <patternFill patternType="solid">
        <fgColor indexed="42"/>
      </patternFill>
    </fill>
    <fill>
      <patternFill patternType="solid">
        <fgColor theme="7" tint="0.79995117038483843"/>
        <bgColor indexed="64"/>
      </patternFill>
    </fill>
    <fill>
      <patternFill patternType="solid">
        <fgColor indexed="46"/>
      </patternFill>
    </fill>
    <fill>
      <patternFill patternType="solid">
        <fgColor theme="8" tint="0.79995117038483843"/>
        <bgColor indexed="64"/>
      </patternFill>
    </fill>
    <fill>
      <patternFill patternType="solid">
        <fgColor indexed="27"/>
      </patternFill>
    </fill>
    <fill>
      <patternFill patternType="solid">
        <fgColor theme="9" tint="0.79995117038483843"/>
        <bgColor indexed="64"/>
      </patternFill>
    </fill>
    <fill>
      <patternFill patternType="solid">
        <fgColor indexed="47"/>
      </patternFill>
    </fill>
    <fill>
      <patternFill patternType="solid">
        <fgColor theme="4" tint="0.59999389629810485"/>
        <bgColor indexed="64"/>
      </patternFill>
    </fill>
    <fill>
      <patternFill patternType="solid">
        <fgColor indexed="44"/>
      </patternFill>
    </fill>
    <fill>
      <patternFill patternType="solid">
        <fgColor theme="5" tint="0.59999389629810485"/>
        <bgColor indexed="64"/>
      </patternFill>
    </fill>
    <fill>
      <patternFill patternType="solid">
        <fgColor indexed="29"/>
      </patternFill>
    </fill>
    <fill>
      <patternFill patternType="solid">
        <fgColor theme="6" tint="0.59999389629810485"/>
        <bgColor indexed="64"/>
      </patternFill>
    </fill>
    <fill>
      <patternFill patternType="solid">
        <fgColor indexed="11"/>
      </patternFill>
    </fill>
    <fill>
      <patternFill patternType="solid">
        <fgColor theme="7" tint="0.59999389629810485"/>
        <bgColor indexed="64"/>
      </patternFill>
    </fill>
    <fill>
      <patternFill patternType="solid">
        <fgColor theme="9" tint="0.59999389629810485"/>
        <bgColor indexed="64"/>
      </patternFill>
    </fill>
    <fill>
      <patternFill patternType="solid">
        <fgColor indexed="51"/>
      </patternFill>
    </fill>
    <fill>
      <patternFill patternType="solid">
        <fgColor theme="4" tint="0.39994506668294322"/>
        <bgColor indexed="64"/>
      </patternFill>
    </fill>
    <fill>
      <patternFill patternType="solid">
        <fgColor indexed="30"/>
      </patternFill>
    </fill>
    <fill>
      <patternFill patternType="solid">
        <fgColor theme="5" tint="0.39994506668294322"/>
        <bgColor indexed="64"/>
      </patternFill>
    </fill>
    <fill>
      <patternFill patternType="solid">
        <fgColor theme="6" tint="0.39994506668294322"/>
        <bgColor indexed="64"/>
      </patternFill>
    </fill>
    <fill>
      <patternFill patternType="solid">
        <fgColor theme="7" tint="0.39994506668294322"/>
        <bgColor indexed="64"/>
      </patternFill>
    </fill>
    <fill>
      <patternFill patternType="solid">
        <fgColor indexed="36"/>
      </patternFill>
    </fill>
    <fill>
      <patternFill patternType="solid">
        <fgColor theme="8" tint="0.39994506668294322"/>
        <bgColor indexed="64"/>
      </patternFill>
    </fill>
    <fill>
      <patternFill patternType="solid">
        <fgColor indexed="49"/>
      </patternFill>
    </fill>
    <fill>
      <patternFill patternType="solid">
        <fgColor theme="9" tint="0.39994506668294322"/>
        <bgColor indexed="64"/>
      </patternFill>
    </fill>
    <fill>
      <patternFill patternType="solid">
        <fgColor indexed="52"/>
      </patternFill>
    </fill>
    <fill>
      <patternFill patternType="solid">
        <fgColor indexed="31"/>
        <bgColor indexed="31"/>
      </patternFill>
    </fill>
    <fill>
      <patternFill patternType="solid">
        <fgColor indexed="44"/>
        <bgColor indexed="44"/>
      </patternFill>
    </fill>
    <fill>
      <patternFill patternType="solid">
        <fgColor theme="4"/>
        <bgColor indexed="64"/>
      </patternFill>
    </fill>
    <fill>
      <patternFill patternType="solid">
        <fgColor indexed="62"/>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theme="5"/>
        <bgColor indexed="64"/>
      </patternFill>
    </fill>
    <fill>
      <patternFill patternType="solid">
        <fgColor indexed="10"/>
      </patternFill>
    </fill>
    <fill>
      <patternFill patternType="solid">
        <fgColor indexed="42"/>
        <bgColor indexed="42"/>
      </patternFill>
    </fill>
    <fill>
      <patternFill patternType="solid">
        <fgColor theme="6"/>
        <bgColor indexed="64"/>
      </patternFill>
    </fill>
    <fill>
      <patternFill patternType="solid">
        <fgColor indexed="57"/>
      </patternFill>
    </fill>
    <fill>
      <patternFill patternType="solid">
        <fgColor theme="7"/>
        <bgColor indexed="64"/>
      </patternFill>
    </fill>
    <fill>
      <patternFill patternType="solid">
        <fgColor indexed="27"/>
        <bgColor indexed="27"/>
      </patternFill>
    </fill>
    <fill>
      <patternFill patternType="solid">
        <fgColor theme="8"/>
        <bgColor indexed="64"/>
      </patternFill>
    </fill>
    <fill>
      <patternFill patternType="solid">
        <fgColor indexed="47"/>
        <bgColor indexed="47"/>
      </patternFill>
    </fill>
    <fill>
      <patternFill patternType="solid">
        <fgColor theme="9"/>
        <bgColor indexed="64"/>
      </patternFill>
    </fill>
    <fill>
      <patternFill patternType="solid">
        <fgColor indexed="53"/>
      </patternFill>
    </fill>
    <fill>
      <patternFill patternType="solid">
        <fgColor indexed="22"/>
      </patternFill>
    </fill>
    <fill>
      <patternFill patternType="solid">
        <fgColor rgb="FFF2F2F2"/>
        <bgColor indexed="64"/>
      </patternFill>
    </fill>
    <fill>
      <patternFill patternType="solid">
        <fgColor rgb="FFA5A5A5"/>
        <bgColor indexed="64"/>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indexed="43"/>
      </patternFill>
    </fill>
    <fill>
      <patternFill patternType="solid">
        <fgColor indexed="26"/>
      </patternFill>
    </fill>
    <fill>
      <patternFill patternType="solid">
        <fgColor rgb="FFFFFFCC"/>
        <bgColor indexed="64"/>
      </patternFill>
    </fill>
    <fill>
      <patternFill patternType="solid">
        <fgColor indexed="23"/>
        <bgColor indexed="9"/>
      </patternFill>
    </fill>
    <fill>
      <patternFill patternType="solid">
        <fgColor indexed="9"/>
        <bgColor indexed="64"/>
      </patternFill>
    </fill>
    <fill>
      <patternFill patternType="solid">
        <fgColor indexed="22"/>
        <bgColor indexed="25"/>
      </patternFill>
    </fill>
    <fill>
      <patternFill patternType="solid">
        <fgColor theme="0" tint="-0.14999847407452621"/>
        <bgColor indexed="64"/>
      </patternFill>
    </fill>
    <fill>
      <patternFill patternType="solid">
        <fgColor indexed="21"/>
      </patternFill>
    </fill>
    <fill>
      <patternFill patternType="solid">
        <fgColor indexed="22"/>
        <bgColor indexed="64"/>
      </patternFill>
    </fill>
    <fill>
      <patternFill patternType="solid">
        <fgColor indexed="12"/>
      </patternFill>
    </fill>
    <fill>
      <patternFill patternType="solid">
        <fgColor indexed="9"/>
        <bgColor indexed="9"/>
      </patternFill>
    </fill>
    <fill>
      <patternFill patternType="solid">
        <fgColor indexed="21"/>
        <bgColor indexed="64"/>
      </patternFill>
    </fill>
    <fill>
      <patternFill patternType="gray125">
        <fgColor indexed="13"/>
        <bgColor indexed="9"/>
      </patternFill>
    </fill>
    <fill>
      <patternFill patternType="darkGray">
        <fgColor indexed="9"/>
        <bgColor indexed="10"/>
      </patternFill>
    </fill>
    <fill>
      <patternFill patternType="mediumGray">
        <fgColor indexed="9"/>
        <bgColor indexed="12"/>
      </patternFill>
    </fill>
    <fill>
      <patternFill patternType="mediumGray">
        <fgColor indexed="22"/>
      </patternFill>
    </fill>
    <fill>
      <patternFill patternType="solid">
        <fgColor indexed="15"/>
      </patternFill>
    </fill>
    <fill>
      <patternFill patternType="gray0625">
        <bgColor indexed="9"/>
      </patternFill>
    </fill>
    <fill>
      <patternFill patternType="solid">
        <fgColor indexed="13"/>
        <bgColor indexed="64"/>
      </patternFill>
    </fill>
    <fill>
      <patternFill patternType="solid">
        <fgColor indexed="41"/>
        <bgColor indexed="64"/>
      </patternFill>
    </fill>
    <fill>
      <patternFill patternType="solid">
        <fgColor indexed="42"/>
        <bgColor indexed="64"/>
      </patternFill>
    </fill>
    <fill>
      <patternFill patternType="gray0625"/>
    </fill>
  </fills>
  <borders count="1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medium">
        <color auto="1"/>
      </top>
      <bottom style="medium">
        <color auto="1"/>
      </bottom>
      <diagonal/>
    </border>
    <border diagonalUp="1" diagonalDown="1">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theme="4" tint="0.399945066682943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medium">
        <color indexed="8"/>
      </left>
      <right style="medium">
        <color indexed="8"/>
      </right>
      <top style="medium">
        <color indexed="8"/>
      </top>
      <bottom style="medium">
        <color indexed="8"/>
      </bottom>
      <diagonal/>
    </border>
    <border>
      <left style="double">
        <color indexed="8"/>
      </left>
      <right style="double">
        <color indexed="8"/>
      </right>
      <top style="double">
        <color indexed="8"/>
      </top>
      <bottom style="double">
        <color indexed="8"/>
      </bottom>
      <diagonal/>
    </border>
    <border>
      <left/>
      <right/>
      <top style="double">
        <color indexed="64"/>
      </top>
      <bottom/>
      <diagonal/>
    </border>
    <border>
      <left/>
      <right/>
      <top style="double">
        <color indexed="8"/>
      </top>
      <bottom/>
      <diagonal/>
    </border>
    <border>
      <left/>
      <right/>
      <top/>
      <bottom style="medium">
        <color indexed="64"/>
      </bottom>
      <diagonal/>
    </border>
    <border>
      <left style="hair">
        <color indexed="23"/>
      </left>
      <right style="hair">
        <color indexed="23"/>
      </right>
      <top style="hair">
        <color indexed="23"/>
      </top>
      <bottom style="hair">
        <color indexed="23"/>
      </bottom>
      <diagonal/>
    </border>
    <border>
      <left/>
      <right/>
      <top style="thin">
        <color auto="1"/>
      </top>
      <bottom style="thin">
        <color auto="1"/>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right/>
      <top/>
      <bottom style="hair">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double">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right/>
      <top style="thin">
        <color auto="1"/>
      </top>
      <bottom style="thin">
        <color auto="1"/>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s>
  <cellStyleXfs count="37600">
    <xf numFmtId="348" fontId="0" fillId="0" borderId="0">
      <alignment vertical="center"/>
    </xf>
    <xf numFmtId="348" fontId="3" fillId="0" borderId="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48" fontId="4" fillId="0" borderId="0"/>
    <xf numFmtId="348" fontId="6" fillId="2" borderId="0" applyNumberFormat="0" applyBorder="0" applyAlignment="0" applyProtection="0"/>
    <xf numFmtId="177" fontId="3" fillId="0" borderId="0" applyFont="0" applyFill="0" applyBorder="0" applyAlignment="0" applyProtection="0"/>
    <xf numFmtId="348" fontId="5" fillId="0" borderId="0" applyFill="0"/>
    <xf numFmtId="176" fontId="3" fillId="0" borderId="0" applyFont="0" applyFill="0" applyBorder="0" applyAlignment="0" applyProtection="0"/>
    <xf numFmtId="177" fontId="5" fillId="0" borderId="0" applyFont="0" applyFill="0" applyBorder="0" applyAlignment="0" applyProtection="0"/>
    <xf numFmtId="348" fontId="3" fillId="0" borderId="0"/>
    <xf numFmtId="9" fontId="3" fillId="0" borderId="0" applyFont="0" applyFill="0" applyBorder="0" applyAlignment="0" applyProtection="0"/>
    <xf numFmtId="348" fontId="5" fillId="0" borderId="0" applyFill="0"/>
    <xf numFmtId="348" fontId="5" fillId="0" borderId="0"/>
    <xf numFmtId="348" fontId="1" fillId="0" borderId="0">
      <alignment vertical="center"/>
    </xf>
    <xf numFmtId="43" fontId="1" fillId="0" borderId="0" applyFont="0" applyFill="0" applyBorder="0" applyAlignment="0" applyProtection="0">
      <alignment vertical="center"/>
    </xf>
    <xf numFmtId="9" fontId="1" fillId="0" borderId="0" applyFont="0" applyFill="0" applyBorder="0" applyAlignment="0" applyProtection="0">
      <alignment vertical="center"/>
    </xf>
    <xf numFmtId="348" fontId="1" fillId="0" borderId="0">
      <alignment vertical="center"/>
    </xf>
    <xf numFmtId="348" fontId="1" fillId="0" borderId="0">
      <alignment vertical="center"/>
    </xf>
    <xf numFmtId="348" fontId="1" fillId="0" borderId="0">
      <alignment vertical="center"/>
    </xf>
    <xf numFmtId="348" fontId="1" fillId="0" borderId="0">
      <alignment vertical="center"/>
    </xf>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5" fillId="0" borderId="0" applyFill="0"/>
    <xf numFmtId="348" fontId="5" fillId="0" borderId="0" applyFill="0"/>
    <xf numFmtId="348" fontId="5" fillId="0" borderId="0" applyFill="0"/>
    <xf numFmtId="348" fontId="5" fillId="0" borderId="0" applyFill="0"/>
    <xf numFmtId="348" fontId="10" fillId="2" borderId="0" applyNumberFormat="0" applyBorder="0" applyAlignment="0" applyProtection="0"/>
    <xf numFmtId="176" fontId="3" fillId="0" borderId="0" applyFont="0" applyFill="0" applyBorder="0" applyAlignment="0" applyProtection="0"/>
    <xf numFmtId="177" fontId="5" fillId="0" borderId="0" applyFont="0" applyFill="0" applyBorder="0" applyAlignment="0" applyProtection="0"/>
    <xf numFmtId="176" fontId="5" fillId="0" borderId="0" applyFont="0" applyFill="0" applyBorder="0" applyAlignment="0" applyProtection="0"/>
    <xf numFmtId="177" fontId="5" fillId="0" borderId="0" applyFont="0" applyFill="0" applyBorder="0" applyAlignment="0" applyProtection="0"/>
    <xf numFmtId="178" fontId="3"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348" fontId="9" fillId="0" borderId="0" applyNumberFormat="0" applyFill="0" applyBorder="0" applyAlignment="0" applyProtection="0">
      <alignment vertical="top"/>
      <protection locked="0"/>
    </xf>
    <xf numFmtId="348" fontId="1" fillId="0" borderId="0">
      <alignment vertical="center"/>
    </xf>
    <xf numFmtId="348" fontId="3" fillId="0" borderId="0"/>
    <xf numFmtId="348" fontId="5" fillId="0" borderId="0"/>
    <xf numFmtId="348" fontId="5" fillId="0" borderId="0" applyFill="0"/>
    <xf numFmtId="348" fontId="5" fillId="0" borderId="0"/>
    <xf numFmtId="348" fontId="3" fillId="0" borderId="0">
      <alignment vertical="center"/>
    </xf>
    <xf numFmtId="348" fontId="3" fillId="0" borderId="0">
      <alignment vertical="center"/>
    </xf>
    <xf numFmtId="348" fontId="1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48" fontId="3" fillId="0" borderId="0"/>
    <xf numFmtId="348" fontId="5" fillId="0" borderId="0"/>
    <xf numFmtId="348" fontId="5" fillId="0" borderId="0"/>
    <xf numFmtId="348" fontId="3" fillId="0" borderId="0"/>
    <xf numFmtId="9" fontId="5" fillId="0" borderId="0" applyFont="0" applyFill="0" applyBorder="0" applyAlignment="0" applyProtection="0"/>
    <xf numFmtId="348" fontId="9" fillId="0" borderId="0" applyNumberFormat="0" applyFill="0" applyBorder="0" applyAlignment="0" applyProtection="0">
      <alignment vertical="top"/>
      <protection locked="0"/>
    </xf>
    <xf numFmtId="348" fontId="5" fillId="0" borderId="0"/>
    <xf numFmtId="348" fontId="12" fillId="0" borderId="0">
      <alignment vertical="center"/>
    </xf>
    <xf numFmtId="348" fontId="13" fillId="0" borderId="0">
      <alignment vertical="center"/>
    </xf>
    <xf numFmtId="348" fontId="7" fillId="0" borderId="0"/>
    <xf numFmtId="348" fontId="1" fillId="0" borderId="0">
      <alignment vertical="center"/>
    </xf>
    <xf numFmtId="348" fontId="5" fillId="0" borderId="0"/>
    <xf numFmtId="348" fontId="1" fillId="0" borderId="0">
      <alignment vertical="center"/>
    </xf>
    <xf numFmtId="179" fontId="5" fillId="0" borderId="0" applyFont="0" applyFill="0" applyBorder="0" applyAlignment="0" applyProtection="0"/>
    <xf numFmtId="177" fontId="5" fillId="0" borderId="0" applyFont="0" applyFill="0" applyBorder="0" applyAlignment="0" applyProtection="0"/>
    <xf numFmtId="348" fontId="5" fillId="0" borderId="0"/>
    <xf numFmtId="348" fontId="1" fillId="0" borderId="0">
      <alignment vertical="center"/>
    </xf>
    <xf numFmtId="348" fontId="7" fillId="0" borderId="0" applyFill="0"/>
    <xf numFmtId="348" fontId="3" fillId="0" borderId="0"/>
    <xf numFmtId="43" fontId="1" fillId="0" borderId="0" applyFont="0" applyFill="0" applyBorder="0" applyAlignment="0" applyProtection="0">
      <alignment vertical="center"/>
    </xf>
    <xf numFmtId="9" fontId="1" fillId="0" borderId="0" applyFont="0" applyFill="0" applyBorder="0" applyAlignment="0" applyProtection="0">
      <alignment vertical="center"/>
    </xf>
    <xf numFmtId="348" fontId="23" fillId="0" borderId="0" applyNumberFormat="0" applyFill="0" applyBorder="0" applyAlignment="0" applyProtection="0">
      <alignment vertical="top"/>
      <protection locked="0"/>
    </xf>
    <xf numFmtId="348" fontId="7" fillId="0" borderId="16" quotePrefix="1">
      <alignment horizontal="justify" vertical="justify" textRotation="127" wrapText="1" justifyLastLine="1"/>
      <protection hidden="1"/>
    </xf>
    <xf numFmtId="49" fontId="25" fillId="0" borderId="0" applyProtection="0">
      <alignment horizontal="left"/>
    </xf>
    <xf numFmtId="49" fontId="25" fillId="0" borderId="0" applyProtection="0">
      <alignment horizontal="left"/>
    </xf>
    <xf numFmtId="348" fontId="5" fillId="0" borderId="0"/>
    <xf numFmtId="348" fontId="5"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180" fontId="25" fillId="0" borderId="0" applyFill="0" applyBorder="0" applyProtection="0">
      <alignment horizontal="right"/>
    </xf>
    <xf numFmtId="181" fontId="25" fillId="0" borderId="0" applyFill="0" applyBorder="0" applyProtection="0">
      <alignment horizontal="right"/>
    </xf>
    <xf numFmtId="182" fontId="27" fillId="0" borderId="0" applyFill="0" applyBorder="0" applyProtection="0">
      <alignment horizontal="center"/>
    </xf>
    <xf numFmtId="183" fontId="27" fillId="0" borderId="0" applyFill="0" applyBorder="0" applyProtection="0">
      <alignment horizontal="center"/>
    </xf>
    <xf numFmtId="184" fontId="28" fillId="0" borderId="0" applyFill="0" applyBorder="0" applyProtection="0">
      <alignment horizontal="right"/>
    </xf>
    <xf numFmtId="185" fontId="25" fillId="0" borderId="0" applyFill="0" applyBorder="0" applyProtection="0">
      <alignment horizontal="right"/>
    </xf>
    <xf numFmtId="186" fontId="25" fillId="0" borderId="0" applyFill="0" applyBorder="0" applyProtection="0">
      <alignment horizontal="right"/>
    </xf>
    <xf numFmtId="187" fontId="25" fillId="0" borderId="0" applyFill="0" applyBorder="0" applyProtection="0">
      <alignment horizontal="right"/>
    </xf>
    <xf numFmtId="188" fontId="25" fillId="0" borderId="0" applyFill="0" applyBorder="0" applyProtection="0">
      <alignment horizontal="right"/>
    </xf>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29" fillId="34" borderId="0"/>
    <xf numFmtId="348" fontId="30" fillId="35" borderId="0" applyNumberFormat="0" applyBorder="0" applyAlignment="0" applyProtection="0"/>
    <xf numFmtId="348" fontId="29" fillId="36" borderId="0"/>
    <xf numFmtId="348" fontId="30" fillId="37" borderId="0" applyNumberFormat="0" applyBorder="0" applyAlignment="0" applyProtection="0"/>
    <xf numFmtId="348" fontId="29" fillId="38" borderId="0"/>
    <xf numFmtId="348" fontId="30" fillId="39" borderId="0" applyNumberFormat="0" applyBorder="0" applyAlignment="0" applyProtection="0"/>
    <xf numFmtId="348" fontId="29" fillId="40" borderId="0"/>
    <xf numFmtId="348" fontId="30" fillId="41" borderId="0" applyNumberFormat="0" applyBorder="0" applyAlignment="0" applyProtection="0"/>
    <xf numFmtId="348" fontId="29" fillId="42" borderId="0"/>
    <xf numFmtId="348" fontId="30" fillId="43" borderId="0" applyNumberFormat="0" applyBorder="0" applyAlignment="0" applyProtection="0"/>
    <xf numFmtId="348" fontId="29" fillId="44" borderId="0"/>
    <xf numFmtId="348" fontId="30" fillId="45" borderId="0" applyNumberFormat="0" applyBorder="0" applyAlignment="0" applyProtection="0"/>
    <xf numFmtId="348" fontId="31" fillId="35" borderId="0" applyNumberFormat="0" applyBorder="0" applyAlignment="0" applyProtection="0"/>
    <xf numFmtId="348" fontId="31" fillId="37" borderId="0" applyNumberFormat="0" applyBorder="0" applyAlignment="0" applyProtection="0"/>
    <xf numFmtId="348" fontId="31" fillId="39" borderId="0" applyNumberFormat="0" applyBorder="0" applyAlignment="0" applyProtection="0"/>
    <xf numFmtId="348" fontId="31" fillId="41" borderId="0" applyNumberFormat="0" applyBorder="0" applyAlignment="0" applyProtection="0"/>
    <xf numFmtId="348" fontId="31" fillId="43" borderId="0" applyNumberFormat="0" applyBorder="0" applyAlignment="0" applyProtection="0"/>
    <xf numFmtId="348" fontId="31" fillId="45" borderId="0" applyNumberFormat="0" applyBorder="0" applyAlignment="0" applyProtection="0"/>
    <xf numFmtId="348" fontId="32" fillId="10" borderId="0" applyNumberFormat="0" applyBorder="0" applyAlignment="0" applyProtection="0"/>
    <xf numFmtId="348" fontId="33" fillId="10" borderId="0" applyNumberFormat="0" applyBorder="0" applyAlignment="0" applyProtection="0"/>
    <xf numFmtId="348" fontId="33" fillId="10" borderId="0" applyNumberFormat="0" applyBorder="0" applyAlignment="0" applyProtection="0"/>
    <xf numFmtId="348" fontId="32" fillId="14" borderId="0" applyNumberFormat="0" applyBorder="0" applyAlignment="0" applyProtection="0"/>
    <xf numFmtId="348" fontId="33" fillId="14" borderId="0" applyNumberFormat="0" applyBorder="0" applyAlignment="0" applyProtection="0"/>
    <xf numFmtId="348" fontId="33" fillId="14" borderId="0" applyNumberFormat="0" applyBorder="0" applyAlignment="0" applyProtection="0"/>
    <xf numFmtId="348" fontId="32" fillId="18" borderId="0" applyNumberFormat="0" applyBorder="0" applyAlignment="0" applyProtection="0"/>
    <xf numFmtId="348" fontId="33" fillId="18" borderId="0" applyNumberFormat="0" applyBorder="0" applyAlignment="0" applyProtection="0"/>
    <xf numFmtId="348" fontId="33" fillId="18" borderId="0" applyNumberFormat="0" applyBorder="0" applyAlignment="0" applyProtection="0"/>
    <xf numFmtId="348" fontId="32" fillId="22" borderId="0" applyNumberFormat="0" applyBorder="0" applyAlignment="0" applyProtection="0"/>
    <xf numFmtId="348" fontId="33" fillId="22" borderId="0" applyNumberFormat="0" applyBorder="0" applyAlignment="0" applyProtection="0"/>
    <xf numFmtId="348" fontId="33" fillId="22" borderId="0" applyNumberFormat="0" applyBorder="0" applyAlignment="0" applyProtection="0"/>
    <xf numFmtId="348" fontId="32" fillId="26" borderId="0" applyNumberFormat="0" applyBorder="0" applyAlignment="0" applyProtection="0"/>
    <xf numFmtId="348" fontId="33" fillId="26" borderId="0" applyNumberFormat="0" applyBorder="0" applyAlignment="0" applyProtection="0"/>
    <xf numFmtId="348" fontId="33" fillId="26" borderId="0" applyNumberFormat="0" applyBorder="0" applyAlignment="0" applyProtection="0"/>
    <xf numFmtId="348" fontId="32" fillId="30" borderId="0" applyNumberFormat="0" applyBorder="0" applyAlignment="0" applyProtection="0"/>
    <xf numFmtId="348" fontId="33" fillId="30" borderId="0" applyNumberFormat="0" applyBorder="0" applyAlignment="0" applyProtection="0"/>
    <xf numFmtId="348" fontId="33" fillId="30"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29" fillId="46" borderId="0"/>
    <xf numFmtId="348" fontId="30" fillId="47" borderId="0" applyNumberFormat="0" applyBorder="0" applyAlignment="0" applyProtection="0"/>
    <xf numFmtId="348" fontId="29" fillId="48" borderId="0"/>
    <xf numFmtId="348" fontId="30" fillId="49" borderId="0" applyNumberFormat="0" applyBorder="0" applyAlignment="0" applyProtection="0"/>
    <xf numFmtId="348" fontId="29" fillId="50" borderId="0"/>
    <xf numFmtId="348" fontId="30" fillId="51" borderId="0" applyNumberFormat="0" applyBorder="0" applyAlignment="0" applyProtection="0"/>
    <xf numFmtId="348" fontId="29" fillId="52" borderId="0"/>
    <xf numFmtId="348" fontId="30" fillId="41" borderId="0" applyNumberFormat="0" applyBorder="0" applyAlignment="0" applyProtection="0"/>
    <xf numFmtId="348" fontId="29" fillId="33" borderId="0"/>
    <xf numFmtId="348" fontId="30" fillId="47" borderId="0" applyNumberFormat="0" applyBorder="0" applyAlignment="0" applyProtection="0"/>
    <xf numFmtId="348" fontId="29" fillId="53" borderId="0"/>
    <xf numFmtId="348" fontId="30" fillId="54" borderId="0" applyNumberFormat="0" applyBorder="0" applyAlignment="0" applyProtection="0"/>
    <xf numFmtId="348" fontId="31" fillId="47" borderId="0" applyNumberFormat="0" applyBorder="0" applyAlignment="0" applyProtection="0"/>
    <xf numFmtId="348" fontId="31" fillId="49" borderId="0" applyNumberFormat="0" applyBorder="0" applyAlignment="0" applyProtection="0"/>
    <xf numFmtId="348" fontId="31" fillId="51" borderId="0" applyNumberFormat="0" applyBorder="0" applyAlignment="0" applyProtection="0"/>
    <xf numFmtId="348" fontId="31" fillId="41" borderId="0" applyNumberFormat="0" applyBorder="0" applyAlignment="0" applyProtection="0"/>
    <xf numFmtId="348" fontId="31" fillId="47" borderId="0" applyNumberFormat="0" applyBorder="0" applyAlignment="0" applyProtection="0"/>
    <xf numFmtId="348" fontId="31" fillId="54" borderId="0" applyNumberFormat="0" applyBorder="0" applyAlignment="0" applyProtection="0"/>
    <xf numFmtId="348" fontId="32" fillId="11" borderId="0" applyNumberFormat="0" applyBorder="0" applyAlignment="0" applyProtection="0"/>
    <xf numFmtId="348" fontId="33" fillId="11" borderId="0" applyNumberFormat="0" applyBorder="0" applyAlignment="0" applyProtection="0"/>
    <xf numFmtId="348" fontId="33" fillId="11" borderId="0" applyNumberFormat="0" applyBorder="0" applyAlignment="0" applyProtection="0"/>
    <xf numFmtId="348" fontId="32" fillId="15" borderId="0" applyNumberFormat="0" applyBorder="0" applyAlignment="0" applyProtection="0"/>
    <xf numFmtId="348" fontId="33" fillId="15" borderId="0" applyNumberFormat="0" applyBorder="0" applyAlignment="0" applyProtection="0"/>
    <xf numFmtId="348" fontId="33" fillId="15" borderId="0" applyNumberFormat="0" applyBorder="0" applyAlignment="0" applyProtection="0"/>
    <xf numFmtId="348" fontId="32" fillId="19" borderId="0" applyNumberFormat="0" applyBorder="0" applyAlignment="0" applyProtection="0"/>
    <xf numFmtId="348" fontId="33" fillId="19" borderId="0" applyNumberFormat="0" applyBorder="0" applyAlignment="0" applyProtection="0"/>
    <xf numFmtId="348" fontId="33" fillId="19" borderId="0" applyNumberFormat="0" applyBorder="0" applyAlignment="0" applyProtection="0"/>
    <xf numFmtId="348" fontId="32" fillId="23" borderId="0" applyNumberFormat="0" applyBorder="0" applyAlignment="0" applyProtection="0"/>
    <xf numFmtId="348" fontId="33" fillId="23" borderId="0" applyNumberFormat="0" applyBorder="0" applyAlignment="0" applyProtection="0"/>
    <xf numFmtId="348" fontId="33" fillId="23" borderId="0" applyNumberFormat="0" applyBorder="0" applyAlignment="0" applyProtection="0"/>
    <xf numFmtId="348" fontId="32" fillId="27" borderId="0" applyNumberFormat="0" applyBorder="0" applyAlignment="0" applyProtection="0"/>
    <xf numFmtId="348" fontId="33" fillId="27" borderId="0" applyNumberFormat="0" applyBorder="0" applyAlignment="0" applyProtection="0"/>
    <xf numFmtId="348" fontId="33" fillId="27" borderId="0" applyNumberFormat="0" applyBorder="0" applyAlignment="0" applyProtection="0"/>
    <xf numFmtId="348" fontId="32" fillId="31" borderId="0" applyNumberFormat="0" applyBorder="0" applyAlignment="0" applyProtection="0"/>
    <xf numFmtId="348" fontId="33" fillId="31" borderId="0" applyNumberFormat="0" applyBorder="0" applyAlignment="0" applyProtection="0"/>
    <xf numFmtId="348" fontId="33" fillId="31" borderId="0" applyNumberFormat="0" applyBorder="0" applyAlignment="0" applyProtection="0"/>
    <xf numFmtId="348" fontId="34" fillId="55" borderId="0"/>
    <xf numFmtId="348" fontId="35" fillId="56" borderId="0" applyNumberFormat="0" applyBorder="0" applyAlignment="0" applyProtection="0"/>
    <xf numFmtId="348" fontId="34" fillId="57" borderId="0"/>
    <xf numFmtId="348" fontId="35" fillId="49" borderId="0" applyNumberFormat="0" applyBorder="0" applyAlignment="0" applyProtection="0"/>
    <xf numFmtId="348" fontId="34" fillId="58" borderId="0"/>
    <xf numFmtId="348" fontId="35" fillId="51" borderId="0" applyNumberFormat="0" applyBorder="0" applyAlignment="0" applyProtection="0"/>
    <xf numFmtId="348" fontId="34" fillId="59" borderId="0"/>
    <xf numFmtId="348" fontId="35" fillId="60" borderId="0" applyNumberFormat="0" applyBorder="0" applyAlignment="0" applyProtection="0"/>
    <xf numFmtId="348" fontId="34" fillId="61" borderId="0"/>
    <xf numFmtId="348" fontId="35" fillId="62" borderId="0" applyNumberFormat="0" applyBorder="0" applyAlignment="0" applyProtection="0"/>
    <xf numFmtId="348" fontId="34" fillId="63" borderId="0"/>
    <xf numFmtId="348" fontId="35" fillId="64" borderId="0" applyNumberFormat="0" applyBorder="0" applyAlignment="0" applyProtection="0"/>
    <xf numFmtId="348" fontId="36" fillId="56" borderId="0" applyNumberFormat="0" applyBorder="0" applyAlignment="0" applyProtection="0"/>
    <xf numFmtId="348" fontId="36" fillId="49" borderId="0" applyNumberFormat="0" applyBorder="0" applyAlignment="0" applyProtection="0"/>
    <xf numFmtId="348" fontId="36" fillId="51"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64" borderId="0" applyNumberFormat="0" applyBorder="0" applyAlignment="0" applyProtection="0"/>
    <xf numFmtId="348" fontId="37" fillId="12" borderId="0" applyNumberFormat="0" applyBorder="0" applyAlignment="0" applyProtection="0"/>
    <xf numFmtId="348" fontId="38" fillId="12" borderId="0" applyNumberFormat="0" applyBorder="0" applyAlignment="0" applyProtection="0"/>
    <xf numFmtId="348" fontId="38" fillId="12" borderId="0" applyNumberFormat="0" applyBorder="0" applyAlignment="0" applyProtection="0"/>
    <xf numFmtId="348" fontId="37" fillId="16" borderId="0" applyNumberFormat="0" applyBorder="0" applyAlignment="0" applyProtection="0"/>
    <xf numFmtId="348" fontId="38" fillId="16" borderId="0" applyNumberFormat="0" applyBorder="0" applyAlignment="0" applyProtection="0"/>
    <xf numFmtId="348" fontId="38" fillId="16" borderId="0" applyNumberFormat="0" applyBorder="0" applyAlignment="0" applyProtection="0"/>
    <xf numFmtId="348" fontId="37" fillId="20" borderId="0" applyNumberFormat="0" applyBorder="0" applyAlignment="0" applyProtection="0"/>
    <xf numFmtId="348" fontId="38" fillId="20" borderId="0" applyNumberFormat="0" applyBorder="0" applyAlignment="0" applyProtection="0"/>
    <xf numFmtId="348" fontId="38" fillId="20" borderId="0" applyNumberFormat="0" applyBorder="0" applyAlignment="0" applyProtection="0"/>
    <xf numFmtId="348" fontId="37" fillId="24" borderId="0" applyNumberFormat="0" applyBorder="0" applyAlignment="0" applyProtection="0"/>
    <xf numFmtId="348" fontId="38" fillId="24" borderId="0" applyNumberFormat="0" applyBorder="0" applyAlignment="0" applyProtection="0"/>
    <xf numFmtId="348" fontId="38" fillId="24" borderId="0" applyNumberFormat="0" applyBorder="0" applyAlignment="0" applyProtection="0"/>
    <xf numFmtId="348" fontId="37" fillId="28" borderId="0" applyNumberFormat="0" applyBorder="0" applyAlignment="0" applyProtection="0"/>
    <xf numFmtId="348" fontId="38" fillId="28" borderId="0" applyNumberFormat="0" applyBorder="0" applyAlignment="0" applyProtection="0"/>
    <xf numFmtId="348" fontId="38" fillId="28" borderId="0" applyNumberFormat="0" applyBorder="0" applyAlignment="0" applyProtection="0"/>
    <xf numFmtId="348" fontId="37" fillId="32" borderId="0" applyNumberFormat="0" applyBorder="0" applyAlignment="0" applyProtection="0"/>
    <xf numFmtId="348" fontId="38" fillId="32" borderId="0" applyNumberFormat="0" applyBorder="0" applyAlignment="0" applyProtection="0"/>
    <xf numFmtId="348" fontId="38" fillId="32" borderId="0" applyNumberFormat="0" applyBorder="0" applyAlignment="0" applyProtection="0"/>
    <xf numFmtId="348" fontId="39" fillId="65" borderId="0" applyNumberFormat="0" applyBorder="0" applyAlignment="0" applyProtection="0"/>
    <xf numFmtId="348" fontId="39" fillId="65" borderId="0" applyNumberFormat="0" applyBorder="0" applyAlignment="0" applyProtection="0"/>
    <xf numFmtId="348" fontId="40" fillId="66" borderId="0" applyNumberFormat="0" applyBorder="0" applyAlignment="0" applyProtection="0"/>
    <xf numFmtId="348" fontId="34" fillId="67" borderId="0"/>
    <xf numFmtId="348" fontId="35" fillId="68" borderId="0" applyNumberFormat="0" applyBorder="0" applyAlignment="0" applyProtection="0"/>
    <xf numFmtId="348" fontId="39" fillId="69" borderId="0" applyNumberFormat="0" applyBorder="0" applyAlignment="0" applyProtection="0"/>
    <xf numFmtId="348" fontId="39" fillId="70" borderId="0" applyNumberFormat="0" applyBorder="0" applyAlignment="0" applyProtection="0"/>
    <xf numFmtId="348" fontId="40" fillId="71" borderId="0" applyNumberFormat="0" applyBorder="0" applyAlignment="0" applyProtection="0"/>
    <xf numFmtId="348" fontId="34" fillId="72" borderId="0"/>
    <xf numFmtId="348" fontId="35" fillId="73" borderId="0" applyNumberFormat="0" applyBorder="0" applyAlignment="0" applyProtection="0"/>
    <xf numFmtId="348" fontId="39" fillId="69" borderId="0" applyNumberFormat="0" applyBorder="0" applyAlignment="0" applyProtection="0"/>
    <xf numFmtId="348" fontId="39" fillId="74" borderId="0" applyNumberFormat="0" applyBorder="0" applyAlignment="0" applyProtection="0"/>
    <xf numFmtId="348" fontId="40" fillId="70" borderId="0" applyNumberFormat="0" applyBorder="0" applyAlignment="0" applyProtection="0"/>
    <xf numFmtId="348" fontId="34" fillId="75" borderId="0"/>
    <xf numFmtId="348" fontId="35" fillId="76" borderId="0" applyNumberFormat="0" applyBorder="0" applyAlignment="0" applyProtection="0"/>
    <xf numFmtId="348" fontId="39" fillId="65" borderId="0" applyNumberFormat="0" applyBorder="0" applyAlignment="0" applyProtection="0"/>
    <xf numFmtId="348" fontId="39" fillId="70" borderId="0" applyNumberFormat="0" applyBorder="0" applyAlignment="0" applyProtection="0"/>
    <xf numFmtId="348" fontId="40" fillId="70" borderId="0" applyNumberFormat="0" applyBorder="0" applyAlignment="0" applyProtection="0"/>
    <xf numFmtId="348" fontId="38" fillId="21" borderId="0" applyNumberFormat="0" applyBorder="0" applyAlignment="0" applyProtection="0"/>
    <xf numFmtId="348" fontId="34" fillId="77" borderId="0"/>
    <xf numFmtId="348" fontId="35" fillId="60" borderId="0" applyNumberFormat="0" applyBorder="0" applyAlignment="0" applyProtection="0"/>
    <xf numFmtId="348" fontId="39" fillId="78" borderId="0" applyNumberFormat="0" applyBorder="0" applyAlignment="0" applyProtection="0"/>
    <xf numFmtId="348" fontId="39" fillId="65" borderId="0" applyNumberFormat="0" applyBorder="0" applyAlignment="0" applyProtection="0"/>
    <xf numFmtId="348" fontId="40" fillId="66" borderId="0" applyNumberFormat="0" applyBorder="0" applyAlignment="0" applyProtection="0"/>
    <xf numFmtId="348" fontId="34" fillId="79" borderId="0"/>
    <xf numFmtId="348" fontId="35" fillId="62" borderId="0" applyNumberFormat="0" applyBorder="0" applyAlignment="0" applyProtection="0"/>
    <xf numFmtId="348" fontId="39" fillId="69" borderId="0" applyNumberFormat="0" applyBorder="0" applyAlignment="0" applyProtection="0"/>
    <xf numFmtId="348" fontId="39" fillId="80" borderId="0" applyNumberFormat="0" applyBorder="0" applyAlignment="0" applyProtection="0"/>
    <xf numFmtId="348" fontId="40" fillId="80" borderId="0" applyNumberFormat="0" applyBorder="0" applyAlignment="0" applyProtection="0"/>
    <xf numFmtId="348" fontId="34" fillId="81" borderId="0"/>
    <xf numFmtId="348" fontId="35" fillId="82" borderId="0" applyNumberFormat="0" applyBorder="0" applyAlignment="0" applyProtection="0"/>
    <xf numFmtId="189" fontId="5" fillId="0" borderId="0" applyFont="0" applyFill="0" applyBorder="0" applyAlignment="0" applyProtection="0"/>
    <xf numFmtId="189" fontId="5" fillId="0" borderId="0" applyFont="0" applyFill="0" applyBorder="0" applyAlignment="0" applyProtection="0"/>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 fillId="0" borderId="1"/>
    <xf numFmtId="348" fontId="5" fillId="0" borderId="1"/>
    <xf numFmtId="348" fontId="41" fillId="83" borderId="17" applyNumberFormat="0" applyAlignment="0" applyProtection="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8" fillId="0" borderId="0" applyFill="0">
      <protection locked="0"/>
    </xf>
    <xf numFmtId="348" fontId="42" fillId="37" borderId="0" applyNumberFormat="0" applyBorder="0" applyAlignment="0" applyProtection="0"/>
    <xf numFmtId="348" fontId="43" fillId="83" borderId="18" applyNumberFormat="0" applyAlignment="0" applyProtection="0"/>
    <xf numFmtId="348" fontId="44" fillId="0" borderId="0"/>
    <xf numFmtId="348" fontId="45" fillId="0" borderId="0"/>
    <xf numFmtId="190" fontId="31" fillId="0" borderId="0" applyFill="0" applyBorder="0" applyAlignment="0"/>
    <xf numFmtId="348" fontId="46" fillId="84" borderId="8"/>
    <xf numFmtId="348" fontId="47" fillId="83" borderId="18" applyNumberFormat="0" applyAlignment="0" applyProtection="0"/>
    <xf numFmtId="348" fontId="47" fillId="83" borderId="18" applyNumberFormat="0" applyAlignment="0" applyProtection="0"/>
    <xf numFmtId="348" fontId="48" fillId="85" borderId="11"/>
    <xf numFmtId="348" fontId="49" fillId="86" borderId="19" applyNumberFormat="0" applyAlignment="0" applyProtection="0"/>
    <xf numFmtId="38" fontId="50" fillId="0" borderId="0" applyFont="0" applyFill="0" applyBorder="0" applyAlignment="0" applyProtection="0"/>
    <xf numFmtId="179" fontId="5" fillId="0" borderId="0"/>
    <xf numFmtId="43" fontId="33" fillId="0" borderId="0" applyFont="0" applyFill="0" applyBorder="0" applyAlignment="0" applyProtection="0"/>
    <xf numFmtId="177" fontId="5" fillId="0" borderId="0" applyFont="0" applyFill="0" applyBorder="0" applyAlignment="0" applyProtection="0"/>
    <xf numFmtId="43" fontId="51" fillId="0" borderId="0" applyFont="0" applyFill="0" applyBorder="0" applyAlignment="0" applyProtection="0">
      <alignment vertical="center"/>
    </xf>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7" fillId="0" borderId="0" applyFont="0" applyFill="0" applyBorder="0" applyAlignment="0" applyProtection="0">
      <alignment vertical="center"/>
    </xf>
    <xf numFmtId="177" fontId="31"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43" fontId="1" fillId="0" borderId="0" applyFont="0" applyFill="0" applyBorder="0" applyAlignment="0" applyProtection="0">
      <alignment vertical="center"/>
    </xf>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1"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43" fontId="31" fillId="0" borderId="0" applyFont="0" applyFill="0" applyBorder="0" applyAlignment="0" applyProtection="0">
      <alignment vertical="center"/>
    </xf>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3" fillId="0" borderId="0" applyFont="0" applyFill="0" applyBorder="0" applyAlignment="0" applyProtection="0"/>
    <xf numFmtId="177" fontId="5" fillId="0" borderId="0" applyFont="0" applyFill="0" applyBorder="0" applyAlignment="0" applyProtection="0"/>
    <xf numFmtId="43" fontId="3" fillId="0" borderId="0" applyFont="0" applyFill="0" applyBorder="0" applyAlignment="0" applyProtection="0">
      <alignment vertical="center"/>
    </xf>
    <xf numFmtId="177" fontId="5" fillId="0" borderId="0" applyFont="0" applyFill="0" applyBorder="0" applyAlignment="0" applyProtection="0"/>
    <xf numFmtId="191" fontId="3" fillId="0" borderId="0" applyFont="0" applyFill="0" applyBorder="0" applyAlignment="0" applyProtection="0"/>
    <xf numFmtId="177" fontId="5" fillId="0" borderId="0" applyFont="0" applyFill="0" applyBorder="0" applyAlignment="0" applyProtection="0"/>
    <xf numFmtId="192" fontId="5" fillId="0" borderId="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3" fillId="0" borderId="0" applyFont="0" applyFill="0" applyBorder="0" applyAlignment="0" applyProtection="0"/>
    <xf numFmtId="193" fontId="33" fillId="0" borderId="0" applyFont="0" applyFill="0" applyBorder="0" applyAlignment="0" applyProtection="0"/>
    <xf numFmtId="193" fontId="33"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0" fontId="5" fillId="0" borderId="1"/>
    <xf numFmtId="10" fontId="5" fillId="0" borderId="1"/>
    <xf numFmtId="1" fontId="5" fillId="0" borderId="1"/>
    <xf numFmtId="1" fontId="5" fillId="0" borderId="1"/>
    <xf numFmtId="194" fontId="4" fillId="0" borderId="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348" fontId="52" fillId="0" borderId="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40" fontId="53" fillId="0" borderId="0" applyFont="0" applyFill="0" applyBorder="0" applyAlignment="0" applyProtection="0"/>
    <xf numFmtId="348" fontId="54" fillId="45" borderId="18" applyNumberFormat="0" applyAlignment="0" applyProtection="0"/>
    <xf numFmtId="348" fontId="55" fillId="87" borderId="0" applyNumberFormat="0" applyBorder="0" applyAlignment="0" applyProtection="0"/>
    <xf numFmtId="348" fontId="55" fillId="88" borderId="0" applyNumberFormat="0" applyBorder="0" applyAlignment="0" applyProtection="0"/>
    <xf numFmtId="348" fontId="55" fillId="89" borderId="0" applyNumberFormat="0" applyBorder="0" applyAlignment="0" applyProtection="0"/>
    <xf numFmtId="348" fontId="19" fillId="0" borderId="0" applyNumberFormat="0" applyFill="0" applyBorder="0" applyAlignment="0" applyProtection="0"/>
    <xf numFmtId="348" fontId="5" fillId="0" borderId="0" applyNumberFormat="0" applyFill="0" applyBorder="0" applyAlignment="0" applyProtection="0"/>
    <xf numFmtId="348" fontId="5" fillId="0" borderId="0" applyNumberFormat="0" applyFill="0" applyBorder="0" applyAlignment="0" applyProtection="0"/>
    <xf numFmtId="348" fontId="56" fillId="0" borderId="0">
      <alignment horizontal="left"/>
    </xf>
    <xf numFmtId="348" fontId="57" fillId="0" borderId="20" applyNumberFormat="0" applyFill="0" applyAlignment="0" applyProtection="0"/>
    <xf numFmtId="348" fontId="58" fillId="0" borderId="0" applyNumberFormat="0" applyFill="0" applyBorder="0" applyAlignment="0" applyProtection="0"/>
    <xf numFmtId="348" fontId="2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9" fillId="0" borderId="0"/>
    <xf numFmtId="348" fontId="60" fillId="0" borderId="0" applyNumberFormat="0" applyFill="0" applyBorder="0" applyAlignment="0" applyProtection="0"/>
    <xf numFmtId="195" fontId="4" fillId="0" borderId="0" applyFill="0" applyBorder="0" applyAlignment="0" applyProtection="0"/>
    <xf numFmtId="3" fontId="4" fillId="0" borderId="0" applyFill="0" applyBorder="0" applyAlignment="0" applyProtection="0"/>
    <xf numFmtId="348" fontId="21" fillId="0" borderId="0"/>
    <xf numFmtId="348" fontId="61" fillId="90" borderId="0"/>
    <xf numFmtId="348" fontId="62" fillId="39" borderId="0" applyNumberFormat="0" applyBorder="0" applyAlignment="0" applyProtection="0"/>
    <xf numFmtId="196" fontId="25" fillId="0" borderId="0"/>
    <xf numFmtId="348" fontId="24" fillId="39" borderId="0" applyNumberFormat="0" applyBorder="0" applyAlignment="0" applyProtection="0"/>
    <xf numFmtId="197" fontId="5" fillId="0" borderId="0" applyFont="0" applyFill="0" applyBorder="0" applyAlignment="0" applyProtection="0"/>
    <xf numFmtId="197" fontId="5" fillId="0" borderId="0" applyFont="0" applyFill="0" applyBorder="0" applyAlignment="0" applyProtection="0"/>
    <xf numFmtId="348" fontId="19" fillId="0" borderId="15" applyNumberFormat="0" applyAlignment="0" applyProtection="0">
      <alignment horizontal="left" vertical="center"/>
    </xf>
    <xf numFmtId="348" fontId="19" fillId="0" borderId="3">
      <alignment horizontal="left" vertical="center"/>
    </xf>
    <xf numFmtId="348" fontId="18" fillId="0" borderId="1">
      <alignment horizontal="center"/>
    </xf>
    <xf numFmtId="348" fontId="18" fillId="0" borderId="1">
      <alignment horizontal="center"/>
    </xf>
    <xf numFmtId="348" fontId="63" fillId="0" borderId="5"/>
    <xf numFmtId="348" fontId="64" fillId="0" borderId="21" applyNumberFormat="0" applyFill="0" applyAlignment="0" applyProtection="0"/>
    <xf numFmtId="348" fontId="65" fillId="0" borderId="6"/>
    <xf numFmtId="348" fontId="66" fillId="0" borderId="22" applyNumberFormat="0" applyFill="0" applyAlignment="0" applyProtection="0"/>
    <xf numFmtId="348" fontId="67" fillId="0" borderId="23"/>
    <xf numFmtId="348" fontId="68" fillId="0" borderId="24" applyNumberFormat="0" applyFill="0" applyAlignment="0" applyProtection="0"/>
    <xf numFmtId="348" fontId="67" fillId="0" borderId="0"/>
    <xf numFmtId="348" fontId="68" fillId="0" borderId="0" applyNumberFormat="0" applyFill="0" applyBorder="0" applyAlignment="0" applyProtection="0"/>
    <xf numFmtId="348" fontId="69" fillId="91" borderId="8"/>
    <xf numFmtId="348" fontId="70" fillId="45" borderId="18" applyNumberFormat="0" applyAlignment="0" applyProtection="0"/>
    <xf numFmtId="348" fontId="70" fillId="45" borderId="18" applyNumberFormat="0" applyAlignment="0" applyProtection="0"/>
    <xf numFmtId="191" fontId="3" fillId="0" borderId="0" applyFont="0" applyFill="0" applyBorder="0" applyAlignment="0" applyProtection="0"/>
    <xf numFmtId="348" fontId="71" fillId="0" borderId="0" applyNumberFormat="0" applyFont="0" applyAlignment="0" applyProtection="0"/>
    <xf numFmtId="198" fontId="5" fillId="0" borderId="0" applyFont="0" applyFill="0" applyBorder="0" applyAlignment="0" applyProtection="0"/>
    <xf numFmtId="198" fontId="5" fillId="0" borderId="0" applyFont="0" applyFill="0" applyBorder="0" applyAlignment="0" applyProtection="0"/>
    <xf numFmtId="348" fontId="72" fillId="0" borderId="10"/>
    <xf numFmtId="348" fontId="73" fillId="0" borderId="25" applyNumberFormat="0" applyFill="0" applyAlignment="0" applyProtection="0"/>
    <xf numFmtId="348" fontId="5" fillId="0" borderId="0" applyFont="0" applyFill="0" applyBorder="0" applyAlignment="0" applyProtection="0"/>
    <xf numFmtId="348" fontId="5" fillId="0" borderId="0" applyFont="0" applyFill="0" applyBorder="0" applyAlignment="0" applyProtection="0"/>
    <xf numFmtId="199" fontId="74" fillId="0" borderId="0" applyFont="0" applyFill="0" applyBorder="0" applyAlignment="0" applyProtection="0"/>
    <xf numFmtId="200" fontId="74" fillId="0" borderId="0" applyFont="0" applyFill="0" applyBorder="0" applyAlignment="0" applyProtection="0"/>
    <xf numFmtId="201" fontId="4" fillId="0" borderId="0" applyFill="0" applyBorder="0" applyAlignment="0" applyProtection="0"/>
    <xf numFmtId="348" fontId="75" fillId="92" borderId="0"/>
    <xf numFmtId="348" fontId="76" fillId="93" borderId="0" applyNumberFormat="0" applyBorder="0" applyAlignment="0" applyProtection="0"/>
    <xf numFmtId="37" fontId="77" fillId="0" borderId="0"/>
    <xf numFmtId="348" fontId="78" fillId="0" borderId="0"/>
    <xf numFmtId="348" fontId="5" fillId="0" borderId="0"/>
    <xf numFmtId="348" fontId="5"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51" fillId="0" borderId="0">
      <alignment vertical="center"/>
    </xf>
    <xf numFmtId="348" fontId="3" fillId="0" borderId="0"/>
    <xf numFmtId="348" fontId="3" fillId="0" borderId="0"/>
    <xf numFmtId="348" fontId="3" fillId="0" borderId="0"/>
    <xf numFmtId="348" fontId="3" fillId="0" borderId="0"/>
    <xf numFmtId="348" fontId="4" fillId="0" borderId="0"/>
    <xf numFmtId="348" fontId="4" fillId="0" borderId="0"/>
    <xf numFmtId="348" fontId="3" fillId="0" borderId="0"/>
    <xf numFmtId="348" fontId="3" fillId="0" borderId="0"/>
    <xf numFmtId="348" fontId="3" fillId="0" borderId="0"/>
    <xf numFmtId="348" fontId="3" fillId="0" borderId="0"/>
    <xf numFmtId="348" fontId="51" fillId="0" borderId="0">
      <alignment vertical="center"/>
    </xf>
    <xf numFmtId="348" fontId="33" fillId="0" borderId="0"/>
    <xf numFmtId="348" fontId="51" fillId="0" borderId="0">
      <alignment vertical="center"/>
    </xf>
    <xf numFmtId="348" fontId="3" fillId="0" borderId="0"/>
    <xf numFmtId="348" fontId="51" fillId="0" borderId="0">
      <alignment vertical="center"/>
    </xf>
    <xf numFmtId="348" fontId="51" fillId="0" borderId="0">
      <alignment vertical="center"/>
    </xf>
    <xf numFmtId="348" fontId="33" fillId="0" borderId="0"/>
    <xf numFmtId="348" fontId="33" fillId="0" borderId="0"/>
    <xf numFmtId="348" fontId="51" fillId="0" borderId="0">
      <alignment vertical="center"/>
    </xf>
    <xf numFmtId="348" fontId="33" fillId="0" borderId="0"/>
    <xf numFmtId="348" fontId="3" fillId="0" borderId="0">
      <alignment vertical="center"/>
    </xf>
    <xf numFmtId="348" fontId="5" fillId="0" borderId="0" applyFill="0"/>
    <xf numFmtId="348" fontId="5"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5" fillId="0" borderId="0"/>
    <xf numFmtId="348" fontId="7" fillId="0" borderId="0">
      <alignment vertical="center"/>
    </xf>
    <xf numFmtId="348" fontId="7" fillId="0" borderId="0">
      <alignment vertical="center"/>
    </xf>
    <xf numFmtId="348" fontId="33" fillId="0" borderId="0"/>
    <xf numFmtId="348" fontId="5" fillId="0" borderId="0"/>
    <xf numFmtId="348" fontId="5" fillId="0" borderId="0"/>
    <xf numFmtId="348" fontId="5" fillId="0" borderId="0"/>
    <xf numFmtId="348" fontId="1" fillId="0" borderId="0">
      <alignment vertical="center"/>
    </xf>
    <xf numFmtId="348" fontId="1" fillId="0" borderId="0">
      <alignment vertical="center"/>
    </xf>
    <xf numFmtId="348" fontId="5"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5" fillId="0" borderId="0"/>
    <xf numFmtId="348" fontId="3" fillId="0" borderId="0"/>
    <xf numFmtId="348" fontId="3" fillId="0" borderId="0"/>
    <xf numFmtId="348" fontId="3" fillId="0" borderId="0"/>
    <xf numFmtId="348" fontId="33" fillId="0" borderId="0"/>
    <xf numFmtId="348" fontId="3" fillId="0" borderId="0"/>
    <xf numFmtId="348" fontId="3" fillId="0" borderId="0"/>
    <xf numFmtId="348" fontId="3" fillId="0" borderId="0"/>
    <xf numFmtId="348" fontId="33" fillId="0" borderId="0"/>
    <xf numFmtId="348" fontId="5" fillId="0" borderId="0"/>
    <xf numFmtId="348" fontId="3" fillId="0" borderId="0"/>
    <xf numFmtId="348" fontId="3" fillId="0" borderId="0"/>
    <xf numFmtId="348" fontId="3" fillId="0" borderId="0"/>
    <xf numFmtId="348" fontId="5" fillId="0" borderId="0"/>
    <xf numFmtId="348" fontId="33" fillId="0" borderId="0"/>
    <xf numFmtId="348" fontId="3" fillId="0" borderId="0">
      <alignment vertical="center"/>
    </xf>
    <xf numFmtId="348" fontId="33" fillId="0" borderId="0"/>
    <xf numFmtId="348" fontId="3" fillId="0" borderId="0">
      <alignment vertical="center"/>
    </xf>
    <xf numFmtId="348" fontId="3" fillId="0" borderId="0">
      <alignment vertical="center"/>
    </xf>
    <xf numFmtId="348" fontId="33" fillId="0" borderId="0"/>
    <xf numFmtId="348" fontId="79" fillId="0" borderId="0">
      <alignment vertical="center"/>
    </xf>
    <xf numFmtId="348" fontId="5" fillId="0" borderId="0"/>
    <xf numFmtId="348" fontId="5" fillId="0" borderId="0" applyFill="0"/>
    <xf numFmtId="348" fontId="3" fillId="0" borderId="0"/>
    <xf numFmtId="348" fontId="3" fillId="0" borderId="0"/>
    <xf numFmtId="348" fontId="3" fillId="0" borderId="0"/>
    <xf numFmtId="348" fontId="3" fillId="0" borderId="0"/>
    <xf numFmtId="49" fontId="20" fillId="0" borderId="14" applyBorder="0">
      <alignment horizontal="left"/>
    </xf>
    <xf numFmtId="348" fontId="5" fillId="0" borderId="0"/>
    <xf numFmtId="348" fontId="33" fillId="0" borderId="0"/>
    <xf numFmtId="348" fontId="33" fillId="0" borderId="0"/>
    <xf numFmtId="348" fontId="5" fillId="0" borderId="0"/>
    <xf numFmtId="348" fontId="5" fillId="94" borderId="26" applyNumberFormat="0" applyFont="0" applyAlignment="0" applyProtection="0"/>
    <xf numFmtId="348" fontId="5" fillId="95" borderId="12"/>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3" fillId="8" borderId="12" applyNumberFormat="0" applyFont="0" applyAlignment="0" applyProtection="0"/>
    <xf numFmtId="348" fontId="3" fillId="8" borderId="12" applyNumberFormat="0" applyFont="0" applyAlignment="0" applyProtection="0"/>
    <xf numFmtId="348" fontId="3" fillId="8" borderId="12" applyNumberFormat="0" applyFont="0" applyAlignment="0" applyProtection="0"/>
    <xf numFmtId="348" fontId="80" fillId="84" borderId="9"/>
    <xf numFmtId="348" fontId="81" fillId="83" borderId="17" applyNumberFormat="0" applyAlignment="0" applyProtection="0"/>
    <xf numFmtId="348" fontId="81" fillId="83" borderId="17" applyNumberFormat="0" applyAlignment="0" applyProtection="0"/>
    <xf numFmtId="9" fontId="7" fillId="0" borderId="0" applyFont="0" applyFill="0" applyBorder="0" applyAlignment="0" applyProtection="0">
      <alignment vertical="center"/>
    </xf>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9" fontId="5"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alignment vertical="center"/>
    </xf>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alignment vertical="center"/>
    </xf>
    <xf numFmtId="348" fontId="71" fillId="0" borderId="0"/>
    <xf numFmtId="4" fontId="56" fillId="0" borderId="0">
      <alignment horizontal="right"/>
    </xf>
    <xf numFmtId="9" fontId="22" fillId="0" borderId="0" applyFont="0" applyFill="0" applyBorder="0" applyAlignment="0" applyProtection="0"/>
    <xf numFmtId="348" fontId="5" fillId="0" borderId="0" applyFont="0"/>
    <xf numFmtId="348" fontId="5" fillId="0" borderId="0" applyFont="0"/>
    <xf numFmtId="348" fontId="5" fillId="0" borderId="0" applyFont="0"/>
    <xf numFmtId="348" fontId="71" fillId="0" borderId="0"/>
    <xf numFmtId="348" fontId="71" fillId="0" borderId="0"/>
    <xf numFmtId="348" fontId="71" fillId="0" borderId="0"/>
    <xf numFmtId="348" fontId="71" fillId="0" borderId="27" applyNumberFormat="0" applyFont="0" applyFill="0" applyAlignment="0" applyProtection="0"/>
    <xf numFmtId="348" fontId="71" fillId="0" borderId="27" applyNumberFormat="0" applyFont="0" applyFill="0" applyAlignment="0" applyProtection="0"/>
    <xf numFmtId="348" fontId="71" fillId="0" borderId="28" applyNumberFormat="0" applyFont="0" applyFill="0" applyAlignment="0" applyProtection="0"/>
    <xf numFmtId="348" fontId="71" fillId="0" borderId="29" applyNumberFormat="0" applyFont="0" applyFill="0" applyAlignment="0" applyProtection="0"/>
    <xf numFmtId="348" fontId="71" fillId="0" borderId="30" applyNumberFormat="0" applyFont="0" applyFill="0" applyAlignment="0" applyProtection="0"/>
    <xf numFmtId="4" fontId="82" fillId="0" borderId="0">
      <alignment horizontal="right"/>
    </xf>
    <xf numFmtId="348" fontId="6" fillId="2" borderId="0" applyNumberFormat="0" applyBorder="0" applyAlignment="0" applyProtection="0"/>
    <xf numFmtId="348" fontId="71" fillId="96" borderId="0" applyNumberFormat="0" applyFont="0" applyBorder="0" applyAlignment="0" applyProtection="0"/>
    <xf numFmtId="348" fontId="83" fillId="0" borderId="0">
      <alignment horizontal="left"/>
    </xf>
    <xf numFmtId="202" fontId="5" fillId="0" borderId="0" applyFont="0" applyFill="0" applyBorder="0" applyAlignment="0" applyProtection="0"/>
    <xf numFmtId="203" fontId="5" fillId="0" borderId="0" applyFont="0" applyFill="0" applyBorder="0" applyAlignment="0" applyProtection="0"/>
    <xf numFmtId="348" fontId="84" fillId="0" borderId="0" applyNumberFormat="0" applyFill="0" applyBorder="0" applyAlignment="0" applyProtection="0"/>
    <xf numFmtId="348" fontId="5" fillId="0" borderId="0"/>
    <xf numFmtId="348" fontId="7" fillId="0" borderId="0"/>
    <xf numFmtId="348" fontId="26" fillId="0" borderId="0"/>
    <xf numFmtId="348" fontId="7" fillId="0" borderId="0"/>
    <xf numFmtId="348" fontId="85" fillId="0" borderId="0"/>
    <xf numFmtId="348" fontId="86" fillId="0" borderId="0"/>
    <xf numFmtId="348" fontId="87" fillId="0" borderId="0" applyNumberFormat="0" applyFill="0" applyBorder="0" applyAlignment="0" applyProtection="0"/>
    <xf numFmtId="348" fontId="4" fillId="0" borderId="31"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71" fillId="0" borderId="32"/>
    <xf numFmtId="348" fontId="89" fillId="0" borderId="0" applyNumberFormat="0" applyFill="0" applyBorder="0" applyAlignment="0" applyProtection="0"/>
    <xf numFmtId="348" fontId="90" fillId="0" borderId="21" applyNumberFormat="0" applyFill="0" applyAlignment="0" applyProtection="0"/>
    <xf numFmtId="348" fontId="91" fillId="0" borderId="22" applyNumberFormat="0" applyFill="0" applyAlignment="0" applyProtection="0"/>
    <xf numFmtId="348" fontId="92" fillId="0" borderId="24" applyNumberFormat="0" applyFill="0" applyAlignment="0" applyProtection="0"/>
    <xf numFmtId="348" fontId="92" fillId="0" borderId="0" applyNumberFormat="0" applyFill="0" applyBorder="0" applyAlignment="0" applyProtection="0"/>
    <xf numFmtId="348" fontId="78" fillId="0" borderId="0"/>
    <xf numFmtId="348" fontId="93" fillId="0" borderId="25" applyNumberFormat="0" applyFill="0" applyAlignment="0" applyProtection="0"/>
    <xf numFmtId="2" fontId="4" fillId="0" borderId="0" applyFill="0" applyBorder="0" applyAlignment="0" applyProtection="0"/>
    <xf numFmtId="348" fontId="94" fillId="0" borderId="0" applyNumberFormat="0" applyFill="0" applyBorder="0" applyAlignment="0" applyProtection="0"/>
    <xf numFmtId="348" fontId="95" fillId="0" borderId="0"/>
    <xf numFmtId="348" fontId="96" fillId="0" borderId="0" applyNumberFormat="0" applyFill="0" applyBorder="0" applyAlignment="0" applyProtection="0"/>
    <xf numFmtId="2" fontId="71" fillId="0" borderId="0" applyFont="0" applyFill="0" applyBorder="0" applyAlignment="0" applyProtection="0"/>
    <xf numFmtId="348" fontId="97" fillId="86" borderId="19" applyNumberFormat="0" applyAlignment="0" applyProtection="0"/>
    <xf numFmtId="348" fontId="6" fillId="2" borderId="0" applyNumberFormat="0" applyBorder="0" applyAlignment="0" applyProtection="0"/>
    <xf numFmtId="9" fontId="98" fillId="0" borderId="0" applyFont="0" applyFill="0" applyBorder="0" applyAlignment="0" applyProtection="0"/>
    <xf numFmtId="348" fontId="5" fillId="0" borderId="0"/>
    <xf numFmtId="41" fontId="99" fillId="0" borderId="0" applyFont="0" applyFill="0" applyBorder="0" applyAlignment="0" applyProtection="0"/>
    <xf numFmtId="43" fontId="99" fillId="0" borderId="0" applyFont="0" applyFill="0" applyBorder="0" applyAlignment="0" applyProtection="0"/>
    <xf numFmtId="42" fontId="99" fillId="0" borderId="0" applyFont="0" applyFill="0" applyBorder="0" applyAlignment="0" applyProtection="0"/>
    <xf numFmtId="44" fontId="99" fillId="0" borderId="0" applyFont="0" applyFill="0" applyBorder="0" applyAlignment="0" applyProtection="0"/>
    <xf numFmtId="348" fontId="99" fillId="0" borderId="0"/>
    <xf numFmtId="9" fontId="39" fillId="0" borderId="0" applyFont="0" applyFill="0" applyBorder="0" applyAlignment="0" applyProtection="0">
      <alignment vertical="center"/>
    </xf>
    <xf numFmtId="348" fontId="9"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9" fontId="5" fillId="0" borderId="0" applyFont="0" applyFill="0" applyBorder="0" applyAlignment="0" applyProtection="0">
      <alignment vertical="center"/>
    </xf>
    <xf numFmtId="9" fontId="5" fillId="0" borderId="0" applyFont="0" applyFill="0" applyBorder="0" applyAlignment="0" applyProtection="0">
      <alignment vertical="center"/>
    </xf>
    <xf numFmtId="348" fontId="100" fillId="0" borderId="5" applyNumberFormat="0" applyFill="0" applyAlignment="0" applyProtection="0"/>
    <xf numFmtId="348" fontId="101" fillId="0" borderId="5" applyNumberFormat="0" applyFill="0" applyAlignment="0" applyProtection="0"/>
    <xf numFmtId="348" fontId="101" fillId="0" borderId="5" applyNumberFormat="0" applyFill="0" applyAlignment="0" applyProtection="0"/>
    <xf numFmtId="348" fontId="102" fillId="0" borderId="6" applyNumberFormat="0" applyFill="0" applyAlignment="0" applyProtection="0"/>
    <xf numFmtId="348" fontId="103" fillId="0" borderId="6" applyNumberFormat="0" applyFill="0" applyAlignment="0" applyProtection="0"/>
    <xf numFmtId="348" fontId="103" fillId="0" borderId="6" applyNumberFormat="0" applyFill="0" applyAlignment="0" applyProtection="0"/>
    <xf numFmtId="348" fontId="104" fillId="0" borderId="7" applyNumberFormat="0" applyFill="0" applyAlignment="0" applyProtection="0"/>
    <xf numFmtId="348" fontId="105" fillId="0" borderId="7" applyNumberFormat="0" applyFill="0" applyAlignment="0" applyProtection="0"/>
    <xf numFmtId="348" fontId="105" fillId="0" borderId="7" applyNumberFormat="0" applyFill="0" applyAlignment="0" applyProtection="0"/>
    <xf numFmtId="348" fontId="104" fillId="0" borderId="0" applyNumberFormat="0" applyFill="0" applyBorder="0" applyAlignment="0" applyProtection="0"/>
    <xf numFmtId="348" fontId="105" fillId="0" borderId="0" applyNumberFormat="0" applyFill="0" applyBorder="0" applyAlignment="0" applyProtection="0"/>
    <xf numFmtId="348" fontId="105" fillId="0" borderId="0" applyNumberFormat="0" applyFill="0" applyBorder="0" applyAlignment="0" applyProtection="0"/>
    <xf numFmtId="348" fontId="106" fillId="0" borderId="0" applyNumberFormat="0" applyFill="0" applyBorder="0" applyAlignment="0" applyProtection="0"/>
    <xf numFmtId="348" fontId="107" fillId="0" borderId="0" applyNumberFormat="0" applyFill="0" applyBorder="0" applyAlignment="0" applyProtection="0"/>
    <xf numFmtId="348" fontId="107" fillId="0" borderId="0" applyNumberFormat="0" applyFill="0" applyBorder="0" applyAlignment="0" applyProtection="0"/>
    <xf numFmtId="348" fontId="13" fillId="0" borderId="0">
      <alignment vertical="center"/>
    </xf>
    <xf numFmtId="348" fontId="6" fillId="2" borderId="0" applyNumberFormat="0" applyBorder="0" applyAlignment="0" applyProtection="0"/>
    <xf numFmtId="348" fontId="10" fillId="2" borderId="0" applyNumberFormat="0" applyBorder="0" applyAlignment="0" applyProtection="0"/>
    <xf numFmtId="348" fontId="10" fillId="2" borderId="0" applyNumberFormat="0" applyBorder="0" applyAlignment="0" applyProtection="0"/>
    <xf numFmtId="348" fontId="3" fillId="0" borderId="0"/>
    <xf numFmtId="348" fontId="33" fillId="0" borderId="0"/>
    <xf numFmtId="348" fontId="33" fillId="0" borderId="0"/>
    <xf numFmtId="348" fontId="1" fillId="0" borderId="0">
      <alignment vertical="center"/>
    </xf>
    <xf numFmtId="348" fontId="5" fillId="0" borderId="0"/>
    <xf numFmtId="348" fontId="5" fillId="0" borderId="0"/>
    <xf numFmtId="348" fontId="7" fillId="0" borderId="0" applyFill="0"/>
    <xf numFmtId="348" fontId="33" fillId="0" borderId="0"/>
    <xf numFmtId="348" fontId="1" fillId="0" borderId="0">
      <alignment vertical="center"/>
    </xf>
    <xf numFmtId="348" fontId="7" fillId="0" borderId="0" applyFill="0"/>
    <xf numFmtId="348" fontId="7" fillId="0" borderId="0" applyFill="0"/>
    <xf numFmtId="348" fontId="7" fillId="0" borderId="0" applyFill="0"/>
    <xf numFmtId="348" fontId="7" fillId="0" borderId="0" applyFill="0"/>
    <xf numFmtId="348" fontId="5" fillId="0" borderId="0"/>
    <xf numFmtId="348" fontId="1" fillId="0" borderId="0">
      <alignment vertical="center"/>
    </xf>
    <xf numFmtId="348" fontId="33" fillId="0" borderId="0"/>
    <xf numFmtId="348" fontId="33" fillId="0" borderId="0"/>
    <xf numFmtId="348" fontId="33" fillId="0" borderId="0"/>
    <xf numFmtId="348" fontId="5" fillId="0" borderId="0"/>
    <xf numFmtId="348" fontId="7" fillId="0" borderId="0" applyFill="0"/>
    <xf numFmtId="348" fontId="5" fillId="0" borderId="0"/>
    <xf numFmtId="348" fontId="1" fillId="0" borderId="0">
      <alignment vertical="center"/>
    </xf>
    <xf numFmtId="348" fontId="1" fillId="0" borderId="0">
      <alignment vertical="center"/>
    </xf>
    <xf numFmtId="348" fontId="1" fillId="0" borderId="0">
      <alignment vertical="center"/>
    </xf>
    <xf numFmtId="348" fontId="5" fillId="0" borderId="0"/>
    <xf numFmtId="348" fontId="23" fillId="0" borderId="0" applyNumberFormat="0" applyFill="0" applyBorder="0" applyAlignment="0" applyProtection="0">
      <alignment vertical="top"/>
      <protection locked="0"/>
    </xf>
    <xf numFmtId="348" fontId="23" fillId="0" borderId="0" applyNumberFormat="0" applyFill="0" applyBorder="0" applyAlignment="0" applyProtection="0">
      <alignment vertical="top"/>
      <protection locked="0"/>
    </xf>
    <xf numFmtId="348" fontId="108" fillId="3" borderId="0" applyNumberFormat="0" applyBorder="0" applyAlignment="0" applyProtection="0"/>
    <xf numFmtId="348" fontId="108" fillId="3" borderId="0" applyNumberFormat="0" applyBorder="0" applyAlignment="0" applyProtection="0"/>
    <xf numFmtId="348" fontId="109" fillId="3" borderId="0" applyNumberFormat="0" applyBorder="0" applyAlignment="0" applyProtection="0"/>
    <xf numFmtId="348" fontId="109" fillId="3" borderId="0" applyNumberFormat="0" applyBorder="0" applyAlignment="0" applyProtection="0"/>
    <xf numFmtId="348" fontId="24" fillId="39" borderId="0" applyNumberFormat="0" applyBorder="0" applyAlignment="0" applyProtection="0"/>
    <xf numFmtId="43" fontId="7" fillId="0" borderId="0" applyFont="0" applyFill="0" applyBorder="0" applyAlignment="0" applyProtection="0"/>
    <xf numFmtId="179" fontId="5" fillId="0" borderId="0" applyFont="0" applyFill="0" applyBorder="0" applyAlignment="0" applyProtection="0"/>
    <xf numFmtId="38" fontId="50" fillId="0" borderId="0" applyFont="0" applyFill="0" applyBorder="0" applyAlignment="0" applyProtection="0"/>
    <xf numFmtId="38" fontId="50" fillId="0" borderId="0" applyFont="0" applyFill="0" applyBorder="0" applyAlignment="0" applyProtection="0"/>
    <xf numFmtId="204" fontId="25" fillId="0" borderId="0" applyFont="0" applyFill="0" applyBorder="0" applyAlignment="0" applyProtection="0"/>
    <xf numFmtId="205" fontId="25" fillId="0" borderId="0" applyFont="0" applyFill="0" applyBorder="0" applyAlignment="0" applyProtection="0"/>
    <xf numFmtId="348" fontId="110" fillId="0" borderId="13" applyNumberFormat="0" applyFill="0" applyAlignment="0" applyProtection="0"/>
    <xf numFmtId="348" fontId="111" fillId="0" borderId="13" applyNumberFormat="0" applyFill="0" applyAlignment="0" applyProtection="0"/>
    <xf numFmtId="348" fontId="111" fillId="0" borderId="13" applyNumberFormat="0" applyFill="0" applyAlignment="0" applyProtection="0"/>
    <xf numFmtId="44" fontId="5" fillId="0" borderId="0" applyFont="0" applyFill="0" applyBorder="0" applyAlignment="0" applyProtection="0">
      <alignment vertical="center"/>
    </xf>
    <xf numFmtId="348" fontId="112" fillId="6" borderId="8" applyNumberFormat="0" applyAlignment="0" applyProtection="0"/>
    <xf numFmtId="348" fontId="113" fillId="6" borderId="8" applyNumberFormat="0" applyAlignment="0" applyProtection="0"/>
    <xf numFmtId="348" fontId="113" fillId="6" borderId="8" applyNumberFormat="0" applyAlignment="0" applyProtection="0"/>
    <xf numFmtId="348" fontId="114" fillId="7" borderId="11" applyNumberFormat="0" applyAlignment="0" applyProtection="0"/>
    <xf numFmtId="348" fontId="114" fillId="7" borderId="11" applyNumberFormat="0" applyAlignment="0" applyProtection="0"/>
    <xf numFmtId="348" fontId="115" fillId="7" borderId="11" applyNumberFormat="0" applyAlignment="0" applyProtection="0"/>
    <xf numFmtId="348" fontId="115" fillId="7" borderId="11" applyNumberFormat="0" applyAlignment="0" applyProtection="0"/>
    <xf numFmtId="348" fontId="116" fillId="0" borderId="0" applyNumberFormat="0" applyFill="0" applyBorder="0" applyAlignment="0" applyProtection="0"/>
    <xf numFmtId="348" fontId="117" fillId="0" borderId="0" applyNumberFormat="0" applyFill="0" applyBorder="0" applyAlignment="0" applyProtection="0"/>
    <xf numFmtId="348" fontId="117" fillId="0" borderId="0" applyNumberFormat="0" applyFill="0" applyBorder="0" applyAlignment="0" applyProtection="0"/>
    <xf numFmtId="348" fontId="118" fillId="0" borderId="0" applyNumberFormat="0" applyFill="0" applyBorder="0" applyAlignment="0" applyProtection="0"/>
    <xf numFmtId="348" fontId="119" fillId="0" borderId="0" applyNumberFormat="0" applyFill="0" applyBorder="0" applyAlignment="0" applyProtection="0"/>
    <xf numFmtId="348" fontId="119" fillId="0" borderId="0" applyNumberFormat="0" applyFill="0" applyBorder="0" applyAlignment="0" applyProtection="0"/>
    <xf numFmtId="348" fontId="120" fillId="0" borderId="10" applyNumberFormat="0" applyFill="0" applyAlignment="0" applyProtection="0"/>
    <xf numFmtId="348" fontId="121" fillId="0" borderId="10" applyNumberFormat="0" applyFill="0" applyAlignment="0" applyProtection="0"/>
    <xf numFmtId="348" fontId="121" fillId="0" borderId="10" applyNumberFormat="0" applyFill="0" applyAlignment="0" applyProtection="0"/>
    <xf numFmtId="348" fontId="53" fillId="0" borderId="0">
      <protection locked="0"/>
    </xf>
    <xf numFmtId="38" fontId="53" fillId="0" borderId="0" applyFont="0" applyFill="0" applyBorder="0" applyAlignment="0" applyProtection="0"/>
    <xf numFmtId="4" fontId="53" fillId="0" borderId="0" applyFont="0" applyFill="0" applyBorder="0" applyAlignment="0" applyProtection="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37" fillId="9" borderId="0" applyNumberFormat="0" applyBorder="0" applyAlignment="0" applyProtection="0"/>
    <xf numFmtId="348" fontId="38" fillId="9" borderId="0" applyNumberFormat="0" applyBorder="0" applyAlignment="0" applyProtection="0"/>
    <xf numFmtId="348" fontId="38" fillId="9" borderId="0" applyNumberFormat="0" applyBorder="0" applyAlignment="0" applyProtection="0"/>
    <xf numFmtId="348" fontId="37" fillId="13" borderId="0" applyNumberFormat="0" applyBorder="0" applyAlignment="0" applyProtection="0"/>
    <xf numFmtId="348" fontId="38" fillId="13" borderId="0" applyNumberFormat="0" applyBorder="0" applyAlignment="0" applyProtection="0"/>
    <xf numFmtId="348" fontId="38" fillId="13" borderId="0" applyNumberFormat="0" applyBorder="0" applyAlignment="0" applyProtection="0"/>
    <xf numFmtId="348" fontId="37" fillId="17" borderId="0" applyNumberFormat="0" applyBorder="0" applyAlignment="0" applyProtection="0"/>
    <xf numFmtId="348" fontId="38" fillId="17" borderId="0" applyNumberFormat="0" applyBorder="0" applyAlignment="0" applyProtection="0"/>
    <xf numFmtId="348" fontId="38" fillId="17" borderId="0" applyNumberFormat="0" applyBorder="0" applyAlignment="0" applyProtection="0"/>
    <xf numFmtId="348" fontId="37" fillId="21" borderId="0" applyNumberFormat="0" applyBorder="0" applyAlignment="0" applyProtection="0"/>
    <xf numFmtId="348" fontId="38" fillId="21" borderId="0" applyNumberFormat="0" applyBorder="0" applyAlignment="0" applyProtection="0"/>
    <xf numFmtId="348" fontId="38" fillId="21" borderId="0" applyNumberFormat="0" applyBorder="0" applyAlignment="0" applyProtection="0"/>
    <xf numFmtId="348" fontId="37" fillId="25" borderId="0" applyNumberFormat="0" applyBorder="0" applyAlignment="0" applyProtection="0"/>
    <xf numFmtId="348" fontId="38" fillId="25" borderId="0" applyNumberFormat="0" applyBorder="0" applyAlignment="0" applyProtection="0"/>
    <xf numFmtId="348" fontId="38" fillId="25" borderId="0" applyNumberFormat="0" applyBorder="0" applyAlignment="0" applyProtection="0"/>
    <xf numFmtId="348" fontId="37" fillId="29" borderId="0" applyNumberFormat="0" applyBorder="0" applyAlignment="0" applyProtection="0"/>
    <xf numFmtId="348" fontId="38" fillId="29" borderId="0" applyNumberFormat="0" applyBorder="0" applyAlignment="0" applyProtection="0"/>
    <xf numFmtId="348" fontId="38" fillId="29" borderId="0" applyNumberFormat="0" applyBorder="0" applyAlignment="0" applyProtection="0"/>
    <xf numFmtId="14" fontId="122" fillId="0" borderId="0"/>
    <xf numFmtId="348" fontId="123" fillId="4" borderId="0" applyNumberFormat="0" applyBorder="0" applyAlignment="0" applyProtection="0"/>
    <xf numFmtId="348" fontId="123" fillId="4" borderId="0" applyNumberFormat="0" applyBorder="0" applyAlignment="0" applyProtection="0"/>
    <xf numFmtId="348" fontId="124" fillId="4" borderId="0" applyNumberFormat="0" applyBorder="0" applyAlignment="0" applyProtection="0"/>
    <xf numFmtId="348" fontId="124" fillId="4" borderId="0" applyNumberFormat="0" applyBorder="0" applyAlignment="0" applyProtection="0"/>
    <xf numFmtId="348" fontId="125" fillId="6" borderId="9" applyNumberFormat="0" applyAlignment="0" applyProtection="0"/>
    <xf numFmtId="348" fontId="126" fillId="6" borderId="9" applyNumberFormat="0" applyAlignment="0" applyProtection="0"/>
    <xf numFmtId="348" fontId="126" fillId="6" borderId="9" applyNumberFormat="0" applyAlignment="0" applyProtection="0"/>
    <xf numFmtId="348" fontId="127" fillId="5" borderId="8" applyNumberFormat="0" applyAlignment="0" applyProtection="0"/>
    <xf numFmtId="348" fontId="128" fillId="5" borderId="8" applyNumberFormat="0" applyAlignment="0" applyProtection="0"/>
    <xf numFmtId="348" fontId="17" fillId="5" borderId="8" applyNumberFormat="0" applyAlignment="0" applyProtection="0">
      <alignment vertical="center"/>
    </xf>
    <xf numFmtId="348" fontId="128" fillId="5" borderId="8" applyNumberFormat="0" applyAlignment="0" applyProtection="0"/>
    <xf numFmtId="1" fontId="25" fillId="0" borderId="0" applyAlignment="0"/>
    <xf numFmtId="1" fontId="74" fillId="0" borderId="0">
      <alignment horizontal="center"/>
    </xf>
    <xf numFmtId="206" fontId="25" fillId="0" borderId="0" applyFont="0" applyFill="0" applyBorder="0" applyAlignment="0" applyProtection="0"/>
    <xf numFmtId="207" fontId="25" fillId="0" borderId="0" applyFont="0" applyFill="0" applyBorder="0" applyAlignment="0" applyProtection="0"/>
    <xf numFmtId="348" fontId="129" fillId="0" borderId="0"/>
    <xf numFmtId="348" fontId="130" fillId="0" borderId="0" applyNumberForma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48" fontId="32" fillId="8" borderId="12" applyNumberFormat="0" applyFont="0" applyAlignment="0" applyProtection="0"/>
    <xf numFmtId="348" fontId="33" fillId="8" borderId="12" applyNumberFormat="0" applyFont="0" applyAlignment="0" applyProtection="0"/>
    <xf numFmtId="348" fontId="33" fillId="8" borderId="12" applyNumberFormat="0" applyFont="0" applyAlignment="0" applyProtection="0"/>
    <xf numFmtId="348" fontId="131" fillId="0" borderId="0">
      <alignment horizontal="left" vertical="center"/>
    </xf>
    <xf numFmtId="177" fontId="5" fillId="0" borderId="0" applyFont="0" applyFill="0" applyBorder="0" applyAlignment="0" applyProtection="0"/>
    <xf numFmtId="348" fontId="5" fillId="0" borderId="0" applyFill="0"/>
    <xf numFmtId="348" fontId="132" fillId="0" borderId="0"/>
    <xf numFmtId="348" fontId="7" fillId="0" borderId="0" applyFill="0"/>
    <xf numFmtId="348" fontId="7" fillId="0" borderId="0" applyFill="0"/>
    <xf numFmtId="348" fontId="7" fillId="0" borderId="0" applyFill="0"/>
    <xf numFmtId="44" fontId="7" fillId="0" borderId="0" applyFont="0" applyFill="0" applyBorder="0" applyAlignment="0" applyProtection="0"/>
    <xf numFmtId="348" fontId="133" fillId="0" borderId="0"/>
    <xf numFmtId="348" fontId="7" fillId="0" borderId="0" applyFill="0"/>
    <xf numFmtId="348" fontId="5" fillId="0" borderId="0"/>
    <xf numFmtId="348" fontId="5" fillId="0" borderId="0"/>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5" fillId="0" borderId="0"/>
    <xf numFmtId="348" fontId="134" fillId="0" borderId="0" applyFont="0" applyFill="0" applyBorder="0" applyAlignment="0" applyProtection="0"/>
    <xf numFmtId="348" fontId="135" fillId="0" borderId="0"/>
    <xf numFmtId="348" fontId="135" fillId="0" borderId="0"/>
    <xf numFmtId="348" fontId="136"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208" fontId="137" fillId="0" borderId="0" applyFont="0" applyFill="0" applyBorder="0" applyAlignment="0" applyProtection="0"/>
    <xf numFmtId="43" fontId="137" fillId="0" borderId="0" applyFont="0" applyFill="0" applyBorder="0" applyAlignment="0" applyProtection="0"/>
    <xf numFmtId="208" fontId="137" fillId="0" borderId="0" applyFont="0" applyFill="0" applyBorder="0" applyAlignment="0" applyProtection="0"/>
    <xf numFmtId="209" fontId="137" fillId="0" borderId="0" applyFont="0" applyFill="0" applyBorder="0" applyAlignment="0" applyProtection="0"/>
    <xf numFmtId="348" fontId="137" fillId="0" borderId="0" applyFont="0" applyFill="0" applyBorder="0" applyAlignment="0" applyProtection="0"/>
    <xf numFmtId="208" fontId="137" fillId="0" borderId="0" applyFont="0" applyFill="0" applyBorder="0" applyAlignment="0" applyProtection="0"/>
    <xf numFmtId="208" fontId="137" fillId="0" borderId="0" applyFont="0" applyFill="0" applyBorder="0" applyAlignment="0" applyProtection="0"/>
    <xf numFmtId="40" fontId="53" fillId="0" borderId="0" applyFont="0" applyFill="0" applyBorder="0" applyAlignment="0" applyProtection="0"/>
    <xf numFmtId="348" fontId="5" fillId="0" borderId="0"/>
    <xf numFmtId="40" fontId="53" fillId="0" borderId="0" applyFont="0" applyFill="0" applyBorder="0" applyAlignment="0" applyProtection="0"/>
    <xf numFmtId="208" fontId="137" fillId="0" borderId="0" applyFont="0" applyFill="0" applyBorder="0" applyAlignment="0" applyProtection="0"/>
    <xf numFmtId="40" fontId="53" fillId="0" borderId="0" applyFont="0" applyFill="0" applyBorder="0" applyAlignment="0" applyProtection="0"/>
    <xf numFmtId="348" fontId="5" fillId="0" borderId="0"/>
    <xf numFmtId="348" fontId="5" fillId="0" borderId="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348" fontId="5" fillId="0" borderId="0"/>
    <xf numFmtId="348" fontId="4" fillId="0" borderId="0"/>
    <xf numFmtId="348" fontId="4" fillId="0" borderId="0"/>
    <xf numFmtId="348" fontId="4" fillId="0" borderId="0"/>
    <xf numFmtId="348" fontId="5" fillId="0" borderId="0"/>
    <xf numFmtId="348" fontId="4" fillId="0" borderId="0"/>
    <xf numFmtId="40" fontId="53" fillId="0" borderId="0" applyFont="0" applyFill="0" applyBorder="0" applyAlignment="0" applyProtection="0"/>
    <xf numFmtId="40" fontId="53" fillId="0" borderId="0" applyFont="0" applyFill="0" applyBorder="0" applyAlignment="0" applyProtection="0"/>
    <xf numFmtId="348" fontId="4" fillId="0" borderId="0"/>
    <xf numFmtId="208" fontId="137"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5" fillId="0" borderId="0"/>
    <xf numFmtId="348" fontId="4" fillId="0" borderId="0"/>
    <xf numFmtId="348" fontId="5" fillId="0" borderId="0"/>
    <xf numFmtId="348" fontId="5" fillId="0" borderId="0"/>
    <xf numFmtId="208" fontId="137" fillId="0" borderId="0" applyFont="0" applyFill="0" applyBorder="0" applyAlignment="0" applyProtection="0"/>
    <xf numFmtId="348" fontId="4" fillId="0" borderId="0"/>
    <xf numFmtId="348" fontId="4" fillId="0" borderId="0"/>
    <xf numFmtId="40" fontId="53" fillId="0" borderId="0" applyFont="0" applyFill="0" applyBorder="0" applyAlignment="0" applyProtection="0"/>
    <xf numFmtId="40" fontId="53" fillId="0" borderId="0" applyFont="0" applyFill="0" applyBorder="0" applyAlignment="0" applyProtection="0"/>
    <xf numFmtId="348" fontId="4" fillId="0" borderId="0"/>
    <xf numFmtId="40" fontId="53" fillId="0" borderId="0" applyFont="0" applyFill="0" applyBorder="0" applyAlignment="0" applyProtection="0"/>
    <xf numFmtId="348" fontId="135"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4" fillId="0" borderId="0"/>
    <xf numFmtId="208" fontId="137" fillId="0" borderId="0" applyFont="0" applyFill="0" applyBorder="0" applyAlignment="0" applyProtection="0"/>
    <xf numFmtId="208" fontId="137"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208" fontId="137" fillId="0" borderId="0" applyFont="0" applyFill="0" applyBorder="0" applyAlignment="0" applyProtection="0"/>
    <xf numFmtId="348" fontId="5" fillId="0" borderId="0"/>
    <xf numFmtId="208" fontId="137" fillId="0" borderId="0" applyFont="0" applyFill="0" applyBorder="0" applyAlignment="0" applyProtection="0"/>
    <xf numFmtId="40" fontId="53" fillId="0" borderId="0" applyFont="0" applyFill="0" applyBorder="0" applyAlignment="0" applyProtection="0"/>
    <xf numFmtId="348" fontId="4"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208" fontId="137" fillId="0" borderId="0" applyFont="0" applyFill="0" applyBorder="0" applyAlignment="0" applyProtection="0"/>
    <xf numFmtId="43" fontId="137" fillId="0" borderId="0" applyFont="0" applyFill="0" applyBorder="0" applyAlignment="0" applyProtection="0"/>
    <xf numFmtId="208" fontId="137" fillId="0" borderId="0" applyFont="0" applyFill="0" applyBorder="0" applyAlignment="0" applyProtection="0"/>
    <xf numFmtId="209" fontId="137" fillId="0" borderId="0" applyFont="0" applyFill="0" applyBorder="0" applyAlignment="0" applyProtection="0"/>
    <xf numFmtId="348" fontId="137" fillId="0" borderId="0" applyFont="0" applyFill="0" applyBorder="0" applyAlignment="0" applyProtection="0"/>
    <xf numFmtId="208" fontId="137" fillId="0" borderId="0" applyFont="0" applyFill="0" applyBorder="0" applyAlignment="0" applyProtection="0"/>
    <xf numFmtId="208" fontId="137" fillId="0" borderId="0" applyFont="0" applyFill="0" applyBorder="0" applyAlignment="0" applyProtection="0"/>
    <xf numFmtId="348" fontId="5" fillId="0" borderId="0"/>
    <xf numFmtId="348" fontId="5" fillId="0" borderId="0"/>
    <xf numFmtId="348" fontId="4" fillId="0" borderId="0"/>
    <xf numFmtId="40" fontId="53" fillId="0" borderId="0" applyFont="0" applyFill="0" applyBorder="0" applyAlignment="0" applyProtection="0"/>
    <xf numFmtId="348" fontId="5" fillId="0" borderId="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5"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5" fillId="0" borderId="0"/>
    <xf numFmtId="348" fontId="5" fillId="0" borderId="0"/>
    <xf numFmtId="208" fontId="137" fillId="0" borderId="0" applyFont="0" applyFill="0" applyBorder="0" applyAlignment="0" applyProtection="0"/>
    <xf numFmtId="348" fontId="4"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348" fontId="4" fillId="0" borderId="0"/>
    <xf numFmtId="348" fontId="4" fillId="0" borderId="0"/>
    <xf numFmtId="348" fontId="4" fillId="0" borderId="0"/>
    <xf numFmtId="348" fontId="4" fillId="0" borderId="0"/>
    <xf numFmtId="348" fontId="4" fillId="0" borderId="0"/>
    <xf numFmtId="348" fontId="4" fillId="0" borderId="0"/>
    <xf numFmtId="348" fontId="5"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41" fontId="137" fillId="0" borderId="0" applyFont="0" applyFill="0" applyBorder="0" applyAlignment="0" applyProtection="0"/>
    <xf numFmtId="348" fontId="135" fillId="0" borderId="0"/>
    <xf numFmtId="348" fontId="4" fillId="0" borderId="0"/>
    <xf numFmtId="348" fontId="4" fillId="0" borderId="0"/>
    <xf numFmtId="348" fontId="135"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348" fontId="5" fillId="0" borderId="0"/>
    <xf numFmtId="40" fontId="53" fillId="0" borderId="0" applyFont="0" applyFill="0" applyBorder="0" applyAlignment="0" applyProtection="0"/>
    <xf numFmtId="348" fontId="5" fillId="0" borderId="0"/>
    <xf numFmtId="208" fontId="137" fillId="0" borderId="0" applyFont="0" applyFill="0" applyBorder="0" applyAlignment="0" applyProtection="0"/>
    <xf numFmtId="348" fontId="5" fillId="0" borderId="0"/>
    <xf numFmtId="40" fontId="53" fillId="0" borderId="0" applyFont="0" applyFill="0" applyBorder="0" applyAlignment="0" applyProtection="0"/>
    <xf numFmtId="40" fontId="53" fillId="0" borderId="0" applyFont="0" applyFill="0" applyBorder="0" applyAlignment="0" applyProtection="0"/>
    <xf numFmtId="348" fontId="5" fillId="0" borderId="0"/>
    <xf numFmtId="348" fontId="5" fillId="0" borderId="0"/>
    <xf numFmtId="40" fontId="53" fillId="0" borderId="0" applyFont="0" applyFill="0" applyBorder="0" applyAlignment="0" applyProtection="0"/>
    <xf numFmtId="208" fontId="137"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4" fillId="0" borderId="0"/>
    <xf numFmtId="348" fontId="4" fillId="0" borderId="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5" fillId="0" borderId="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40" fontId="53" fillId="0" borderId="0" applyFont="0" applyFill="0" applyBorder="0" applyAlignment="0" applyProtection="0"/>
    <xf numFmtId="348" fontId="135" fillId="0" borderId="0"/>
    <xf numFmtId="40" fontId="53" fillId="0" borderId="0" applyFont="0" applyFill="0" applyBorder="0" applyAlignment="0" applyProtection="0"/>
    <xf numFmtId="40" fontId="53" fillId="0" borderId="0" applyFont="0" applyFill="0" applyBorder="0" applyAlignment="0" applyProtection="0"/>
    <xf numFmtId="208" fontId="137" fillId="0" borderId="0" applyFont="0" applyFill="0" applyBorder="0" applyAlignment="0" applyProtection="0"/>
    <xf numFmtId="348" fontId="5" fillId="0" borderId="0"/>
    <xf numFmtId="348" fontId="4" fillId="0" borderId="0"/>
    <xf numFmtId="348" fontId="5" fillId="0" borderId="0"/>
    <xf numFmtId="40" fontId="53" fillId="0" borderId="0" applyFont="0" applyFill="0" applyBorder="0" applyAlignment="0" applyProtection="0"/>
    <xf numFmtId="348" fontId="5"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40" fontId="53" fillId="0" borderId="0" applyFont="0" applyFill="0" applyBorder="0" applyAlignment="0" applyProtection="0"/>
    <xf numFmtId="40" fontId="53" fillId="0" borderId="0" applyFont="0" applyFill="0" applyBorder="0" applyAlignment="0" applyProtection="0"/>
    <xf numFmtId="348" fontId="135" fillId="0" borderId="0"/>
    <xf numFmtId="40" fontId="53" fillId="0" borderId="0" applyFont="0" applyFill="0" applyBorder="0" applyAlignment="0" applyProtection="0"/>
    <xf numFmtId="348" fontId="4" fillId="0" borderId="0"/>
    <xf numFmtId="40" fontId="53" fillId="0" borderId="0" applyFont="0" applyFill="0" applyBorder="0" applyAlignment="0" applyProtection="0"/>
    <xf numFmtId="40" fontId="53" fillId="0" borderId="0" applyFont="0" applyFill="0" applyBorder="0" applyAlignment="0" applyProtection="0"/>
    <xf numFmtId="40" fontId="53" fillId="0" borderId="0" applyFont="0" applyFill="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138" fillId="0" borderId="0">
      <alignment horizontal="centerContinuous"/>
    </xf>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139" fillId="0" borderId="0" applyFont="0" applyFill="0" applyBorder="0" applyAlignment="0" applyProtection="0"/>
    <xf numFmtId="348" fontId="139" fillId="0" borderId="0" applyFont="0" applyFill="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210" fontId="140" fillId="0" borderId="0" applyFont="0" applyFill="0" applyBorder="0" applyAlignment="0" applyProtection="0"/>
    <xf numFmtId="348" fontId="141" fillId="0" borderId="0" applyFont="0" applyFill="0" applyBorder="0" applyAlignment="0" applyProtection="0"/>
    <xf numFmtId="348" fontId="142" fillId="0" borderId="0" applyFont="0" applyFill="0" applyBorder="0" applyAlignment="0" applyProtection="0"/>
    <xf numFmtId="348" fontId="142" fillId="0" borderId="0" applyFont="0" applyFill="0" applyBorder="0" applyAlignment="0" applyProtection="0"/>
    <xf numFmtId="348" fontId="141" fillId="0" borderId="0" applyFont="0" applyFill="0" applyBorder="0" applyAlignment="0" applyProtection="0"/>
    <xf numFmtId="348" fontId="142" fillId="0" borderId="0" applyFont="0" applyFill="0" applyBorder="0" applyAlignment="0" applyProtection="0"/>
    <xf numFmtId="348" fontId="139" fillId="0" borderId="0" applyFont="0" applyFill="0" applyBorder="0" applyAlignment="0" applyProtection="0"/>
    <xf numFmtId="348" fontId="139" fillId="0" borderId="0" applyFont="0" applyFill="0" applyBorder="0" applyAlignment="0" applyProtection="0"/>
    <xf numFmtId="179" fontId="140" fillId="0" borderId="0" applyFont="0" applyFill="0" applyBorder="0" applyAlignment="0" applyProtection="0"/>
    <xf numFmtId="348" fontId="141" fillId="0" borderId="0" applyFont="0" applyFill="0" applyBorder="0" applyAlignment="0" applyProtection="0"/>
    <xf numFmtId="348" fontId="142" fillId="0" borderId="0" applyFont="0" applyFill="0" applyBorder="0" applyAlignment="0" applyProtection="0"/>
    <xf numFmtId="348" fontId="142" fillId="0" borderId="0" applyFont="0" applyFill="0" applyBorder="0" applyAlignment="0" applyProtection="0"/>
    <xf numFmtId="348" fontId="141" fillId="0" borderId="0" applyFont="0" applyFill="0" applyBorder="0" applyAlignment="0" applyProtection="0"/>
    <xf numFmtId="348" fontId="142" fillId="0" borderId="0" applyFont="0" applyFill="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143" fillId="0" borderId="0" applyNumberFormat="0" applyFill="0" applyBorder="0" applyProtection="0">
      <alignment horizontal="left"/>
    </xf>
    <xf numFmtId="348" fontId="139" fillId="0" borderId="0"/>
    <xf numFmtId="348" fontId="142" fillId="0" borderId="0"/>
    <xf numFmtId="348" fontId="141" fillId="0" borderId="0"/>
    <xf numFmtId="348" fontId="142" fillId="0" borderId="0"/>
    <xf numFmtId="348" fontId="141" fillId="0" borderId="0"/>
    <xf numFmtId="348" fontId="142" fillId="0" borderId="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47" fillId="83" borderId="18" applyNumberFormat="0" applyAlignment="0" applyProtection="0"/>
    <xf numFmtId="348" fontId="144" fillId="0" borderId="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145" fillId="0" borderId="0" applyNumberFormat="0" applyFill="0" applyBorder="0" applyProtection="0">
      <alignment horizontal="right"/>
    </xf>
    <xf numFmtId="211" fontId="137" fillId="0" borderId="0"/>
    <xf numFmtId="348" fontId="146" fillId="0" borderId="0"/>
    <xf numFmtId="212" fontId="137" fillId="0" borderId="0"/>
    <xf numFmtId="348" fontId="135" fillId="0" borderId="0"/>
    <xf numFmtId="348" fontId="147" fillId="0" borderId="0" applyNumberFormat="0" applyFill="0" applyBorder="0" applyProtection="0">
      <alignment horizontal="left"/>
    </xf>
    <xf numFmtId="348" fontId="148" fillId="0" borderId="0" applyNumberFormat="0" applyFill="0" applyBorder="0" applyProtection="0">
      <alignment horizontal="right"/>
    </xf>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149" fillId="0" borderId="0" applyNumberFormat="0" applyFill="0" applyBorder="0" applyProtection="0">
      <alignment horizontal="right"/>
    </xf>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8" fontId="20" fillId="97" borderId="0" applyNumberFormat="0" applyBorder="0" applyAlignment="0" applyProtection="0"/>
    <xf numFmtId="348" fontId="150" fillId="0" borderId="0">
      <alignment horizontal="left"/>
    </xf>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8" fontId="135" fillId="0" borderId="0" applyFont="0" applyFill="0" applyBorder="0" applyAlignment="0" applyProtection="0"/>
    <xf numFmtId="348" fontId="135" fillId="0" borderId="0" applyFont="0" applyFill="0" applyBorder="0" applyAlignment="0" applyProtection="0"/>
    <xf numFmtId="10" fontId="20" fillId="97" borderId="1" applyNumberFormat="0" applyBorder="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70" fillId="45" borderId="18" applyNumberFormat="0" applyAlignment="0" applyProtection="0"/>
    <xf numFmtId="348" fontId="151" fillId="0" borderId="0" applyNumberFormat="0" applyFill="0" applyBorder="0" applyProtection="0">
      <alignment horizontal="left"/>
    </xf>
    <xf numFmtId="348" fontId="53" fillId="0" borderId="0" applyFont="0" applyFill="0" applyBorder="0" applyAlignment="0" applyProtection="0"/>
    <xf numFmtId="348" fontId="135" fillId="0" borderId="0" applyFont="0" applyFill="0" applyBorder="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213" fontId="5" fillId="0" borderId="0" applyFont="0" applyFill="0" applyBorder="0" applyAlignment="0" applyProtection="0"/>
    <xf numFmtId="214" fontId="5" fillId="0" borderId="0" applyFont="0" applyFill="0" applyBorder="0" applyAlignment="0" applyProtection="0"/>
    <xf numFmtId="348" fontId="85" fillId="0" borderId="33"/>
    <xf numFmtId="215" fontId="5" fillId="0" borderId="0" applyFont="0" applyFill="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40" fontId="53" fillId="0" borderId="0"/>
    <xf numFmtId="40" fontId="53" fillId="0" borderId="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5" fillId="94" borderId="26" applyNumberFormat="0" applyFont="0" applyAlignment="0" applyProtection="0"/>
    <xf numFmtId="348" fontId="147" fillId="0" borderId="0" applyNumberFormat="0" applyFill="0" applyBorder="0" applyProtection="0">
      <alignment horizontal="left"/>
    </xf>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348" fontId="81" fillId="83" borderId="17" applyNumberFormat="0" applyAlignment="0" applyProtection="0"/>
    <xf numFmtId="10" fontId="5" fillId="0" borderId="0" applyFont="0" applyFill="0" applyBorder="0" applyAlignment="0" applyProtection="0"/>
    <xf numFmtId="348" fontId="152" fillId="0" borderId="0" applyNumberFormat="0" applyFill="0" applyBorder="0" applyProtection="0">
      <alignment horizontal="right"/>
    </xf>
    <xf numFmtId="4" fontId="153" fillId="0" borderId="0" applyFont="0" applyFill="0" applyBorder="0" applyProtection="0">
      <alignment horizontal="right"/>
    </xf>
    <xf numFmtId="348" fontId="135" fillId="0" borderId="0" applyFont="0" applyFill="0" applyBorder="0" applyAlignment="0" applyProtection="0"/>
    <xf numFmtId="348" fontId="154" fillId="0" borderId="0" applyFont="0" applyFill="0" applyBorder="0" applyAlignment="0" applyProtection="0"/>
    <xf numFmtId="348" fontId="5" fillId="0" borderId="0" applyFont="0" applyFill="0" applyBorder="0" applyAlignment="0" applyProtection="0"/>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88" fillId="0" borderId="20" applyNumberFormat="0" applyFill="0" applyAlignment="0" applyProtection="0"/>
    <xf numFmtId="348" fontId="155" fillId="0" borderId="0" applyNumberFormat="0" applyFill="0" applyBorder="0" applyAlignment="0" applyProtection="0"/>
    <xf numFmtId="348" fontId="143" fillId="98" borderId="34" applyNumberFormat="0" applyAlignment="0" applyProtection="0"/>
    <xf numFmtId="348" fontId="156" fillId="0" borderId="0" applyNumberFormat="0" applyFill="0" applyBorder="0" applyProtection="0">
      <alignment horizontal="right"/>
    </xf>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135" fillId="0" borderId="0" applyFont="0" applyFill="0" applyBorder="0" applyAlignment="0" applyProtection="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7" fillId="0" borderId="0"/>
    <xf numFmtId="2" fontId="157" fillId="0" borderId="0" applyFont="0" applyFill="0" applyBorder="0" applyAlignment="0" applyProtection="0"/>
    <xf numFmtId="348" fontId="158" fillId="0" borderId="0" applyNumberFormat="0" applyFill="0" applyBorder="0" applyAlignment="0" applyProtection="0"/>
    <xf numFmtId="348" fontId="159" fillId="0" borderId="0" applyNumberFormat="0" applyFill="0" applyBorder="0" applyAlignment="0" applyProtection="0"/>
    <xf numFmtId="348" fontId="7" fillId="0" borderId="0">
      <alignment vertical="center"/>
    </xf>
    <xf numFmtId="348" fontId="157" fillId="0" borderId="0" applyFont="0" applyFill="0" applyBorder="0" applyAlignment="0" applyProtection="0"/>
    <xf numFmtId="44" fontId="7" fillId="0" borderId="0" applyFont="0" applyFill="0" applyBorder="0" applyAlignment="0" applyProtection="0"/>
    <xf numFmtId="348" fontId="157" fillId="0" borderId="0" applyFont="0" applyFill="0" applyBorder="0" applyAlignment="0" applyProtection="0"/>
    <xf numFmtId="348" fontId="160" fillId="0" borderId="0" applyNumberFormat="0" applyFill="0" applyBorder="0" applyAlignment="0" applyProtection="0">
      <alignment vertical="top"/>
      <protection locked="0"/>
    </xf>
    <xf numFmtId="40" fontId="161" fillId="0" borderId="0" applyFont="0" applyFill="0" applyBorder="0" applyAlignment="0" applyProtection="0"/>
    <xf numFmtId="38" fontId="161" fillId="0" borderId="0" applyFont="0" applyFill="0" applyBorder="0" applyAlignment="0" applyProtection="0"/>
    <xf numFmtId="179" fontId="122" fillId="0" borderId="0" applyFont="0" applyFill="0" applyBorder="0" applyAlignment="0" applyProtection="0"/>
    <xf numFmtId="176" fontId="122" fillId="0" borderId="0" applyFont="0" applyFill="0" applyBorder="0" applyAlignment="0" applyProtection="0"/>
    <xf numFmtId="348" fontId="5" fillId="0" borderId="0"/>
    <xf numFmtId="348" fontId="161" fillId="0" borderId="0" applyFont="0" applyFill="0" applyBorder="0" applyAlignment="0" applyProtection="0"/>
    <xf numFmtId="348" fontId="161" fillId="0" borderId="0" applyFont="0" applyFill="0" applyBorder="0" applyAlignment="0" applyProtection="0"/>
    <xf numFmtId="348" fontId="162" fillId="0" borderId="0" applyFont="0" applyFill="0" applyBorder="0" applyAlignment="0" applyProtection="0"/>
    <xf numFmtId="348" fontId="162" fillId="0" borderId="0" applyFont="0" applyFill="0" applyBorder="0" applyAlignment="0" applyProtection="0"/>
    <xf numFmtId="348" fontId="163" fillId="0" borderId="0"/>
    <xf numFmtId="348" fontId="162" fillId="0" borderId="0" applyFont="0" applyFill="0" applyBorder="0" applyAlignment="0" applyProtection="0"/>
    <xf numFmtId="348" fontId="162" fillId="0" borderId="0" applyFont="0" applyFill="0" applyBorder="0" applyAlignment="0" applyProtection="0"/>
    <xf numFmtId="348" fontId="137" fillId="0" borderId="0" applyFont="0" applyFill="0" applyBorder="0" applyAlignment="0" applyProtection="0"/>
    <xf numFmtId="4" fontId="157" fillId="0" borderId="0" applyFont="0" applyFill="0" applyBorder="0" applyAlignment="0" applyProtection="0"/>
    <xf numFmtId="3" fontId="157" fillId="0" borderId="0" applyFont="0" applyFill="0" applyBorder="0" applyAlignment="0" applyProtection="0"/>
    <xf numFmtId="348" fontId="135" fillId="0" borderId="0" applyFont="0" applyFill="0" applyBorder="0" applyAlignment="0" applyProtection="0"/>
    <xf numFmtId="348" fontId="135" fillId="0" borderId="0" applyFont="0" applyFill="0" applyBorder="0" applyAlignment="0" applyProtection="0"/>
    <xf numFmtId="38" fontId="135" fillId="0" borderId="0" applyFont="0" applyFill="0" applyBorder="0" applyAlignment="0" applyProtection="0"/>
    <xf numFmtId="348" fontId="154" fillId="0" borderId="0" applyFont="0" applyFill="0" applyBorder="0" applyAlignment="0" applyProtection="0"/>
    <xf numFmtId="348" fontId="135" fillId="0" borderId="0" applyFont="0" applyFill="0" applyBorder="0" applyAlignment="0" applyProtection="0"/>
    <xf numFmtId="40" fontId="135" fillId="0" borderId="0" applyFont="0" applyFill="0" applyBorder="0" applyAlignment="0" applyProtection="0"/>
    <xf numFmtId="348" fontId="135" fillId="0" borderId="0" applyFont="0" applyFill="0" applyBorder="0" applyAlignment="0" applyProtection="0"/>
    <xf numFmtId="348" fontId="135" fillId="0" borderId="0" applyFont="0" applyFill="0" applyBorder="0" applyAlignment="0" applyProtection="0"/>
    <xf numFmtId="10" fontId="157" fillId="0" borderId="0" applyFont="0" applyFill="0" applyBorder="0" applyAlignment="0" applyProtection="0"/>
    <xf numFmtId="348" fontId="5" fillId="0" borderId="0"/>
    <xf numFmtId="348" fontId="5" fillId="0" borderId="0"/>
    <xf numFmtId="348" fontId="5" fillId="0" borderId="0"/>
    <xf numFmtId="348" fontId="164" fillId="0" borderId="0"/>
    <xf numFmtId="348" fontId="157" fillId="0" borderId="31" applyNumberFormat="0" applyFont="0" applyFill="0" applyAlignment="0" applyProtection="0"/>
    <xf numFmtId="216" fontId="154" fillId="0" borderId="0" applyFont="0" applyFill="0" applyBorder="0" applyAlignment="0" applyProtection="0"/>
    <xf numFmtId="217" fontId="157" fillId="0" borderId="0" applyFont="0" applyFill="0" applyBorder="0" applyAlignment="0" applyProtection="0"/>
    <xf numFmtId="348" fontId="7" fillId="0" borderId="0">
      <alignment vertical="top"/>
    </xf>
    <xf numFmtId="348" fontId="7" fillId="0" borderId="0">
      <alignment vertical="top"/>
    </xf>
    <xf numFmtId="348" fontId="7" fillId="0" borderId="0" applyFill="0"/>
    <xf numFmtId="348" fontId="7" fillId="0" borderId="0" applyFill="0"/>
    <xf numFmtId="348" fontId="165" fillId="0" borderId="0"/>
    <xf numFmtId="348" fontId="165" fillId="0" borderId="0"/>
    <xf numFmtId="348" fontId="5" fillId="0" borderId="0"/>
    <xf numFmtId="348" fontId="5" fillId="0" borderId="0"/>
    <xf numFmtId="348" fontId="31" fillId="35" borderId="0" applyNumberFormat="0" applyBorder="0" applyAlignment="0" applyProtection="0"/>
    <xf numFmtId="348" fontId="31" fillId="37" borderId="0" applyNumberFormat="0" applyBorder="0" applyAlignment="0" applyProtection="0"/>
    <xf numFmtId="348" fontId="31" fillId="39" borderId="0" applyNumberFormat="0" applyBorder="0" applyAlignment="0" applyProtection="0"/>
    <xf numFmtId="348" fontId="31" fillId="41" borderId="0" applyNumberFormat="0" applyBorder="0" applyAlignment="0" applyProtection="0"/>
    <xf numFmtId="348" fontId="31" fillId="43" borderId="0" applyNumberFormat="0" applyBorder="0" applyAlignment="0" applyProtection="0"/>
    <xf numFmtId="348" fontId="31" fillId="45" borderId="0" applyNumberFormat="0" applyBorder="0" applyAlignment="0" applyProtection="0"/>
    <xf numFmtId="348" fontId="31" fillId="47" borderId="0" applyNumberFormat="0" applyBorder="0" applyAlignment="0" applyProtection="0"/>
    <xf numFmtId="348" fontId="31" fillId="49" borderId="0" applyNumberFormat="0" applyBorder="0" applyAlignment="0" applyProtection="0"/>
    <xf numFmtId="348" fontId="31" fillId="51" borderId="0" applyNumberFormat="0" applyBorder="0" applyAlignment="0" applyProtection="0"/>
    <xf numFmtId="348" fontId="31" fillId="41" borderId="0" applyNumberFormat="0" applyBorder="0" applyAlignment="0" applyProtection="0"/>
    <xf numFmtId="348" fontId="31" fillId="47" borderId="0" applyNumberFormat="0" applyBorder="0" applyAlignment="0" applyProtection="0"/>
    <xf numFmtId="348" fontId="31" fillId="54" borderId="0" applyNumberFormat="0" applyBorder="0" applyAlignment="0" applyProtection="0"/>
    <xf numFmtId="348" fontId="36" fillId="56" borderId="0" applyNumberFormat="0" applyBorder="0" applyAlignment="0" applyProtection="0"/>
    <xf numFmtId="348" fontId="36" fillId="49" borderId="0" applyNumberFormat="0" applyBorder="0" applyAlignment="0" applyProtection="0"/>
    <xf numFmtId="348" fontId="36" fillId="51"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64" borderId="0" applyNumberFormat="0" applyBorder="0" applyAlignment="0" applyProtection="0"/>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166" fillId="37" borderId="0" applyNumberFormat="0" applyBorder="0" applyAlignment="0" applyProtection="0"/>
    <xf numFmtId="348" fontId="43" fillId="83" borderId="18" applyNumberFormat="0" applyAlignment="0" applyProtection="0"/>
    <xf numFmtId="348" fontId="97" fillId="86" borderId="19" applyNumberFormat="0" applyAlignment="0" applyProtection="0"/>
    <xf numFmtId="348" fontId="58" fillId="0" borderId="0" applyNumberFormat="0" applyFill="0" applyBorder="0" applyAlignment="0" applyProtection="0"/>
    <xf numFmtId="348" fontId="24" fillId="39" borderId="0" applyNumberFormat="0" applyBorder="0" applyAlignment="0" applyProtection="0"/>
    <xf numFmtId="348" fontId="90" fillId="0" borderId="21" applyNumberFormat="0" applyFill="0" applyAlignment="0" applyProtection="0"/>
    <xf numFmtId="348" fontId="91" fillId="0" borderId="22" applyNumberFormat="0" applyFill="0" applyAlignment="0" applyProtection="0"/>
    <xf numFmtId="348" fontId="92" fillId="0" borderId="24" applyNumberFormat="0" applyFill="0" applyAlignment="0" applyProtection="0"/>
    <xf numFmtId="348" fontId="92" fillId="0" borderId="0" applyNumberFormat="0" applyFill="0" applyBorder="0" applyAlignment="0" applyProtection="0"/>
    <xf numFmtId="348" fontId="54" fillId="45" borderId="18" applyNumberFormat="0" applyAlignment="0" applyProtection="0"/>
    <xf numFmtId="348" fontId="93" fillId="0" borderId="25" applyNumberFormat="0" applyFill="0" applyAlignment="0" applyProtection="0"/>
    <xf numFmtId="348" fontId="31" fillId="94" borderId="26" applyNumberFormat="0" applyFont="0" applyAlignment="0" applyProtection="0"/>
    <xf numFmtId="348" fontId="41" fillId="83" borderId="17" applyNumberFormat="0" applyAlignment="0" applyProtection="0"/>
    <xf numFmtId="348" fontId="89" fillId="0" borderId="0" applyNumberFormat="0" applyFill="0" applyBorder="0" applyAlignment="0" applyProtection="0"/>
    <xf numFmtId="348" fontId="57" fillId="0" borderId="20" applyNumberFormat="0" applyFill="0" applyAlignment="0" applyProtection="0"/>
    <xf numFmtId="348" fontId="94" fillId="0" borderId="0" applyNumberFormat="0" applyFill="0" applyBorder="0" applyAlignment="0" applyProtection="0"/>
    <xf numFmtId="43" fontId="1" fillId="0" borderId="0" applyFont="0" applyFill="0" applyBorder="0" applyAlignment="0" applyProtection="0">
      <alignment vertical="center"/>
    </xf>
    <xf numFmtId="9" fontId="1" fillId="0" borderId="0" applyFont="0" applyFill="0" applyBorder="0" applyAlignment="0" applyProtection="0">
      <alignment vertical="center"/>
    </xf>
    <xf numFmtId="348" fontId="1" fillId="0" borderId="0">
      <alignment vertical="center"/>
    </xf>
    <xf numFmtId="348" fontId="1" fillId="0" borderId="0">
      <alignment vertical="center"/>
    </xf>
    <xf numFmtId="348" fontId="1" fillId="0" borderId="0">
      <alignment vertical="center"/>
    </xf>
    <xf numFmtId="348" fontId="3" fillId="0" borderId="0"/>
    <xf numFmtId="9" fontId="3" fillId="0" borderId="0" applyFont="0" applyFill="0" applyBorder="0" applyAlignment="0" applyProtection="0">
      <alignment vertical="center"/>
    </xf>
    <xf numFmtId="9" fontId="5" fillId="0" borderId="0" applyFont="0" applyFill="0" applyBorder="0" applyAlignment="0" applyProtection="0"/>
    <xf numFmtId="348" fontId="5" fillId="0" borderId="0"/>
    <xf numFmtId="348" fontId="13" fillId="0" borderId="0">
      <alignment vertical="center"/>
    </xf>
    <xf numFmtId="348" fontId="1" fillId="0" borderId="0">
      <alignment vertical="center"/>
    </xf>
    <xf numFmtId="348" fontId="7" fillId="0" borderId="0" applyFill="0"/>
    <xf numFmtId="348" fontId="33" fillId="0" borderId="0"/>
    <xf numFmtId="348" fontId="1" fillId="0" borderId="0">
      <alignment vertical="center"/>
    </xf>
    <xf numFmtId="348" fontId="7" fillId="0" borderId="0" applyFill="0"/>
    <xf numFmtId="348" fontId="3" fillId="0" borderId="0"/>
    <xf numFmtId="348" fontId="5" fillId="0" borderId="0" applyFill="0"/>
    <xf numFmtId="348" fontId="23" fillId="0" borderId="0" applyNumberFormat="0" applyFill="0" applyBorder="0" applyAlignment="0" applyProtection="0">
      <alignment vertical="top"/>
      <protection locked="0"/>
    </xf>
    <xf numFmtId="348" fontId="1" fillId="0" borderId="0">
      <alignment vertical="center"/>
    </xf>
    <xf numFmtId="221" fontId="170"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3" fontId="53" fillId="0" borderId="0" applyFont="0" applyFill="0" applyBorder="0" applyProtection="0">
      <alignment horizontal="right"/>
    </xf>
    <xf numFmtId="224" fontId="5" fillId="0" borderId="0" applyFont="0" applyFill="0" applyBorder="0" applyAlignment="0" applyProtection="0"/>
    <xf numFmtId="22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0"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1" fillId="0" borderId="0" applyFont="0" applyFill="0" applyBorder="0" applyAlignment="0" applyProtection="0"/>
    <xf numFmtId="221" fontId="171"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1" fontId="170" fillId="0" borderId="0" applyFont="0" applyFill="0" applyBorder="0" applyAlignment="0" applyProtection="0"/>
    <xf numFmtId="221" fontId="171"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6" fontId="5" fillId="0" borderId="0" applyFont="0" applyFill="0" applyBorder="0" applyAlignment="0" applyProtection="0"/>
    <xf numFmtId="226"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221" fontId="170"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0" fillId="0" borderId="0" applyFont="0" applyFill="0" applyBorder="0" applyAlignment="0" applyProtection="0"/>
    <xf numFmtId="227" fontId="5" fillId="0" borderId="0" applyFont="0" applyFill="0" applyBorder="0" applyAlignment="0" applyProtection="0"/>
    <xf numFmtId="227"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1" fontId="171" fillId="0" borderId="0" applyFont="0" applyFill="0" applyBorder="0" applyAlignment="0" applyProtection="0"/>
    <xf numFmtId="226" fontId="5" fillId="0" borderId="0" applyFont="0" applyFill="0" applyBorder="0" applyAlignment="0" applyProtection="0"/>
    <xf numFmtId="226"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1" fontId="171"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0"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7" fontId="5" fillId="0" borderId="0" applyFont="0" applyFill="0" applyBorder="0" applyAlignment="0" applyProtection="0"/>
    <xf numFmtId="227" fontId="5" fillId="0" borderId="0" applyFont="0" applyFill="0" applyBorder="0" applyAlignment="0" applyProtection="0"/>
    <xf numFmtId="228" fontId="25" fillId="0" borderId="0" applyFont="0" applyFill="0" applyBorder="0" applyAlignment="0" applyProtection="0"/>
    <xf numFmtId="226" fontId="5" fillId="0" borderId="0" applyFont="0" applyFill="0" applyBorder="0" applyAlignment="0" applyProtection="0"/>
    <xf numFmtId="226"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0"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9" fontId="172" fillId="0" borderId="0" applyFont="0" applyFill="0" applyBorder="0" applyAlignment="0" applyProtection="0"/>
    <xf numFmtId="221" fontId="171"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9" fontId="172"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1" fillId="0" borderId="0" applyFont="0" applyFill="0" applyBorder="0" applyAlignment="0" applyProtection="0"/>
    <xf numFmtId="221" fontId="171"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9" fontId="172"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9" fontId="172" fillId="0" borderId="0" applyFont="0" applyFill="0" applyBorder="0" applyAlignment="0" applyProtection="0"/>
    <xf numFmtId="229" fontId="172" fillId="0" borderId="0" applyFont="0" applyFill="0" applyBorder="0" applyAlignment="0" applyProtection="0"/>
    <xf numFmtId="221" fontId="170"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30" fontId="5" fillId="0" borderId="0" applyFont="0" applyFill="0" applyBorder="0" applyAlignment="0" applyProtection="0"/>
    <xf numFmtId="230"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7" fontId="5" fillId="0" borderId="0" applyFont="0" applyFill="0" applyBorder="0" applyAlignment="0" applyProtection="0"/>
    <xf numFmtId="227"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9" fontId="172"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1"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6" fontId="5" fillId="0" borderId="0" applyFont="0" applyFill="0" applyBorder="0" applyAlignment="0" applyProtection="0"/>
    <xf numFmtId="226" fontId="5" fillId="0" borderId="0" applyFont="0" applyFill="0" applyBorder="0" applyAlignment="0" applyProtection="0"/>
    <xf numFmtId="221" fontId="170"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9" fontId="172" fillId="0" borderId="0" applyFont="0" applyFill="0" applyBorder="0" applyAlignment="0" applyProtection="0"/>
    <xf numFmtId="225" fontId="5" fillId="0" borderId="0" applyFont="0" applyFill="0" applyBorder="0" applyAlignment="0" applyProtection="0"/>
    <xf numFmtId="225" fontId="5" fillId="0" borderId="0" applyFont="0" applyFill="0" applyBorder="0" applyAlignment="0" applyProtection="0"/>
    <xf numFmtId="221" fontId="171"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31" fontId="5" fillId="0" borderId="0" applyFont="0" applyFill="0" applyBorder="0" applyAlignment="0" applyProtection="0"/>
    <xf numFmtId="231" fontId="5" fillId="0" borderId="0" applyFont="0" applyFill="0" applyBorder="0" applyAlignment="0" applyProtection="0"/>
    <xf numFmtId="231" fontId="5" fillId="0" borderId="0" applyFont="0" applyFill="0" applyBorder="0" applyAlignment="0" applyProtection="0"/>
    <xf numFmtId="231"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0"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9" fontId="172"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1" fontId="171" fillId="0" borderId="0" applyFont="0" applyFill="0" applyBorder="0" applyAlignment="0" applyProtection="0"/>
    <xf numFmtId="221" fontId="17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9" fontId="172"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6" fontId="5" fillId="0" borderId="0" applyFont="0" applyFill="0" applyBorder="0" applyAlignment="0" applyProtection="0"/>
    <xf numFmtId="226"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22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32" fontId="173" fillId="0" borderId="0"/>
    <xf numFmtId="233" fontId="174" fillId="0" borderId="0"/>
    <xf numFmtId="234" fontId="20" fillId="0" borderId="0" applyFont="0" applyFill="0" applyBorder="0" applyAlignment="0" applyProtection="0">
      <protection locked="0"/>
    </xf>
    <xf numFmtId="348" fontId="175" fillId="0" borderId="0" applyFont="0" applyFill="0" applyBorder="0" applyAlignment="0" applyProtection="0"/>
    <xf numFmtId="235" fontId="173" fillId="0" borderId="0"/>
    <xf numFmtId="209" fontId="174" fillId="0" borderId="0"/>
    <xf numFmtId="348" fontId="5" fillId="0" borderId="0" applyFont="0" applyFill="0" applyBorder="0" applyAlignment="0" applyProtection="0"/>
    <xf numFmtId="236" fontId="5" fillId="0" borderId="0" applyFont="0" applyFill="0" applyBorder="0" applyAlignment="0" applyProtection="0"/>
    <xf numFmtId="236" fontId="5" fillId="0" borderId="0" applyFont="0" applyFill="0" applyBorder="0" applyAlignment="0" applyProtection="0"/>
    <xf numFmtId="237" fontId="170" fillId="0" borderId="0" applyFont="0" applyFill="0" applyBorder="0" applyAlignment="0" applyProtection="0"/>
    <xf numFmtId="238" fontId="5" fillId="0" borderId="0" applyFont="0" applyFill="0" applyBorder="0" applyAlignment="0" applyProtection="0"/>
    <xf numFmtId="238" fontId="5" fillId="0" borderId="0" applyFont="0" applyFill="0" applyBorder="0" applyAlignment="0" applyProtection="0"/>
    <xf numFmtId="239" fontId="170" fillId="0" borderId="0" applyFont="0" applyFill="0" applyBorder="0" applyAlignment="0" applyProtection="0"/>
    <xf numFmtId="240" fontId="5" fillId="0" borderId="0" applyFont="0" applyFill="0" applyBorder="0" applyAlignment="0" applyProtection="0"/>
    <xf numFmtId="240" fontId="5" fillId="0" borderId="0" applyFont="0" applyFill="0" applyBorder="0" applyAlignment="0" applyProtection="0"/>
    <xf numFmtId="9" fontId="176" fillId="0" borderId="0" applyFont="0" applyFill="0" applyBorder="0" applyAlignment="0" applyProtection="0"/>
    <xf numFmtId="9" fontId="177" fillId="0" borderId="0" applyFont="0" applyFill="0" applyBorder="0" applyAlignment="0" applyProtection="0"/>
    <xf numFmtId="241" fontId="20" fillId="0" borderId="0" applyFont="0" applyFill="0" applyBorder="0" applyAlignment="0" applyProtection="0">
      <protection locked="0"/>
    </xf>
    <xf numFmtId="241" fontId="175" fillId="0" borderId="0" applyFont="0" applyFill="0" applyBorder="0" applyAlignment="0" applyProtection="0"/>
    <xf numFmtId="242" fontId="20" fillId="0" borderId="0" applyFont="0" applyFill="0" applyBorder="0" applyAlignment="0" applyProtection="0">
      <protection locked="0"/>
    </xf>
    <xf numFmtId="242" fontId="175" fillId="0" borderId="0" applyFont="0" applyFill="0" applyBorder="0" applyAlignment="0" applyProtection="0"/>
    <xf numFmtId="243" fontId="53" fillId="0" borderId="0" applyFont="0" applyFill="0" applyBorder="0" applyAlignment="0" applyProtection="0"/>
    <xf numFmtId="219" fontId="170" fillId="0" borderId="0" applyFont="0" applyFill="0" applyBorder="0" applyAlignment="0" applyProtection="0"/>
    <xf numFmtId="219" fontId="171" fillId="0" borderId="0" applyFont="0" applyFill="0" applyBorder="0" applyAlignment="0" applyProtection="0"/>
    <xf numFmtId="10" fontId="170" fillId="0" borderId="0" applyFont="0" applyFill="0" applyBorder="0" applyAlignment="0" applyProtection="0"/>
    <xf numFmtId="10" fontId="171" fillId="0" borderId="0" applyFont="0" applyFill="0" applyBorder="0" applyAlignment="0" applyProtection="0"/>
    <xf numFmtId="348" fontId="5" fillId="0" borderId="0"/>
    <xf numFmtId="348" fontId="5" fillId="0" borderId="0"/>
    <xf numFmtId="193" fontId="5" fillId="0" borderId="0" applyFont="0" applyFill="0" applyBorder="0" applyAlignment="0" applyProtection="0"/>
    <xf numFmtId="43" fontId="5" fillId="0" borderId="0" applyFont="0" applyFill="0" applyBorder="0" applyAlignment="0" applyProtection="0"/>
    <xf numFmtId="348" fontId="178" fillId="0" borderId="0" applyNumberFormat="0" applyFill="0" applyBorder="0" applyAlignment="0" applyProtection="0"/>
    <xf numFmtId="3" fontId="165" fillId="0" borderId="0" applyFont="0" applyFill="0" applyBorder="0" applyAlignment="0" applyProtection="0"/>
    <xf numFmtId="10" fontId="5" fillId="0" borderId="0" applyFont="0" applyFill="0" applyBorder="0" applyAlignment="0" applyProtection="0"/>
    <xf numFmtId="348" fontId="179" fillId="0" borderId="0"/>
    <xf numFmtId="179" fontId="173" fillId="0" borderId="0" applyFont="0" applyFill="0" applyBorder="0" applyAlignment="0" applyProtection="0"/>
    <xf numFmtId="348" fontId="180" fillId="100" borderId="1">
      <alignment horizontal="center" wrapText="1"/>
    </xf>
    <xf numFmtId="348" fontId="180" fillId="100" borderId="1">
      <alignment horizontal="center" wrapText="1"/>
    </xf>
    <xf numFmtId="348" fontId="180" fillId="100" borderId="1">
      <alignment horizontal="center" wrapText="1"/>
    </xf>
    <xf numFmtId="348" fontId="181" fillId="100" borderId="35"/>
    <xf numFmtId="348" fontId="181" fillId="100" borderId="35"/>
    <xf numFmtId="348" fontId="181" fillId="100" borderId="35"/>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2" fillId="0" borderId="0"/>
    <xf numFmtId="348" fontId="180" fillId="100" borderId="35">
      <protection locked="0"/>
    </xf>
    <xf numFmtId="348" fontId="180" fillId="100" borderId="35">
      <protection locked="0"/>
    </xf>
    <xf numFmtId="348" fontId="180" fillId="100" borderId="35">
      <protection locked="0"/>
    </xf>
    <xf numFmtId="348" fontId="180" fillId="0" borderId="35">
      <protection locked="0"/>
    </xf>
    <xf numFmtId="348" fontId="180" fillId="0" borderId="35">
      <protection locked="0"/>
    </xf>
    <xf numFmtId="348" fontId="180" fillId="0" borderId="35">
      <protection locked="0"/>
    </xf>
    <xf numFmtId="348" fontId="180" fillId="0" borderId="0">
      <protection locked="0"/>
    </xf>
    <xf numFmtId="348" fontId="53" fillId="0" borderId="0" applyFont="0" applyFill="0" applyBorder="0" applyAlignment="0" applyProtection="0"/>
    <xf numFmtId="348" fontId="53" fillId="0" borderId="0" applyFont="0" applyFill="0" applyBorder="0" applyAlignment="0" applyProtection="0"/>
    <xf numFmtId="348" fontId="53" fillId="0" borderId="0" applyFont="0" applyFill="0" applyBorder="0" applyAlignment="0" applyProtection="0"/>
    <xf numFmtId="348" fontId="53" fillId="0" borderId="0" applyFont="0" applyFill="0" applyBorder="0" applyAlignment="0" applyProtection="0"/>
    <xf numFmtId="348" fontId="5" fillId="0" borderId="0"/>
    <xf numFmtId="348" fontId="5" fillId="0" borderId="0"/>
    <xf numFmtId="179" fontId="173" fillId="0" borderId="0" applyFont="0" applyFill="0" applyBorder="0" applyAlignment="0" applyProtection="0"/>
    <xf numFmtId="179" fontId="173" fillId="0" borderId="0" applyFont="0" applyFill="0" applyBorder="0" applyAlignment="0" applyProtection="0"/>
    <xf numFmtId="348" fontId="5" fillId="0" borderId="0"/>
    <xf numFmtId="348" fontId="5" fillId="0" borderId="0"/>
    <xf numFmtId="179" fontId="173" fillId="0" borderId="0" applyFont="0" applyFill="0" applyBorder="0" applyAlignment="0" applyProtection="0"/>
    <xf numFmtId="348" fontId="5" fillId="0" borderId="0"/>
    <xf numFmtId="348" fontId="5" fillId="0" borderId="0"/>
    <xf numFmtId="179" fontId="173" fillId="0" borderId="0" applyFont="0" applyFill="0" applyBorder="0" applyAlignment="0" applyProtection="0"/>
    <xf numFmtId="348" fontId="5" fillId="0" borderId="0"/>
    <xf numFmtId="348" fontId="5" fillId="0" borderId="0"/>
    <xf numFmtId="179" fontId="173" fillId="0" borderId="0" applyFont="0" applyFill="0" applyBorder="0" applyAlignment="0" applyProtection="0"/>
    <xf numFmtId="348" fontId="5" fillId="0" borderId="0"/>
    <xf numFmtId="348" fontId="5" fillId="0" borderId="0"/>
    <xf numFmtId="179" fontId="173" fillId="0" borderId="0" applyFont="0" applyFill="0" applyBorder="0" applyAlignment="0" applyProtection="0"/>
    <xf numFmtId="348" fontId="183" fillId="0" borderId="0"/>
    <xf numFmtId="3" fontId="182" fillId="101" borderId="40">
      <alignment vertical="top"/>
    </xf>
    <xf numFmtId="3" fontId="182" fillId="101" borderId="40">
      <alignment vertical="top"/>
    </xf>
    <xf numFmtId="3" fontId="182" fillId="101" borderId="40">
      <alignment vertical="top"/>
    </xf>
    <xf numFmtId="3" fontId="182" fillId="101" borderId="40">
      <alignment vertical="top"/>
    </xf>
    <xf numFmtId="3" fontId="182" fillId="101" borderId="40">
      <alignment vertical="top"/>
    </xf>
    <xf numFmtId="3" fontId="182" fillId="101" borderId="40">
      <alignment vertical="top"/>
    </xf>
    <xf numFmtId="3" fontId="182" fillId="101" borderId="40">
      <alignment vertical="top"/>
    </xf>
    <xf numFmtId="3" fontId="182" fillId="101" borderId="40">
      <alignment vertical="top"/>
    </xf>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0">
      <protection hidden="1"/>
    </xf>
    <xf numFmtId="179" fontId="173" fillId="0" borderId="0" applyFont="0" applyFill="0" applyBorder="0" applyAlignment="0" applyProtection="0"/>
    <xf numFmtId="348" fontId="184" fillId="102" borderId="0">
      <alignment vertical="top"/>
    </xf>
    <xf numFmtId="348" fontId="185" fillId="0" borderId="0"/>
    <xf numFmtId="348" fontId="186" fillId="103" borderId="0"/>
    <xf numFmtId="348" fontId="187" fillId="104" borderId="0" applyNumberFormat="0" applyBorder="0">
      <alignment horizontal="left" vertical="top"/>
    </xf>
    <xf numFmtId="348" fontId="188" fillId="104" borderId="0" applyNumberFormat="0" applyBorder="0">
      <alignment vertical="top"/>
    </xf>
    <xf numFmtId="348" fontId="188" fillId="0" borderId="37"/>
    <xf numFmtId="348" fontId="180" fillId="0" borderId="0"/>
    <xf numFmtId="179" fontId="173" fillId="0" borderId="0" applyFont="0" applyFill="0" applyBorder="0" applyAlignment="0" applyProtection="0"/>
    <xf numFmtId="179" fontId="173" fillId="0" borderId="0" applyFont="0" applyFill="0" applyBorder="0" applyAlignment="0" applyProtection="0"/>
    <xf numFmtId="179" fontId="173" fillId="0" borderId="0" applyFont="0" applyFill="0" applyBorder="0" applyAlignment="0" applyProtection="0"/>
    <xf numFmtId="179" fontId="173" fillId="0" borderId="0" applyFont="0" applyFill="0" applyBorder="0" applyAlignment="0" applyProtection="0"/>
    <xf numFmtId="179" fontId="173" fillId="0" borderId="0" applyFont="0" applyFill="0" applyBorder="0" applyAlignment="0" applyProtection="0"/>
    <xf numFmtId="348" fontId="5" fillId="0" borderId="0" applyFont="0" applyFill="0" applyBorder="0" applyAlignment="0" applyProtection="0"/>
    <xf numFmtId="245" fontId="189" fillId="0" borderId="0" applyFont="0" applyFill="0" applyBorder="0" applyAlignment="0" applyProtection="0"/>
    <xf numFmtId="348" fontId="5" fillId="0" borderId="0"/>
    <xf numFmtId="348" fontId="5" fillId="0" borderId="0"/>
    <xf numFmtId="348" fontId="53" fillId="0" borderId="0"/>
    <xf numFmtId="38" fontId="53" fillId="0" borderId="0" applyFont="0" applyFill="0" applyBorder="0" applyAlignment="0" applyProtection="0"/>
    <xf numFmtId="40" fontId="53" fillId="0" borderId="0" applyFont="0" applyFill="0" applyBorder="0" applyAlignment="0" applyProtection="0"/>
    <xf numFmtId="348" fontId="190" fillId="0" borderId="0" applyNumberFormat="0" applyFill="0" applyBorder="0" applyAlignment="0" applyProtection="0">
      <alignment vertical="top"/>
      <protection locked="0"/>
    </xf>
    <xf numFmtId="348" fontId="5" fillId="0" borderId="0"/>
    <xf numFmtId="348" fontId="5" fillId="0" borderId="0"/>
    <xf numFmtId="348" fontId="191" fillId="0" borderId="0" applyNumberFormat="0" applyFill="0" applyBorder="0" applyAlignment="0" applyProtection="0">
      <alignment vertical="top"/>
      <protection locked="0"/>
    </xf>
    <xf numFmtId="348" fontId="192" fillId="0" borderId="0" applyNumberFormat="0" applyFill="0" applyBorder="0" applyAlignment="0" applyProtection="0">
      <alignment vertical="top"/>
      <protection locked="0"/>
    </xf>
    <xf numFmtId="348" fontId="193" fillId="0" borderId="0"/>
    <xf numFmtId="246" fontId="5" fillId="0" borderId="0" applyFont="0" applyFill="0" applyBorder="0" applyAlignment="0" applyProtection="0"/>
    <xf numFmtId="247" fontId="175" fillId="0" borderId="0" applyFont="0" applyFill="0" applyBorder="0" applyAlignment="0" applyProtection="0"/>
    <xf numFmtId="246" fontId="5" fillId="0" borderId="0" applyFont="0" applyFill="0" applyBorder="0" applyAlignment="0" applyProtection="0"/>
    <xf numFmtId="248" fontId="173" fillId="0" borderId="0"/>
    <xf numFmtId="249" fontId="5" fillId="0" borderId="0"/>
    <xf numFmtId="250" fontId="174" fillId="0" borderId="0"/>
    <xf numFmtId="249" fontId="5" fillId="0" borderId="0"/>
    <xf numFmtId="250" fontId="174" fillId="0" borderId="0"/>
    <xf numFmtId="37" fontId="194" fillId="0" borderId="0"/>
    <xf numFmtId="37" fontId="174" fillId="0" borderId="0"/>
    <xf numFmtId="251" fontId="173" fillId="0" borderId="0"/>
    <xf numFmtId="15" fontId="5" fillId="0" borderId="0"/>
    <xf numFmtId="252" fontId="174" fillId="0" borderId="0"/>
    <xf numFmtId="15" fontId="5" fillId="0" borderId="0"/>
    <xf numFmtId="252" fontId="174" fillId="0" borderId="0"/>
    <xf numFmtId="219" fontId="173" fillId="0" borderId="0"/>
    <xf numFmtId="253" fontId="174" fillId="0" borderId="0"/>
    <xf numFmtId="251" fontId="173" fillId="0" borderId="0"/>
    <xf numFmtId="40" fontId="194" fillId="0" borderId="0"/>
    <xf numFmtId="40" fontId="174" fillId="0" borderId="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5" fontId="20" fillId="0" borderId="0" applyFont="0" applyFill="0" applyBorder="0" applyAlignment="0" applyProtection="0"/>
    <xf numFmtId="255" fontId="20" fillId="0" borderId="0" applyFont="0" applyFill="0" applyBorder="0" applyAlignment="0" applyProtection="0"/>
    <xf numFmtId="256" fontId="5" fillId="0" borderId="0" applyFont="0" applyFill="0" applyBorder="0" applyAlignment="0" applyProtection="0"/>
    <xf numFmtId="256" fontId="5" fillId="0" borderId="0" applyFont="0" applyFill="0" applyBorder="0" applyAlignment="0" applyProtection="0"/>
    <xf numFmtId="257" fontId="5" fillId="0" borderId="0" applyFont="0" applyFill="0" applyBorder="0" applyAlignment="0" applyProtection="0"/>
    <xf numFmtId="257" fontId="5" fillId="0" borderId="0" applyFont="0" applyFill="0" applyBorder="0" applyAlignment="0" applyProtection="0"/>
    <xf numFmtId="258" fontId="53" fillId="0" borderId="0" applyFont="0" applyFill="0" applyBorder="0" applyAlignment="0" applyProtection="0"/>
    <xf numFmtId="255" fontId="20" fillId="0" borderId="0" applyFont="0" applyFill="0" applyBorder="0" applyAlignment="0" applyProtection="0"/>
    <xf numFmtId="255"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20"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47" fontId="17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28" fontId="5" fillId="0" borderId="0" applyFont="0" applyFill="0" applyBorder="0" applyAlignment="0" applyProtection="0"/>
    <xf numFmtId="228" fontId="5" fillId="0" borderId="0" applyFont="0" applyFill="0" applyBorder="0" applyAlignment="0" applyProtection="0"/>
    <xf numFmtId="228" fontId="5" fillId="0" borderId="0" applyFont="0" applyFill="0" applyBorder="0" applyAlignment="0" applyProtection="0"/>
    <xf numFmtId="228" fontId="5" fillId="0" borderId="0" applyFont="0" applyFill="0" applyBorder="0" applyAlignment="0" applyProtection="0"/>
    <xf numFmtId="228" fontId="5" fillId="0" borderId="0" applyFont="0" applyFill="0" applyBorder="0" applyAlignment="0" applyProtection="0"/>
    <xf numFmtId="228"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170"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4" fontId="195" fillId="0" borderId="0" applyFont="0" applyFill="0" applyBorder="0" applyAlignment="0" applyProtection="0"/>
    <xf numFmtId="244" fontId="19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63" fontId="5" fillId="0" borderId="0" applyFont="0" applyFill="0" applyBorder="0" applyAlignment="0" applyProtection="0"/>
    <xf numFmtId="263"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2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5" fontId="5" fillId="0" borderId="0" applyFont="0" applyFill="0" applyBorder="0" applyAlignment="0" applyProtection="0"/>
    <xf numFmtId="265" fontId="5" fillId="0" borderId="0" applyFont="0" applyFill="0" applyBorder="0" applyAlignment="0" applyProtection="0"/>
    <xf numFmtId="265" fontId="5" fillId="0" borderId="0" applyFont="0" applyFill="0" applyBorder="0" applyAlignment="0" applyProtection="0"/>
    <xf numFmtId="265" fontId="5"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6" fontId="53"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67" fontId="53" fillId="0" borderId="0" applyFont="0" applyFill="0" applyBorder="0" applyAlignment="0" applyProtection="0"/>
    <xf numFmtId="348"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17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47" fontId="170" fillId="0" borderId="0" applyFont="0" applyFill="0" applyBorder="0" applyAlignment="0" applyProtection="0"/>
    <xf numFmtId="247"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4" fontId="19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20" fillId="0" borderId="0" applyFont="0" applyFill="0" applyBorder="0" applyAlignment="0" applyProtection="0"/>
    <xf numFmtId="247" fontId="20" fillId="0" borderId="0" applyFont="0" applyFill="0" applyBorder="0" applyAlignment="0" applyProtection="0"/>
    <xf numFmtId="247" fontId="20" fillId="0" borderId="0" applyFont="0" applyFill="0" applyBorder="0" applyAlignment="0" applyProtection="0"/>
    <xf numFmtId="247" fontId="20" fillId="0" borderId="0" applyFont="0" applyFill="0" applyBorder="0" applyAlignment="0" applyProtection="0"/>
    <xf numFmtId="348"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170"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175" fillId="0" borderId="0" applyFont="0" applyFill="0" applyBorder="0" applyAlignment="0" applyProtection="0"/>
    <xf numFmtId="247"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8" fontId="5" fillId="0" borderId="0" applyFont="0" applyFill="0" applyBorder="0" applyAlignment="0" applyProtection="0"/>
    <xf numFmtId="26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67" fontId="53"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0" fillId="0" borderId="0" applyFont="0" applyFill="0" applyBorder="0" applyAlignment="0" applyProtection="0"/>
    <xf numFmtId="266" fontId="53" fillId="0" borderId="0" applyFont="0" applyFill="0" applyBorder="0" applyAlignment="0" applyProtection="0"/>
    <xf numFmtId="247" fontId="2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6" fontId="53"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348" fontId="170" fillId="0" borderId="0" applyFont="0" applyFill="0" applyBorder="0" applyAlignment="0" applyProtection="0"/>
    <xf numFmtId="247" fontId="17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06"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20" fillId="0" borderId="0" applyFont="0" applyFill="0" applyBorder="0" applyAlignment="0" applyProtection="0">
      <protection locked="0"/>
    </xf>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06" fontId="53"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20"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47"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348" fontId="170"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9" fontId="5" fillId="0" borderId="0" applyFont="0" applyFill="0" applyBorder="0" applyAlignment="0" applyProtection="0"/>
    <xf numFmtId="269"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348" fontId="170" fillId="0" borderId="0" applyFont="0" applyFill="0" applyBorder="0" applyAlignment="0" applyProtection="0"/>
    <xf numFmtId="348" fontId="17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2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70" fontId="5" fillId="0" borderId="0" applyFont="0" applyFill="0" applyBorder="0" applyAlignment="0" applyProtection="0"/>
    <xf numFmtId="270"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20" fontId="78"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0" fontId="5" fillId="0" borderId="0" applyFont="0" applyFill="0" applyBorder="0" applyAlignment="0" applyProtection="0"/>
    <xf numFmtId="260" fontId="5" fillId="0" borderId="0" applyFont="0" applyFill="0" applyBorder="0" applyAlignment="0" applyProtection="0"/>
    <xf numFmtId="348"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71" fontId="5" fillId="0" borderId="0" applyFont="0" applyFill="0" applyBorder="0" applyAlignment="0" applyProtection="0"/>
    <xf numFmtId="271"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06" fontId="53" fillId="0" borderId="0" applyFont="0" applyFill="0" applyBorder="0" applyAlignment="0" applyProtection="0"/>
    <xf numFmtId="206"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0" fillId="0" borderId="0" applyFont="0" applyFill="0" applyBorder="0" applyAlignment="0" applyProtection="0"/>
    <xf numFmtId="247" fontId="170"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61" fontId="5" fillId="0" borderId="0" applyFont="0" applyFill="0" applyBorder="0" applyAlignment="0" applyProtection="0"/>
    <xf numFmtId="261"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348" fontId="20"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7" fontId="170"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4" fontId="19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20" fontId="78" fillId="0" borderId="0" applyFont="0" applyFill="0" applyBorder="0" applyAlignment="0" applyProtection="0"/>
    <xf numFmtId="247" fontId="17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47" fontId="20" fillId="0" borderId="0" applyFont="0" applyFill="0" applyBorder="0" applyAlignment="0" applyProtection="0"/>
    <xf numFmtId="247" fontId="20"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66" fontId="53"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348" fontId="20"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17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20" fontId="78" fillId="0" borderId="0" applyFont="0" applyFill="0" applyBorder="0" applyAlignment="0" applyProtection="0"/>
    <xf numFmtId="247" fontId="175" fillId="0" borderId="0" applyFont="0" applyFill="0" applyBorder="0" applyAlignment="0" applyProtection="0"/>
    <xf numFmtId="266" fontId="53"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49"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348" fontId="20" fillId="0" borderId="0" applyFont="0" applyFill="0" applyBorder="0" applyAlignment="0" applyProtection="0"/>
    <xf numFmtId="267"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67" fontId="53"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7" fontId="5" fillId="0" borderId="0" applyFont="0" applyFill="0" applyBorder="0" applyAlignment="0" applyProtection="0"/>
    <xf numFmtId="247"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06" fontId="53" fillId="0" borderId="0" applyFont="0" applyFill="0" applyBorder="0" applyAlignment="0" applyProtection="0"/>
    <xf numFmtId="247" fontId="175" fillId="0" borderId="0" applyFont="0" applyFill="0" applyBorder="0" applyAlignment="0" applyProtection="0"/>
    <xf numFmtId="206" fontId="53" fillId="0" borderId="0" applyFont="0" applyFill="0" applyBorder="0" applyAlignment="0" applyProtection="0"/>
    <xf numFmtId="206"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06"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5" fillId="0" borderId="0" applyFont="0" applyFill="0" applyBorder="0" applyAlignment="0" applyProtection="0"/>
    <xf numFmtId="206" fontId="53"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64" fontId="5" fillId="0" borderId="0" applyFont="0" applyFill="0" applyBorder="0" applyAlignment="0" applyProtection="0"/>
    <xf numFmtId="264" fontId="5" fillId="0" borderId="0" applyFont="0" applyFill="0" applyBorder="0" applyAlignment="0" applyProtection="0"/>
    <xf numFmtId="247" fontId="175" fillId="0" borderId="0" applyFont="0" applyFill="0" applyBorder="0" applyAlignment="0" applyProtection="0"/>
    <xf numFmtId="206" fontId="53"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9" fontId="5" fillId="0" borderId="0" applyFont="0" applyFill="0" applyBorder="0" applyAlignment="0" applyProtection="0"/>
    <xf numFmtId="254" fontId="5" fillId="0" borderId="0" applyFont="0" applyFill="0" applyBorder="0" applyAlignment="0" applyProtection="0"/>
    <xf numFmtId="254" fontId="5"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47" fontId="175" fillId="0" borderId="0" applyFont="0" applyFill="0" applyBorder="0" applyAlignment="0" applyProtection="0"/>
    <xf numFmtId="262" fontId="5" fillId="0" borderId="0" applyFont="0" applyFill="0" applyBorder="0" applyAlignment="0" applyProtection="0"/>
    <xf numFmtId="262" fontId="5" fillId="0" borderId="0" applyFont="0" applyFill="0" applyBorder="0" applyAlignment="0" applyProtection="0"/>
    <xf numFmtId="220" fontId="78" fillId="0" borderId="0" applyFont="0" applyFill="0" applyBorder="0" applyAlignment="0" applyProtection="0"/>
    <xf numFmtId="247" fontId="175" fillId="0" borderId="0" applyFont="0" applyFill="0" applyBorder="0" applyAlignment="0" applyProtection="0"/>
    <xf numFmtId="272" fontId="5" fillId="0" borderId="0" applyFont="0" applyFill="0" applyBorder="0" applyAlignment="0" applyProtection="0"/>
    <xf numFmtId="273" fontId="5" fillId="0" borderId="0" applyFont="0" applyFill="0" applyBorder="0" applyAlignment="0" applyProtection="0"/>
    <xf numFmtId="273" fontId="5" fillId="0" borderId="0" applyFont="0" applyFill="0" applyBorder="0" applyAlignment="0" applyProtection="0"/>
    <xf numFmtId="272" fontId="5" fillId="0" borderId="0" applyFont="0" applyFill="0" applyBorder="0" applyAlignment="0" applyProtection="0"/>
    <xf numFmtId="247" fontId="175" fillId="0" borderId="0" applyFont="0" applyFill="0" applyBorder="0" applyAlignment="0" applyProtection="0"/>
    <xf numFmtId="273" fontId="5" fillId="0" borderId="0" applyFont="0" applyFill="0" applyBorder="0" applyAlignment="0" applyProtection="0"/>
    <xf numFmtId="273"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246" fontId="5" fillId="0" borderId="0" applyFont="0" applyFill="0" applyBorder="0" applyAlignment="0" applyProtection="0"/>
    <xf numFmtId="348" fontId="53" fillId="0" borderId="41"/>
    <xf numFmtId="348" fontId="53" fillId="0" borderId="41"/>
    <xf numFmtId="348" fontId="53" fillId="0" borderId="41"/>
    <xf numFmtId="348" fontId="53" fillId="0" borderId="41"/>
    <xf numFmtId="348" fontId="53" fillId="0" borderId="41"/>
    <xf numFmtId="348" fontId="53" fillId="0" borderId="41"/>
    <xf numFmtId="348" fontId="53" fillId="0" borderId="41"/>
    <xf numFmtId="274" fontId="5" fillId="0" borderId="0">
      <alignment horizontal="right"/>
    </xf>
    <xf numFmtId="274" fontId="5" fillId="0" borderId="0">
      <alignment horizontal="right"/>
    </xf>
    <xf numFmtId="274" fontId="5" fillId="0" borderId="0">
      <alignment horizontal="right"/>
    </xf>
    <xf numFmtId="274" fontId="5" fillId="0" borderId="0">
      <alignment horizontal="right"/>
    </xf>
    <xf numFmtId="194" fontId="5" fillId="0" borderId="0">
      <alignment horizontal="right"/>
    </xf>
    <xf numFmtId="194" fontId="5" fillId="0" borderId="0">
      <alignment horizontal="right"/>
    </xf>
    <xf numFmtId="270" fontId="5" fillId="0" borderId="0">
      <alignment horizontal="right"/>
    </xf>
    <xf numFmtId="270" fontId="5" fillId="0" borderId="0">
      <alignment horizontal="right"/>
    </xf>
    <xf numFmtId="270" fontId="5" fillId="0" borderId="0">
      <alignment horizontal="right"/>
    </xf>
    <xf numFmtId="270" fontId="5" fillId="0" borderId="0">
      <alignment horizontal="right"/>
    </xf>
    <xf numFmtId="275" fontId="5" fillId="0" borderId="0">
      <alignment horizontal="right"/>
    </xf>
    <xf numFmtId="275" fontId="5" fillId="0" borderId="0">
      <alignment horizontal="right"/>
    </xf>
    <xf numFmtId="275" fontId="5" fillId="0" borderId="0">
      <alignment horizontal="right"/>
    </xf>
    <xf numFmtId="275" fontId="5" fillId="0" borderId="0">
      <alignment horizontal="right"/>
    </xf>
    <xf numFmtId="275" fontId="5" fillId="0" borderId="0">
      <alignment horizontal="right"/>
    </xf>
    <xf numFmtId="275" fontId="5" fillId="0" borderId="0">
      <alignment horizontal="right"/>
    </xf>
    <xf numFmtId="275" fontId="5" fillId="0" borderId="0">
      <alignment horizontal="right"/>
    </xf>
    <xf numFmtId="275" fontId="5" fillId="0" borderId="0">
      <alignment horizontal="right"/>
    </xf>
    <xf numFmtId="194" fontId="5" fillId="0" borderId="0">
      <alignment horizontal="right"/>
    </xf>
    <xf numFmtId="194" fontId="5" fillId="0" borderId="0">
      <alignment horizontal="right"/>
    </xf>
    <xf numFmtId="270" fontId="5" fillId="0" borderId="0">
      <alignment horizontal="right"/>
    </xf>
    <xf numFmtId="270" fontId="5" fillId="0" borderId="0">
      <alignment horizontal="right"/>
    </xf>
    <xf numFmtId="270" fontId="5" fillId="0" borderId="0">
      <alignment horizontal="right"/>
    </xf>
    <xf numFmtId="270" fontId="5" fillId="0" borderId="0">
      <alignment horizontal="right"/>
    </xf>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12" fillId="10" borderId="0" applyNumberFormat="0" applyBorder="0" applyAlignment="0" applyProtection="0"/>
    <xf numFmtId="348" fontId="12" fillId="10" borderId="0" applyNumberFormat="0" applyBorder="0" applyAlignment="0" applyProtection="0"/>
    <xf numFmtId="348" fontId="12" fillId="10" borderId="0" applyNumberFormat="0" applyBorder="0" applyAlignment="0" applyProtection="0"/>
    <xf numFmtId="348" fontId="30" fillId="35" borderId="0" applyNumberFormat="0" applyBorder="0" applyAlignment="0" applyProtection="0"/>
    <xf numFmtId="348" fontId="12" fillId="14" borderId="0" applyNumberFormat="0" applyBorder="0" applyAlignment="0" applyProtection="0"/>
    <xf numFmtId="348" fontId="12" fillId="14" borderId="0" applyNumberFormat="0" applyBorder="0" applyAlignment="0" applyProtection="0"/>
    <xf numFmtId="348" fontId="12" fillId="14" borderId="0" applyNumberFormat="0" applyBorder="0" applyAlignment="0" applyProtection="0"/>
    <xf numFmtId="348" fontId="30" fillId="37" borderId="0" applyNumberFormat="0" applyBorder="0" applyAlignment="0" applyProtection="0"/>
    <xf numFmtId="348" fontId="12" fillId="18" borderId="0" applyNumberFormat="0" applyBorder="0" applyAlignment="0" applyProtection="0"/>
    <xf numFmtId="348" fontId="12" fillId="18" borderId="0" applyNumberFormat="0" applyBorder="0" applyAlignment="0" applyProtection="0"/>
    <xf numFmtId="348" fontId="12" fillId="18" borderId="0" applyNumberFormat="0" applyBorder="0" applyAlignment="0" applyProtection="0"/>
    <xf numFmtId="348" fontId="30" fillId="39" borderId="0" applyNumberFormat="0" applyBorder="0" applyAlignment="0" applyProtection="0"/>
    <xf numFmtId="348" fontId="12" fillId="22" borderId="0" applyNumberFormat="0" applyBorder="0" applyAlignment="0" applyProtection="0"/>
    <xf numFmtId="348" fontId="12" fillId="22" borderId="0" applyNumberFormat="0" applyBorder="0" applyAlignment="0" applyProtection="0"/>
    <xf numFmtId="348" fontId="12" fillId="22" borderId="0" applyNumberFormat="0" applyBorder="0" applyAlignment="0" applyProtection="0"/>
    <xf numFmtId="348" fontId="30" fillId="41" borderId="0" applyNumberFormat="0" applyBorder="0" applyAlignment="0" applyProtection="0"/>
    <xf numFmtId="348" fontId="12" fillId="26" borderId="0" applyNumberFormat="0" applyBorder="0" applyAlignment="0" applyProtection="0"/>
    <xf numFmtId="348" fontId="12" fillId="26" borderId="0" applyNumberFormat="0" applyBorder="0" applyAlignment="0" applyProtection="0"/>
    <xf numFmtId="348" fontId="12" fillId="26" borderId="0" applyNumberFormat="0" applyBorder="0" applyAlignment="0" applyProtection="0"/>
    <xf numFmtId="348" fontId="30" fillId="43" borderId="0" applyNumberFormat="0" applyBorder="0" applyAlignment="0" applyProtection="0"/>
    <xf numFmtId="348" fontId="12" fillId="30" borderId="0" applyNumberFormat="0" applyBorder="0" applyAlignment="0" applyProtection="0"/>
    <xf numFmtId="348" fontId="12" fillId="30" borderId="0" applyNumberFormat="0" applyBorder="0" applyAlignment="0" applyProtection="0"/>
    <xf numFmtId="348" fontId="12" fillId="30" borderId="0" applyNumberFormat="0" applyBorder="0" applyAlignment="0" applyProtection="0"/>
    <xf numFmtId="348" fontId="30" fillId="45" borderId="0" applyNumberFormat="0" applyBorder="0" applyAlignment="0" applyProtection="0"/>
    <xf numFmtId="348" fontId="30" fillId="35" borderId="0" applyNumberFormat="0" applyBorder="0" applyAlignment="0" applyProtection="0"/>
    <xf numFmtId="348" fontId="30" fillId="37" borderId="0" applyNumberFormat="0" applyBorder="0" applyAlignment="0" applyProtection="0"/>
    <xf numFmtId="348" fontId="30" fillId="39" borderId="0" applyNumberFormat="0" applyBorder="0" applyAlignment="0" applyProtection="0"/>
    <xf numFmtId="348" fontId="30" fillId="41" borderId="0" applyNumberFormat="0" applyBorder="0" applyAlignment="0" applyProtection="0"/>
    <xf numFmtId="348" fontId="30" fillId="43" borderId="0" applyNumberFormat="0" applyBorder="0" applyAlignment="0" applyProtection="0"/>
    <xf numFmtId="348" fontId="30" fillId="45" borderId="0" applyNumberFormat="0" applyBorder="0" applyAlignment="0" applyProtection="0"/>
    <xf numFmtId="276" fontId="196" fillId="0" borderId="0" applyFont="0" applyFill="0" applyBorder="0" applyAlignment="0" applyProtection="0"/>
    <xf numFmtId="348" fontId="53" fillId="0" borderId="0" applyFont="0" applyFill="0" applyBorder="0" applyAlignment="0" applyProtection="0"/>
    <xf numFmtId="348" fontId="53" fillId="0" borderId="0" applyFont="0" applyFill="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12" fillId="11" borderId="0" applyNumberFormat="0" applyBorder="0" applyAlignment="0" applyProtection="0"/>
    <xf numFmtId="348" fontId="12" fillId="11" borderId="0" applyNumberFormat="0" applyBorder="0" applyAlignment="0" applyProtection="0"/>
    <xf numFmtId="348" fontId="12" fillId="11" borderId="0" applyNumberFormat="0" applyBorder="0" applyAlignment="0" applyProtection="0"/>
    <xf numFmtId="348" fontId="30" fillId="47" borderId="0" applyNumberFormat="0" applyBorder="0" applyAlignment="0" applyProtection="0"/>
    <xf numFmtId="348" fontId="12" fillId="15" borderId="0" applyNumberFormat="0" applyBorder="0" applyAlignment="0" applyProtection="0"/>
    <xf numFmtId="348" fontId="12" fillId="15" borderId="0" applyNumberFormat="0" applyBorder="0" applyAlignment="0" applyProtection="0"/>
    <xf numFmtId="348" fontId="12" fillId="15" borderId="0" applyNumberFormat="0" applyBorder="0" applyAlignment="0" applyProtection="0"/>
    <xf numFmtId="348" fontId="30" fillId="49" borderId="0" applyNumberFormat="0" applyBorder="0" applyAlignment="0" applyProtection="0"/>
    <xf numFmtId="348" fontId="12" fillId="19" borderId="0" applyNumberFormat="0" applyBorder="0" applyAlignment="0" applyProtection="0"/>
    <xf numFmtId="348" fontId="12" fillId="19" borderId="0" applyNumberFormat="0" applyBorder="0" applyAlignment="0" applyProtection="0"/>
    <xf numFmtId="348" fontId="12" fillId="19" borderId="0" applyNumberFormat="0" applyBorder="0" applyAlignment="0" applyProtection="0"/>
    <xf numFmtId="348" fontId="30" fillId="51" borderId="0" applyNumberFormat="0" applyBorder="0" applyAlignment="0" applyProtection="0"/>
    <xf numFmtId="348" fontId="12" fillId="23" borderId="0" applyNumberFormat="0" applyBorder="0" applyAlignment="0" applyProtection="0"/>
    <xf numFmtId="348" fontId="12" fillId="23" borderId="0" applyNumberFormat="0" applyBorder="0" applyAlignment="0" applyProtection="0"/>
    <xf numFmtId="348" fontId="12" fillId="23" borderId="0" applyNumberFormat="0" applyBorder="0" applyAlignment="0" applyProtection="0"/>
    <xf numFmtId="348" fontId="30" fillId="41" borderId="0" applyNumberFormat="0" applyBorder="0" applyAlignment="0" applyProtection="0"/>
    <xf numFmtId="348" fontId="12" fillId="27" borderId="0" applyNumberFormat="0" applyBorder="0" applyAlignment="0" applyProtection="0"/>
    <xf numFmtId="348" fontId="12" fillId="27" borderId="0" applyNumberFormat="0" applyBorder="0" applyAlignment="0" applyProtection="0"/>
    <xf numFmtId="348" fontId="12" fillId="27" borderId="0" applyNumberFormat="0" applyBorder="0" applyAlignment="0" applyProtection="0"/>
    <xf numFmtId="348" fontId="30" fillId="47" borderId="0" applyNumberFormat="0" applyBorder="0" applyAlignment="0" applyProtection="0"/>
    <xf numFmtId="348" fontId="12" fillId="31" borderId="0" applyNumberFormat="0" applyBorder="0" applyAlignment="0" applyProtection="0"/>
    <xf numFmtId="348" fontId="12" fillId="31" borderId="0" applyNumberFormat="0" applyBorder="0" applyAlignment="0" applyProtection="0"/>
    <xf numFmtId="348" fontId="12" fillId="31" borderId="0" applyNumberFormat="0" applyBorder="0" applyAlignment="0" applyProtection="0"/>
    <xf numFmtId="348" fontId="30" fillId="54" borderId="0" applyNumberFormat="0" applyBorder="0" applyAlignment="0" applyProtection="0"/>
    <xf numFmtId="348" fontId="30" fillId="47" borderId="0" applyNumberFormat="0" applyBorder="0" applyAlignment="0" applyProtection="0"/>
    <xf numFmtId="348" fontId="30" fillId="49" borderId="0" applyNumberFormat="0" applyBorder="0" applyAlignment="0" applyProtection="0"/>
    <xf numFmtId="348" fontId="30" fillId="51" borderId="0" applyNumberFormat="0" applyBorder="0" applyAlignment="0" applyProtection="0"/>
    <xf numFmtId="348" fontId="30" fillId="41" borderId="0" applyNumberFormat="0" applyBorder="0" applyAlignment="0" applyProtection="0"/>
    <xf numFmtId="348" fontId="30" fillId="47" borderId="0" applyNumberFormat="0" applyBorder="0" applyAlignment="0" applyProtection="0"/>
    <xf numFmtId="348" fontId="30" fillId="54" borderId="0" applyNumberFormat="0" applyBorder="0" applyAlignment="0" applyProtection="0"/>
    <xf numFmtId="348" fontId="197" fillId="12" borderId="0" applyNumberFormat="0" applyBorder="0" applyAlignment="0" applyProtection="0"/>
    <xf numFmtId="348" fontId="35" fillId="56" borderId="0" applyNumberFormat="0" applyBorder="0" applyAlignment="0" applyProtection="0"/>
    <xf numFmtId="348" fontId="197" fillId="16" borderId="0" applyNumberFormat="0" applyBorder="0" applyAlignment="0" applyProtection="0"/>
    <xf numFmtId="348" fontId="35" fillId="49" borderId="0" applyNumberFormat="0" applyBorder="0" applyAlignment="0" applyProtection="0"/>
    <xf numFmtId="348" fontId="197" fillId="20" borderId="0" applyNumberFormat="0" applyBorder="0" applyAlignment="0" applyProtection="0"/>
    <xf numFmtId="348" fontId="35" fillId="51" borderId="0" applyNumberFormat="0" applyBorder="0" applyAlignment="0" applyProtection="0"/>
    <xf numFmtId="348" fontId="197" fillId="24" borderId="0" applyNumberFormat="0" applyBorder="0" applyAlignment="0" applyProtection="0"/>
    <xf numFmtId="348" fontId="35" fillId="60" borderId="0" applyNumberFormat="0" applyBorder="0" applyAlignment="0" applyProtection="0"/>
    <xf numFmtId="348" fontId="197" fillId="28" borderId="0" applyNumberFormat="0" applyBorder="0" applyAlignment="0" applyProtection="0"/>
    <xf numFmtId="348" fontId="35" fillId="62" borderId="0" applyNumberFormat="0" applyBorder="0" applyAlignment="0" applyProtection="0"/>
    <xf numFmtId="348" fontId="197" fillId="32" borderId="0" applyNumberFormat="0" applyBorder="0" applyAlignment="0" applyProtection="0"/>
    <xf numFmtId="348" fontId="35" fillId="64" borderId="0" applyNumberFormat="0" applyBorder="0" applyAlignment="0" applyProtection="0"/>
    <xf numFmtId="348" fontId="35" fillId="56" borderId="0" applyNumberFormat="0" applyBorder="0" applyAlignment="0" applyProtection="0"/>
    <xf numFmtId="348" fontId="35" fillId="49" borderId="0" applyNumberFormat="0" applyBorder="0" applyAlignment="0" applyProtection="0"/>
    <xf numFmtId="348" fontId="35" fillId="51"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4" borderId="0" applyNumberFormat="0" applyBorder="0" applyAlignment="0" applyProtection="0"/>
    <xf numFmtId="277" fontId="198" fillId="0" borderId="1">
      <alignment horizontal="center"/>
    </xf>
    <xf numFmtId="348" fontId="199"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7" fillId="9" borderId="0" applyNumberFormat="0" applyBorder="0" applyAlignment="0" applyProtection="0"/>
    <xf numFmtId="348" fontId="35" fillId="68" borderId="0" applyNumberFormat="0" applyBorder="0" applyAlignment="0" applyProtection="0"/>
    <xf numFmtId="348" fontId="197" fillId="13" borderId="0" applyNumberFormat="0" applyBorder="0" applyAlignment="0" applyProtection="0"/>
    <xf numFmtId="348" fontId="35" fillId="73" borderId="0" applyNumberFormat="0" applyBorder="0" applyAlignment="0" applyProtection="0"/>
    <xf numFmtId="348" fontId="197" fillId="17" borderId="0" applyNumberFormat="0" applyBorder="0" applyAlignment="0" applyProtection="0"/>
    <xf numFmtId="348" fontId="35" fillId="76" borderId="0" applyNumberFormat="0" applyBorder="0" applyAlignment="0" applyProtection="0"/>
    <xf numFmtId="348" fontId="197" fillId="21" borderId="0" applyNumberFormat="0" applyBorder="0" applyAlignment="0" applyProtection="0"/>
    <xf numFmtId="348" fontId="35" fillId="60" borderId="0" applyNumberFormat="0" applyBorder="0" applyAlignment="0" applyProtection="0"/>
    <xf numFmtId="348" fontId="197" fillId="25" borderId="0" applyNumberFormat="0" applyBorder="0" applyAlignment="0" applyProtection="0"/>
    <xf numFmtId="348" fontId="35" fillId="62" borderId="0" applyNumberFormat="0" applyBorder="0" applyAlignment="0" applyProtection="0"/>
    <xf numFmtId="348" fontId="197" fillId="29" borderId="0" applyNumberFormat="0" applyBorder="0" applyAlignment="0" applyProtection="0"/>
    <xf numFmtId="348" fontId="35" fillId="82" borderId="0" applyNumberFormat="0" applyBorder="0" applyAlignment="0" applyProtection="0"/>
    <xf numFmtId="278" fontId="201" fillId="0" borderId="0" applyFont="0" applyFill="0" applyBorder="0" applyAlignment="0" applyProtection="0"/>
    <xf numFmtId="279" fontId="5" fillId="0" borderId="0"/>
    <xf numFmtId="279" fontId="5" fillId="0" borderId="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5" fillId="94" borderId="42" applyNumberFormat="0" applyFont="0" applyAlignment="0" applyProtection="0"/>
    <xf numFmtId="348" fontId="131" fillId="0" borderId="0">
      <alignment horizontal="center" wrapText="1"/>
      <protection locked="0"/>
    </xf>
    <xf numFmtId="348" fontId="203" fillId="83" borderId="38" applyNumberFormat="0" applyFont="0" applyBorder="0" applyAlignment="0" applyProtection="0"/>
    <xf numFmtId="348" fontId="41" fillId="83" borderId="43" applyNumberFormat="0" applyAlignment="0" applyProtection="0"/>
    <xf numFmtId="348" fontId="7" fillId="0" borderId="0" applyFill="0"/>
    <xf numFmtId="348" fontId="7" fillId="0" borderId="0" applyFill="0"/>
    <xf numFmtId="348" fontId="7" fillId="0" borderId="0" applyFill="0"/>
    <xf numFmtId="348" fontId="5" fillId="0" borderId="0"/>
    <xf numFmtId="37" fontId="204" fillId="0" borderId="0"/>
    <xf numFmtId="348" fontId="205" fillId="2" borderId="0" applyNumberFormat="0" applyBorder="0" applyAlignment="0" applyProtection="0"/>
    <xf numFmtId="348" fontId="42" fillId="37" borderId="0" applyNumberFormat="0" applyBorder="0" applyAlignment="0" applyProtection="0"/>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280" fontId="206" fillId="105" borderId="41" applyNumberFormat="0" applyAlignment="0">
      <alignment horizontal="right"/>
    </xf>
    <xf numFmtId="348" fontId="47" fillId="83" borderId="44" applyNumberFormat="0" applyAlignment="0" applyProtection="0"/>
    <xf numFmtId="348" fontId="47" fillId="83" borderId="44" applyNumberFormat="0" applyAlignment="0" applyProtection="0"/>
    <xf numFmtId="348" fontId="43" fillId="83" borderId="44" applyNumberFormat="0" applyAlignment="0" applyProtection="0"/>
    <xf numFmtId="348" fontId="207" fillId="0" borderId="0" applyNumberFormat="0" applyFill="0" applyBorder="0" applyAlignment="0" applyProtection="0">
      <alignment vertical="top"/>
      <protection locked="0"/>
    </xf>
    <xf numFmtId="281" fontId="167" fillId="0" borderId="45" applyNumberFormat="0" applyBorder="0" applyAlignment="0"/>
    <xf numFmtId="282" fontId="5" fillId="0" borderId="0"/>
    <xf numFmtId="197" fontId="5" fillId="0" borderId="0"/>
    <xf numFmtId="197" fontId="5" fillId="0" borderId="0"/>
    <xf numFmtId="282" fontId="5" fillId="0" borderId="0"/>
    <xf numFmtId="348" fontId="5" fillId="0" borderId="46" applyFont="0" applyFill="0" applyBorder="0" applyAlignment="0" applyProtection="0"/>
    <xf numFmtId="283" fontId="5" fillId="0" borderId="46" applyFont="0" applyFill="0" applyBorder="0" applyAlignment="0" applyProtection="0"/>
    <xf numFmtId="283" fontId="5" fillId="0" borderId="46" applyFont="0" applyFill="0" applyBorder="0" applyAlignment="0" applyProtection="0"/>
    <xf numFmtId="348" fontId="5" fillId="0" borderId="46" applyFont="0" applyFill="0" applyBorder="0" applyAlignment="0" applyProtection="0"/>
    <xf numFmtId="348" fontId="208" fillId="0" borderId="0" applyNumberFormat="0" applyFill="0" applyAlignment="0"/>
    <xf numFmtId="284" fontId="169" fillId="93" borderId="47" applyNumberFormat="0" applyFont="0" applyAlignment="0" applyProtection="0"/>
    <xf numFmtId="284" fontId="209" fillId="99" borderId="47" applyNumberFormat="0" applyFont="0" applyAlignment="0" applyProtection="0"/>
    <xf numFmtId="281" fontId="195" fillId="0" borderId="0" applyFont="0" applyFill="0" applyBorder="0" applyAlignment="0" applyProtection="0"/>
    <xf numFmtId="348" fontId="5" fillId="0" borderId="0" applyFont="0" applyFill="0" applyBorder="0" applyProtection="0">
      <alignment horizontal="right"/>
    </xf>
    <xf numFmtId="348" fontId="5" fillId="0" borderId="0" applyFont="0" applyFill="0" applyBorder="0" applyProtection="0">
      <alignment horizontal="right"/>
    </xf>
    <xf numFmtId="348" fontId="71" fillId="0" borderId="1"/>
    <xf numFmtId="348" fontId="26" fillId="0" borderId="1"/>
    <xf numFmtId="348" fontId="26" fillId="0" borderId="1"/>
    <xf numFmtId="348" fontId="71" fillId="0" borderId="1"/>
    <xf numFmtId="348" fontId="71" fillId="0" borderId="1"/>
    <xf numFmtId="348" fontId="210" fillId="106" borderId="1"/>
    <xf numFmtId="348" fontId="144" fillId="106" borderId="1"/>
    <xf numFmtId="348" fontId="144" fillId="106" borderId="1"/>
    <xf numFmtId="348" fontId="210" fillId="106" borderId="1"/>
    <xf numFmtId="348" fontId="210" fillId="106" borderId="1"/>
    <xf numFmtId="348" fontId="210" fillId="107" borderId="1"/>
    <xf numFmtId="348" fontId="144" fillId="107" borderId="1"/>
    <xf numFmtId="348" fontId="144" fillId="107" borderId="1"/>
    <xf numFmtId="348" fontId="210" fillId="107" borderId="1"/>
    <xf numFmtId="348" fontId="210" fillId="107" borderId="1"/>
    <xf numFmtId="285" fontId="5" fillId="0" borderId="48" applyBorder="0"/>
    <xf numFmtId="285" fontId="5" fillId="0" borderId="48" applyBorder="0"/>
    <xf numFmtId="285" fontId="5" fillId="0" borderId="39" applyBorder="0">
      <alignment horizontal="right"/>
    </xf>
    <xf numFmtId="285" fontId="5" fillId="0" borderId="39" applyBorder="0">
      <alignment horizontal="right"/>
    </xf>
    <xf numFmtId="348" fontId="62" fillId="39" borderId="0" applyNumberFormat="0" applyBorder="0" applyAlignment="0" applyProtection="0"/>
    <xf numFmtId="348" fontId="211" fillId="0" borderId="0" applyNumberFormat="0" applyFill="0" applyBorder="0" applyProtection="0">
      <alignment horizontal="left"/>
    </xf>
    <xf numFmtId="348" fontId="202" fillId="0" borderId="0"/>
    <xf numFmtId="282" fontId="5" fillId="0" borderId="0" applyFill="0" applyBorder="0" applyAlignment="0"/>
    <xf numFmtId="282" fontId="5" fillId="0" borderId="0" applyFill="0" applyBorder="0" applyAlignment="0"/>
    <xf numFmtId="284" fontId="5" fillId="0" borderId="0" applyFill="0" applyBorder="0" applyAlignment="0"/>
    <xf numFmtId="286" fontId="5" fillId="0" borderId="0" applyFill="0" applyBorder="0" applyAlignment="0"/>
    <xf numFmtId="286" fontId="5" fillId="0" borderId="0" applyFill="0" applyBorder="0" applyAlignment="0"/>
    <xf numFmtId="284" fontId="5" fillId="0" borderId="0" applyFill="0" applyBorder="0" applyAlignment="0"/>
    <xf numFmtId="277" fontId="198" fillId="0" borderId="1">
      <alignment horizontal="center"/>
    </xf>
    <xf numFmtId="287" fontId="56" fillId="0" borderId="0" applyFill="0" applyBorder="0" applyAlignment="0"/>
    <xf numFmtId="288" fontId="5" fillId="0" borderId="0" applyFill="0" applyBorder="0" applyAlignment="0"/>
    <xf numFmtId="289" fontId="5" fillId="0" borderId="0" applyFill="0" applyBorder="0" applyAlignment="0"/>
    <xf numFmtId="289" fontId="5" fillId="0" borderId="0" applyFill="0" applyBorder="0" applyAlignment="0"/>
    <xf numFmtId="288" fontId="5" fillId="0" borderId="0" applyFill="0" applyBorder="0" applyAlignment="0"/>
    <xf numFmtId="290" fontId="5" fillId="0" borderId="0" applyFill="0" applyBorder="0" applyAlignment="0"/>
    <xf numFmtId="282" fontId="5" fillId="0" borderId="0" applyFill="0" applyBorder="0" applyAlignment="0"/>
    <xf numFmtId="282" fontId="5" fillId="0" borderId="0" applyFill="0" applyBorder="0" applyAlignment="0"/>
    <xf numFmtId="290" fontId="5" fillId="0" borderId="0" applyFill="0" applyBorder="0" applyAlignment="0"/>
    <xf numFmtId="277" fontId="198" fillId="0" borderId="1" applyFill="0" applyProtection="0">
      <alignment horizontal="center"/>
    </xf>
    <xf numFmtId="291" fontId="5" fillId="0" borderId="0" applyFill="0" applyBorder="0" applyAlignment="0"/>
    <xf numFmtId="282" fontId="5" fillId="0" borderId="0" applyFill="0" applyBorder="0" applyAlignment="0"/>
    <xf numFmtId="282" fontId="5" fillId="0" borderId="0" applyFill="0" applyBorder="0" applyAlignment="0"/>
    <xf numFmtId="291" fontId="5" fillId="0" borderId="0" applyFill="0" applyBorder="0" applyAlignment="0"/>
    <xf numFmtId="292" fontId="5" fillId="0" borderId="0" applyFill="0" applyBorder="0" applyAlignment="0"/>
    <xf numFmtId="348" fontId="5" fillId="0" borderId="0" applyFill="0" applyBorder="0" applyAlignment="0"/>
    <xf numFmtId="348" fontId="5" fillId="0" borderId="0" applyFill="0" applyBorder="0" applyAlignment="0"/>
    <xf numFmtId="292" fontId="5" fillId="0" borderId="0" applyFill="0" applyBorder="0" applyAlignment="0"/>
    <xf numFmtId="293" fontId="78" fillId="0" borderId="0" applyFill="0" applyBorder="0" applyAlignment="0"/>
    <xf numFmtId="189" fontId="5" fillId="0" borderId="0" applyFill="0" applyBorder="0" applyAlignment="0"/>
    <xf numFmtId="294" fontId="5" fillId="0" borderId="0" applyFill="0" applyBorder="0" applyAlignment="0"/>
    <xf numFmtId="189" fontId="5" fillId="0" borderId="0" applyFill="0" applyBorder="0" applyAlignment="0"/>
    <xf numFmtId="294" fontId="5" fillId="0" borderId="0" applyFill="0" applyBorder="0" applyAlignment="0"/>
    <xf numFmtId="295" fontId="5" fillId="0" borderId="0" applyFill="0" applyBorder="0" applyAlignment="0"/>
    <xf numFmtId="294" fontId="5" fillId="0" borderId="0" applyFill="0" applyBorder="0" applyAlignment="0"/>
    <xf numFmtId="295" fontId="5" fillId="0" borderId="0" applyFill="0" applyBorder="0" applyAlignment="0"/>
    <xf numFmtId="294" fontId="5" fillId="0" borderId="0" applyFill="0" applyBorder="0" applyAlignment="0"/>
    <xf numFmtId="296" fontId="5" fillId="0" borderId="0" applyFill="0" applyBorder="0" applyAlignment="0"/>
    <xf numFmtId="296" fontId="5" fillId="0" borderId="0" applyFill="0" applyBorder="0" applyAlignment="0"/>
    <xf numFmtId="293" fontId="78" fillId="0" borderId="0" applyFill="0" applyBorder="0" applyAlignment="0"/>
    <xf numFmtId="348" fontId="212" fillId="6" borderId="8" applyNumberFormat="0" applyAlignment="0" applyProtection="0"/>
    <xf numFmtId="348" fontId="47" fillId="83" borderId="44" applyNumberFormat="0" applyAlignment="0" applyProtection="0"/>
    <xf numFmtId="348" fontId="144" fillId="0" borderId="0"/>
    <xf numFmtId="38" fontId="53" fillId="0" borderId="0" applyFont="0" applyFill="0" applyBorder="0" applyAlignment="0" applyProtection="0"/>
    <xf numFmtId="348" fontId="213" fillId="7" borderId="11" applyNumberFormat="0" applyAlignment="0" applyProtection="0"/>
    <xf numFmtId="348" fontId="49" fillId="86" borderId="19" applyNumberFormat="0" applyAlignment="0" applyProtection="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298" fontId="53" fillId="0" borderId="0" applyFont="0" applyFill="0" applyBorder="0" applyAlignment="0" applyProtection="0">
      <alignment horizontal="centerContinuous"/>
    </xf>
    <xf numFmtId="29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297"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1"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0"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0" fontId="203" fillId="0" borderId="0" applyFont="0" applyFill="0" applyBorder="0" applyAlignment="0" applyProtection="0"/>
    <xf numFmtId="302" fontId="53" fillId="0" borderId="0" applyFont="0" applyFill="0" applyBorder="0" applyAlignment="0" applyProtection="0"/>
    <xf numFmtId="39" fontId="53" fillId="0" borderId="0" applyFont="0" applyFill="0" applyBorder="0" applyAlignment="0" applyProtection="0"/>
    <xf numFmtId="348" fontId="168" fillId="0" borderId="0" applyFont="0" applyFill="0" applyBorder="0" applyAlignment="0" applyProtection="0">
      <alignment horizontal="centerContinuous"/>
    </xf>
    <xf numFmtId="281" fontId="168" fillId="0" borderId="0" applyFont="0" applyFill="0" applyBorder="0" applyAlignment="0" applyProtection="0">
      <alignment horizontal="centerContinuous"/>
    </xf>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348" fontId="5" fillId="0" borderId="0" applyFont="0" applyFill="0" applyBorder="0" applyAlignment="0" applyProtection="0">
      <alignment horizontal="centerContinuous"/>
    </xf>
    <xf numFmtId="303"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4"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84"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05" fontId="53" fillId="0" borderId="0" applyFont="0" applyFill="0" applyBorder="0" applyAlignment="0" applyProtection="0">
      <alignment horizontal="centerContinuous"/>
    </xf>
    <xf numFmtId="306"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07" fontId="168" fillId="0" borderId="0" applyFont="0" applyFill="0" applyBorder="0" applyAlignment="0" applyProtection="0">
      <alignment horizontal="centerContinuous"/>
    </xf>
    <xf numFmtId="308" fontId="168" fillId="0" borderId="0" applyFont="0" applyFill="0" applyBorder="0" applyAlignment="0" applyProtection="0">
      <alignment horizontal="centerContinuous"/>
    </xf>
    <xf numFmtId="309" fontId="5" fillId="0" borderId="0" applyFont="0" applyFill="0" applyBorder="0" applyAlignment="0" applyProtection="0"/>
    <xf numFmtId="309" fontId="5" fillId="0" borderId="0" applyFont="0" applyFill="0" applyBorder="0" applyAlignment="0" applyProtection="0"/>
    <xf numFmtId="310" fontId="5" fillId="0" borderId="0" applyFont="0" applyFill="0" applyBorder="0" applyAlignment="0" applyProtection="0"/>
    <xf numFmtId="311" fontId="5" fillId="0" borderId="0" applyFont="0" applyFill="0" applyBorder="0" applyAlignment="0" applyProtection="0"/>
    <xf numFmtId="310" fontId="5" fillId="0" borderId="0" applyFont="0" applyFill="0" applyBorder="0" applyAlignment="0" applyProtection="0"/>
    <xf numFmtId="311" fontId="5" fillId="0" borderId="0" applyFont="0" applyFill="0" applyBorder="0" applyAlignment="0" applyProtection="0"/>
    <xf numFmtId="310" fontId="5" fillId="0" borderId="0" applyFont="0" applyFill="0" applyBorder="0" applyAlignment="0" applyProtection="0"/>
    <xf numFmtId="311"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12" fontId="5" fillId="0" borderId="0" applyFont="0" applyFill="0" applyBorder="0" applyAlignment="0" applyProtection="0"/>
    <xf numFmtId="311" fontId="5" fillId="0" borderId="0" applyFont="0" applyFill="0" applyBorder="0" applyAlignment="0" applyProtection="0"/>
    <xf numFmtId="312" fontId="5" fillId="0" borderId="0" applyFont="0" applyFill="0" applyBorder="0" applyAlignment="0" applyProtection="0"/>
    <xf numFmtId="311" fontId="5" fillId="0" borderId="0" applyFont="0" applyFill="0" applyBorder="0" applyAlignment="0" applyProtection="0"/>
    <xf numFmtId="312" fontId="5" fillId="0" borderId="0" applyFont="0" applyFill="0" applyBorder="0" applyAlignment="0" applyProtection="0"/>
    <xf numFmtId="311"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13"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9" fontId="5" fillId="0" borderId="0" applyFont="0" applyFill="0" applyBorder="0" applyAlignment="0" applyProtection="0"/>
    <xf numFmtId="302" fontId="53" fillId="0" borderId="0" applyFont="0" applyFill="0" applyBorder="0" applyAlignment="0" applyProtection="0"/>
    <xf numFmtId="39" fontId="5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6"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33" fillId="0" borderId="0" applyFont="0" applyFill="0" applyBorder="0" applyAlignment="0" applyProtection="0"/>
    <xf numFmtId="314"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43" fontId="1" fillId="0" borderId="0" applyFont="0" applyFill="0" applyBorder="0" applyAlignment="0" applyProtection="0">
      <alignment vertical="center"/>
    </xf>
    <xf numFmtId="176" fontId="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43" fontId="7" fillId="0" borderId="0" applyFont="0" applyFill="0" applyBorder="0" applyAlignment="0" applyProtection="0">
      <alignment vertical="center"/>
    </xf>
    <xf numFmtId="176" fontId="12"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214" fillId="0" borderId="0" applyFont="0" applyFill="0" applyBorder="0" applyAlignment="0" applyProtection="0"/>
    <xf numFmtId="177"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4"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215" fillId="0" borderId="0" applyFont="0" applyFill="0" applyBorder="0" applyAlignment="0" applyProtection="0"/>
    <xf numFmtId="176" fontId="21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30" fillId="0" borderId="0" applyFont="0" applyFill="0" applyBorder="0" applyAlignment="0" applyProtection="0"/>
    <xf numFmtId="176"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214"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7" fontId="30" fillId="0" borderId="0" applyFont="0" applyFill="0" applyBorder="0" applyAlignment="0" applyProtection="0"/>
    <xf numFmtId="176" fontId="12" fillId="0" borderId="0" applyFont="0" applyFill="0" applyBorder="0" applyAlignment="0" applyProtection="0"/>
    <xf numFmtId="177"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5" fillId="0" borderId="0" applyFont="0" applyFill="0" applyBorder="0" applyAlignment="0" applyProtection="0"/>
    <xf numFmtId="176" fontId="12"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6" fontId="12"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30"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314" fontId="5" fillId="0" borderId="0" applyFont="0" applyFill="0" applyBorder="0" applyAlignment="0" applyProtection="0"/>
    <xf numFmtId="176"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176" fontId="33" fillId="0" borderId="0" applyFont="0" applyFill="0" applyBorder="0" applyAlignment="0" applyProtection="0"/>
    <xf numFmtId="176" fontId="33"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176" fontId="30" fillId="0" borderId="0" applyFont="0" applyFill="0" applyBorder="0" applyAlignment="0" applyProtection="0"/>
    <xf numFmtId="37" fontId="5" fillId="0" borderId="0" applyFont="0" applyFill="0" applyBorder="0" applyAlignment="0" applyProtection="0">
      <alignment horizontal="right"/>
    </xf>
    <xf numFmtId="37" fontId="5" fillId="0" borderId="0" applyFont="0" applyFill="0" applyBorder="0" applyAlignment="0" applyProtection="0">
      <alignment horizontal="right"/>
    </xf>
    <xf numFmtId="40" fontId="53"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15" fontId="216" fillId="0" borderId="0">
      <protection locked="0"/>
    </xf>
    <xf numFmtId="348" fontId="217" fillId="0" borderId="0" applyNumberFormat="0">
      <alignment horizontal="center" vertical="top" wrapText="1"/>
    </xf>
    <xf numFmtId="3" fontId="218" fillId="0" borderId="0" applyFont="0" applyFill="0" applyBorder="0" applyProtection="0">
      <alignment horizontal="fill"/>
      <protection locked="0"/>
    </xf>
    <xf numFmtId="348" fontId="219" fillId="0" borderId="0" applyNumberFormat="0" applyAlignment="0">
      <alignment horizontal="left"/>
    </xf>
    <xf numFmtId="348" fontId="78" fillId="0" borderId="0" applyNumberFormat="0" applyAlignment="0"/>
    <xf numFmtId="316" fontId="25" fillId="0" borderId="0">
      <alignment horizontal="center"/>
    </xf>
    <xf numFmtId="316" fontId="25" fillId="0" borderId="0">
      <alignment horizontal="center"/>
    </xf>
    <xf numFmtId="316" fontId="25" fillId="0" borderId="0">
      <alignment horizontal="center"/>
    </xf>
    <xf numFmtId="317" fontId="5" fillId="0" borderId="0" applyFont="0" applyFill="0" applyBorder="0" applyAlignment="0" applyProtection="0"/>
    <xf numFmtId="317" fontId="5" fillId="0" borderId="0" applyFont="0" applyFill="0" applyBorder="0" applyAlignment="0" applyProtection="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276" fontId="168"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18"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1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0"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25" fontId="5" fillId="0" borderId="0" applyFont="0" applyFill="0" applyBorder="0" applyAlignment="0" applyProtection="0">
      <alignment horizontal="centerContinuous"/>
    </xf>
    <xf numFmtId="326"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21" fontId="53" fillId="0" borderId="0" applyFont="0" applyFill="0" applyBorder="0" applyAlignment="0" applyProtection="0">
      <alignment horizontal="centerContinuous"/>
    </xf>
    <xf numFmtId="322"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23" fontId="168" fillId="0" borderId="0" applyFont="0" applyFill="0" applyBorder="0" applyAlignment="0" applyProtection="0">
      <alignment horizontal="centerContinuous"/>
    </xf>
    <xf numFmtId="324" fontId="168" fillId="0" borderId="0" applyFont="0" applyFill="0" applyBorder="0" applyAlignment="0" applyProtection="0">
      <alignment horizontal="centerContinuous"/>
    </xf>
    <xf numFmtId="327" fontId="53" fillId="0" borderId="0" applyFont="0" applyFill="0" applyBorder="0" applyAlignment="0" applyProtection="0">
      <alignment horizontal="centerContinuous"/>
    </xf>
    <xf numFmtId="328" fontId="203" fillId="0" borderId="0" applyFont="0" applyFill="0" applyBorder="0" applyAlignment="0" applyProtection="0"/>
    <xf numFmtId="329" fontId="5" fillId="0" borderId="0" applyFont="0" applyFill="0" applyBorder="0" applyAlignment="0" applyProtection="0"/>
    <xf numFmtId="330" fontId="53" fillId="0" borderId="0" applyFont="0" applyFill="0" applyBorder="0" applyAlignment="0" applyProtection="0"/>
    <xf numFmtId="329" fontId="5" fillId="0" borderId="0" applyFont="0" applyFill="0" applyBorder="0" applyAlignment="0" applyProtection="0"/>
    <xf numFmtId="331" fontId="5" fillId="0" borderId="0" applyFont="0" applyFill="0" applyBorder="0" applyAlignment="0" applyProtection="0"/>
    <xf numFmtId="332" fontId="5" fillId="0" borderId="0" applyFont="0" applyFill="0" applyBorder="0" applyAlignment="0" applyProtection="0"/>
    <xf numFmtId="332" fontId="5" fillId="0" borderId="0" applyFont="0" applyFill="0" applyBorder="0" applyAlignment="0" applyProtection="0"/>
    <xf numFmtId="331" fontId="5" fillId="0" borderId="0" applyFont="0" applyFill="0" applyBorder="0" applyAlignment="0" applyProtection="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5" fontId="53" fillId="0" borderId="0" applyFont="0" applyFill="0" applyBorder="0" applyAlignment="0" applyProtection="0">
      <alignment horizontal="centerContinuous"/>
    </xf>
    <xf numFmtId="336"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4" fontId="53" fillId="0" borderId="0" applyFont="0" applyFill="0" applyBorder="0" applyAlignment="0" applyProtection="0">
      <alignment horizontal="centerContinuous"/>
    </xf>
    <xf numFmtId="219" fontId="53" fillId="0" borderId="0" applyFont="0" applyFill="0" applyBorder="0" applyAlignment="0" applyProtection="0">
      <alignment horizontal="centerContinuous"/>
    </xf>
    <xf numFmtId="333" fontId="53"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93" fontId="78" fillId="0" borderId="0" applyFont="0" applyFill="0" applyBorder="0" applyAlignment="0" applyProtection="0"/>
    <xf numFmtId="189" fontId="5" fillId="0" borderId="0" applyFont="0" applyFill="0" applyBorder="0" applyAlignment="0" applyProtection="0"/>
    <xf numFmtId="294" fontId="5" fillId="0" borderId="0" applyFont="0" applyFill="0" applyBorder="0" applyAlignment="0" applyProtection="0"/>
    <xf numFmtId="189" fontId="5" fillId="0" borderId="0" applyFont="0" applyFill="0" applyBorder="0" applyAlignment="0" applyProtection="0"/>
    <xf numFmtId="294" fontId="5" fillId="0" borderId="0" applyFont="0" applyFill="0" applyBorder="0" applyAlignment="0" applyProtection="0"/>
    <xf numFmtId="295" fontId="5" fillId="0" borderId="0" applyFont="0" applyFill="0" applyBorder="0" applyAlignment="0" applyProtection="0"/>
    <xf numFmtId="294" fontId="5" fillId="0" borderId="0" applyFont="0" applyFill="0" applyBorder="0" applyAlignment="0" applyProtection="0"/>
    <xf numFmtId="295" fontId="5" fillId="0" borderId="0" applyFont="0" applyFill="0" applyBorder="0" applyAlignment="0" applyProtection="0"/>
    <xf numFmtId="294" fontId="5" fillId="0" borderId="0" applyFont="0" applyFill="0" applyBorder="0" applyAlignment="0" applyProtection="0"/>
    <xf numFmtId="296" fontId="5" fillId="0" borderId="0" applyFont="0" applyFill="0" applyBorder="0" applyAlignment="0" applyProtection="0"/>
    <xf numFmtId="296" fontId="5" fillId="0" borderId="0" applyFont="0" applyFill="0" applyBorder="0" applyAlignment="0" applyProtection="0"/>
    <xf numFmtId="293" fontId="78" fillId="0" borderId="0" applyFont="0" applyFill="0" applyBorder="0" applyAlignment="0" applyProtection="0"/>
    <xf numFmtId="229" fontId="25" fillId="0" borderId="0" applyFont="0" applyFill="0" applyBorder="0" applyAlignment="0" applyProtection="0"/>
    <xf numFmtId="337" fontId="53"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48" fontId="5" fillId="0" borderId="0" applyFont="0" applyFill="0" applyBorder="0" applyAlignment="0" applyProtection="0"/>
    <xf numFmtId="178" fontId="3"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178" fontId="30" fillId="0" borderId="0" applyFont="0" applyFill="0" applyBorder="0" applyAlignment="0" applyProtection="0"/>
    <xf numFmtId="338" fontId="33"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8" fontId="5" fillId="0" borderId="0" applyFont="0" applyFill="0" applyBorder="0" applyAlignment="0" applyProtection="0"/>
    <xf numFmtId="339" fontId="220" fillId="0" borderId="0" applyFont="0" applyFill="0" applyBorder="0" applyAlignment="0" applyProtection="0"/>
    <xf numFmtId="339" fontId="221"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15" fontId="216" fillId="0" borderId="0">
      <protection locked="0"/>
    </xf>
    <xf numFmtId="348" fontId="5" fillId="0" borderId="0"/>
    <xf numFmtId="340" fontId="5" fillId="101" borderId="0" applyFont="0" applyBorder="0"/>
    <xf numFmtId="340" fontId="5" fillId="101" borderId="0" applyFont="0" applyBorder="0"/>
    <xf numFmtId="302" fontId="5" fillId="101" borderId="0" applyFont="0" applyBorder="0"/>
    <xf numFmtId="219" fontId="5" fillId="101" borderId="0" applyFont="0" applyBorder="0"/>
    <xf numFmtId="302" fontId="5" fillId="101" borderId="0" applyFont="0" applyBorder="0"/>
    <xf numFmtId="219" fontId="5" fillId="101" borderId="0" applyFont="0" applyBorder="0"/>
    <xf numFmtId="302" fontId="5" fillId="101" borderId="0" applyFont="0" applyBorder="0"/>
    <xf numFmtId="219" fontId="5" fillId="101" borderId="0" applyFont="0" applyBorder="0"/>
    <xf numFmtId="340" fontId="5" fillId="101" borderId="0" applyFont="0" applyBorder="0"/>
    <xf numFmtId="340" fontId="5" fillId="101" borderId="0" applyFont="0" applyBorder="0"/>
    <xf numFmtId="340" fontId="5" fillId="101" borderId="0" applyFont="0" applyBorder="0"/>
    <xf numFmtId="340" fontId="5" fillId="101" borderId="0" applyFont="0" applyBorder="0"/>
    <xf numFmtId="340" fontId="5" fillId="101" borderId="0" applyFont="0" applyBorder="0"/>
    <xf numFmtId="340" fontId="5" fillId="101" borderId="0" applyFont="0" applyBorder="0"/>
    <xf numFmtId="340" fontId="5" fillId="101" borderId="0" applyFont="0" applyBorder="0"/>
    <xf numFmtId="340" fontId="5" fillId="101" borderId="0" applyFont="0" applyBorder="0"/>
    <xf numFmtId="348" fontId="42" fillId="37" borderId="0" applyNumberFormat="0" applyBorder="0" applyAlignment="0" applyProtection="0"/>
    <xf numFmtId="14" fontId="31" fillId="0" borderId="0" applyFill="0" applyBorder="0" applyAlignment="0"/>
    <xf numFmtId="14" fontId="31" fillId="0" borderId="0" applyFill="0" applyBorder="0" applyAlignment="0"/>
    <xf numFmtId="348" fontId="54" fillId="45" borderId="44" applyNumberFormat="0" applyAlignment="0" applyProtection="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3" fontId="78"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0" fontId="78" fillId="0" borderId="0" applyFill="0" applyBorder="0" applyAlignment="0"/>
    <xf numFmtId="293" fontId="78" fillId="0" borderId="0" applyFill="0" applyBorder="0" applyAlignment="0"/>
    <xf numFmtId="348" fontId="57" fillId="0" borderId="49" applyNumberFormat="0" applyFill="0" applyAlignment="0" applyProtection="0"/>
    <xf numFmtId="348" fontId="2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1" fontId="5" fillId="0" borderId="0" applyFont="0" applyFill="0" applyBorder="0" applyAlignment="0" applyProtection="0"/>
    <xf numFmtId="341" fontId="5" fillId="0" borderId="0" applyFont="0" applyFill="0" applyBorder="0" applyAlignment="0" applyProtection="0"/>
    <xf numFmtId="341" fontId="5" fillId="0" borderId="0" applyFont="0" applyFill="0" applyBorder="0" applyAlignment="0" applyProtection="0"/>
    <xf numFmtId="341" fontId="5" fillId="0" borderId="0" applyFont="0" applyFill="0" applyBorder="0" applyAlignment="0" applyProtection="0"/>
    <xf numFmtId="341" fontId="5" fillId="0" borderId="0" applyFont="0" applyFill="0" applyBorder="0" applyAlignment="0" applyProtection="0"/>
    <xf numFmtId="341" fontId="5" fillId="0" borderId="0" applyFont="0" applyFill="0" applyBorder="0" applyAlignment="0" applyProtection="0"/>
    <xf numFmtId="348" fontId="35" fillId="68" borderId="0" applyNumberFormat="0" applyBorder="0" applyAlignment="0" applyProtection="0"/>
    <xf numFmtId="348" fontId="35" fillId="73" borderId="0" applyNumberFormat="0" applyBorder="0" applyAlignment="0" applyProtection="0"/>
    <xf numFmtId="348" fontId="35" fillId="76"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82" borderId="0" applyNumberFormat="0" applyBorder="0" applyAlignment="0" applyProtection="0"/>
    <xf numFmtId="348" fontId="60" fillId="0" borderId="0" applyNumberFormat="0" applyFill="0" applyBorder="0" applyAlignment="0" applyProtection="0"/>
    <xf numFmtId="348" fontId="19" fillId="0" borderId="35">
      <alignment horizontal="left" vertical="center"/>
    </xf>
    <xf numFmtId="348" fontId="70" fillId="45" borderId="44" applyNumberFormat="0" applyAlignment="0" applyProtection="0"/>
    <xf numFmtId="348" fontId="70" fillId="45" borderId="44" applyNumberFormat="0" applyAlignment="0" applyProtection="0"/>
    <xf numFmtId="348" fontId="49" fillId="86" borderId="19" applyNumberFormat="0" applyAlignment="0" applyProtection="0"/>
    <xf numFmtId="348" fontId="73" fillId="0" borderId="25" applyNumberFormat="0" applyFill="0" applyAlignment="0" applyProtection="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3" fontId="78"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0" fontId="78" fillId="0" borderId="0" applyFill="0" applyBorder="0" applyAlignment="0"/>
    <xf numFmtId="293" fontId="78" fillId="0" borderId="0" applyFill="0" applyBorder="0" applyAlignment="0"/>
    <xf numFmtId="179" fontId="5" fillId="0" borderId="0" applyFont="0" applyFill="0" applyBorder="0" applyAlignment="0" applyProtection="0"/>
    <xf numFmtId="43" fontId="1" fillId="0" borderId="0" applyFont="0" applyFill="0" applyBorder="0" applyAlignment="0" applyProtection="0">
      <alignment vertical="center"/>
    </xf>
    <xf numFmtId="38" fontId="53" fillId="0" borderId="0" applyFont="0" applyFill="0" applyBorder="0" applyAlignment="0" applyProtection="0"/>
    <xf numFmtId="40" fontId="53" fillId="0" borderId="0" applyFont="0" applyFill="0" applyBorder="0" applyAlignment="0" applyProtection="0"/>
    <xf numFmtId="342" fontId="78" fillId="0" borderId="0" applyFont="0" applyFill="0" applyBorder="0" applyAlignment="0" applyProtection="0"/>
    <xf numFmtId="288" fontId="78" fillId="0" borderId="0" applyFont="0" applyFill="0" applyBorder="0" applyAlignment="0" applyProtection="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3"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7" fillId="0" borderId="0">
      <alignment vertical="center"/>
    </xf>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1" fillId="0" borderId="0">
      <alignment vertical="center"/>
    </xf>
    <xf numFmtId="348" fontId="5" fillId="0" borderId="0"/>
    <xf numFmtId="348" fontId="5" fillId="0" borderId="0"/>
    <xf numFmtId="348" fontId="1" fillId="0" borderId="0">
      <alignment vertical="center"/>
    </xf>
    <xf numFmtId="348" fontId="5" fillId="0" borderId="0"/>
    <xf numFmtId="348" fontId="5" fillId="0" borderId="0"/>
    <xf numFmtId="348" fontId="5" fillId="0" borderId="0"/>
    <xf numFmtId="348" fontId="5" fillId="0" borderId="0"/>
    <xf numFmtId="348" fontId="5" fillId="0" borderId="0"/>
    <xf numFmtId="348" fontId="5" fillId="0" borderId="0"/>
    <xf numFmtId="348" fontId="33" fillId="0" borderId="0"/>
    <xf numFmtId="348" fontId="5" fillId="0" borderId="0" applyFill="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288" fontId="78"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343"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7" fillId="0" borderId="0" applyFont="0" applyFill="0" applyBorder="0" applyAlignment="0" applyProtection="0">
      <alignment vertic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alignment vertic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alignment vertical="center"/>
    </xf>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3" fontId="78"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309" fontId="5" fillId="0" borderId="0" applyFill="0" applyBorder="0" applyAlignment="0"/>
    <xf numFmtId="290" fontId="78" fillId="0" borderId="0" applyFill="0" applyBorder="0" applyAlignment="0"/>
    <xf numFmtId="293" fontId="78" fillId="0" borderId="0" applyFill="0" applyBorder="0" applyAlignment="0"/>
    <xf numFmtId="348" fontId="5" fillId="0" borderId="0" applyFont="0"/>
    <xf numFmtId="348" fontId="5" fillId="0" borderId="0" applyFont="0"/>
    <xf numFmtId="348" fontId="5" fillId="0" borderId="0" applyFont="0"/>
    <xf numFmtId="348" fontId="5" fillId="0" borderId="0" applyFont="0"/>
    <xf numFmtId="348" fontId="5" fillId="0" borderId="0" applyFont="0"/>
    <xf numFmtId="348" fontId="53" fillId="0" borderId="0" applyNumberFormat="0" applyFont="0" applyFill="0" applyBorder="0" applyAlignment="0" applyProtection="0">
      <alignment horizontal="left"/>
    </xf>
    <xf numFmtId="15" fontId="53" fillId="0" borderId="0" applyFont="0" applyFill="0" applyBorder="0" applyAlignment="0" applyProtection="0"/>
    <xf numFmtId="4" fontId="53" fillId="0" borderId="0" applyFont="0" applyFill="0" applyBorder="0" applyAlignment="0" applyProtection="0"/>
    <xf numFmtId="348" fontId="222" fillId="0" borderId="33">
      <alignment horizontal="center"/>
    </xf>
    <xf numFmtId="3" fontId="53" fillId="0" borderId="0" applyFont="0" applyFill="0" applyBorder="0" applyAlignment="0" applyProtection="0"/>
    <xf numFmtId="348" fontId="53" fillId="108" borderId="0" applyNumberFormat="0" applyFont="0" applyBorder="0" applyAlignment="0" applyProtection="0"/>
    <xf numFmtId="348" fontId="87" fillId="0" borderId="0" applyNumberFormat="0" applyFill="0" applyBorder="0" applyAlignment="0" applyProtection="0"/>
    <xf numFmtId="348" fontId="64" fillId="0" borderId="21" applyNumberFormat="0" applyFill="0" applyAlignment="0" applyProtection="0"/>
    <xf numFmtId="348" fontId="66" fillId="0" borderId="22" applyNumberFormat="0" applyFill="0" applyAlignment="0" applyProtection="0"/>
    <xf numFmtId="348" fontId="68" fillId="0" borderId="24" applyNumberFormat="0" applyFill="0" applyAlignment="0" applyProtection="0"/>
    <xf numFmtId="348" fontId="68" fillId="0" borderId="0" applyNumberFormat="0" applyFill="0" applyBorder="0" applyAlignment="0" applyProtection="0"/>
    <xf numFmtId="348" fontId="32" fillId="0" borderId="0"/>
    <xf numFmtId="348" fontId="33" fillId="0" borderId="0"/>
    <xf numFmtId="348" fontId="5" fillId="0" borderId="0"/>
    <xf numFmtId="348" fontId="3" fillId="0" borderId="0"/>
    <xf numFmtId="348" fontId="5" fillId="0" borderId="0"/>
    <xf numFmtId="348" fontId="5" fillId="0" borderId="0" applyProtection="0"/>
    <xf numFmtId="348" fontId="88" fillId="0" borderId="49" applyNumberFormat="0" applyFill="0" applyAlignment="0" applyProtection="0"/>
    <xf numFmtId="348" fontId="88" fillId="0" borderId="49" applyNumberFormat="0" applyFill="0" applyAlignment="0" applyProtection="0"/>
    <xf numFmtId="49" fontId="31" fillId="0" borderId="0" applyFill="0" applyBorder="0" applyAlignment="0"/>
    <xf numFmtId="49" fontId="31" fillId="0" borderId="0" applyFill="0" applyBorder="0" applyAlignment="0"/>
    <xf numFmtId="344" fontId="78" fillId="0" borderId="0" applyFill="0" applyBorder="0" applyAlignment="0"/>
    <xf numFmtId="344" fontId="78" fillId="0" borderId="0" applyFill="0" applyBorder="0" applyAlignment="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14" fontId="5" fillId="0" borderId="0" applyFont="0" applyFill="0" applyBorder="0" applyAlignment="0" applyProtection="0"/>
    <xf numFmtId="348" fontId="81" fillId="83" borderId="43" applyNumberFormat="0" applyAlignment="0" applyProtection="0"/>
    <xf numFmtId="348" fontId="81" fillId="83" borderId="43" applyNumberFormat="0" applyAlignment="0" applyProtection="0"/>
    <xf numFmtId="345" fontId="5" fillId="0" borderId="0" applyFont="0" applyFill="0" applyBorder="0" applyAlignment="0" applyProtection="0"/>
    <xf numFmtId="348" fontId="96" fillId="0" borderId="0" applyNumberFormat="0" applyFill="0" applyBorder="0" applyAlignment="0" applyProtection="0"/>
    <xf numFmtId="9" fontId="5" fillId="0" borderId="0" applyFont="0" applyFill="0" applyBorder="0" applyAlignment="0" applyProtection="0"/>
    <xf numFmtId="348" fontId="223" fillId="0" borderId="0" applyNumberFormat="0" applyFill="0" applyBorder="0" applyAlignment="0" applyProtection="0">
      <alignment vertical="top"/>
      <protection locked="0"/>
    </xf>
    <xf numFmtId="9" fontId="1" fillId="0" borderId="0" applyFont="0" applyFill="0" applyBorder="0" applyAlignment="0" applyProtection="0">
      <alignment vertical="center"/>
    </xf>
    <xf numFmtId="348" fontId="5" fillId="0" borderId="0"/>
    <xf numFmtId="348" fontId="224" fillId="0" borderId="0" applyNumberFormat="0" applyFill="0" applyBorder="0" applyAlignment="0" applyProtection="0">
      <alignment vertical="top"/>
      <protection locked="0"/>
    </xf>
    <xf numFmtId="348" fontId="33" fillId="0" borderId="0"/>
    <xf numFmtId="348" fontId="33" fillId="0" borderId="0"/>
    <xf numFmtId="348" fontId="1" fillId="0" borderId="0">
      <alignment vertical="center"/>
    </xf>
    <xf numFmtId="348" fontId="1" fillId="0" borderId="0">
      <alignment vertical="center"/>
    </xf>
    <xf numFmtId="43" fontId="1" fillId="0" borderId="0" applyFont="0" applyFill="0" applyBorder="0" applyAlignment="0" applyProtection="0">
      <alignment vertical="center"/>
    </xf>
    <xf numFmtId="43" fontId="5" fillId="0" borderId="0" applyFont="0" applyFill="0" applyBorder="0" applyAlignment="0" applyProtection="0">
      <alignment vertical="center"/>
    </xf>
    <xf numFmtId="43" fontId="33" fillId="0" borderId="0" applyFont="0" applyFill="0" applyBorder="0" applyAlignment="0" applyProtection="0">
      <alignment vertical="center"/>
    </xf>
    <xf numFmtId="348" fontId="1" fillId="0" borderId="0">
      <alignment vertical="center"/>
    </xf>
    <xf numFmtId="348" fontId="1" fillId="0" borderId="0">
      <alignment vertical="center"/>
    </xf>
    <xf numFmtId="348" fontId="3" fillId="0" borderId="0"/>
    <xf numFmtId="179" fontId="1" fillId="0" borderId="0" applyFont="0" applyFill="0" applyBorder="0" applyAlignment="0" applyProtection="0">
      <alignment vertical="center"/>
    </xf>
    <xf numFmtId="348" fontId="5" fillId="0" borderId="0"/>
    <xf numFmtId="348" fontId="5" fillId="0" borderId="0"/>
    <xf numFmtId="348" fontId="74" fillId="0" borderId="0"/>
    <xf numFmtId="346" fontId="5" fillId="0" borderId="0">
      <alignment horizontal="center"/>
    </xf>
    <xf numFmtId="347" fontId="5" fillId="0" borderId="0">
      <alignment horizontal="center"/>
    </xf>
    <xf numFmtId="259" fontId="5" fillId="0" borderId="0">
      <alignment horizontal="center"/>
    </xf>
    <xf numFmtId="348" fontId="5" fillId="0" borderId="0" applyFont="0" applyFill="0" applyBorder="0" applyAlignment="0" applyProtection="0">
      <alignment vertical="center"/>
    </xf>
    <xf numFmtId="38" fontId="20" fillId="97" borderId="0" applyNumberFormat="0" applyBorder="0" applyAlignment="0" applyProtection="0"/>
    <xf numFmtId="10" fontId="20" fillId="97" borderId="1" applyNumberFormat="0" applyBorder="0" applyAlignment="0" applyProtection="0"/>
    <xf numFmtId="3" fontId="225" fillId="0" borderId="50" applyNumberFormat="0" applyFont="0" applyFill="0" applyAlignment="0">
      <alignment horizontal="center" vertical="top"/>
      <protection locked="0"/>
    </xf>
    <xf numFmtId="38" fontId="226" fillId="0" borderId="0"/>
    <xf numFmtId="38" fontId="227" fillId="0" borderId="0"/>
    <xf numFmtId="38" fontId="228" fillId="0" borderId="0"/>
    <xf numFmtId="38" fontId="229" fillId="0" borderId="0"/>
    <xf numFmtId="348" fontId="74" fillId="0" borderId="0"/>
    <xf numFmtId="348" fontId="74" fillId="0" borderId="0"/>
    <xf numFmtId="349" fontId="5" fillId="0" borderId="0" applyFont="0" applyFill="0" applyBorder="0" applyAlignment="0" applyProtection="0"/>
    <xf numFmtId="350" fontId="5" fillId="0" borderId="0" applyFont="0" applyFill="0" applyBorder="0" applyAlignment="0" applyProtection="0"/>
    <xf numFmtId="348" fontId="26" fillId="0" borderId="0"/>
    <xf numFmtId="9" fontId="5" fillId="0" borderId="0" applyFont="0" applyFill="0" applyBorder="0" applyAlignment="0" applyProtection="0"/>
    <xf numFmtId="348" fontId="230" fillId="0" borderId="51" applyNumberFormat="0" applyBorder="0" applyAlignment="0"/>
    <xf numFmtId="348" fontId="231" fillId="97" borderId="52" applyNumberFormat="0" applyFont="0" applyAlignment="0" applyProtection="0">
      <alignment horizontal="left"/>
    </xf>
    <xf numFmtId="348" fontId="4" fillId="0" borderId="0"/>
    <xf numFmtId="348" fontId="230" fillId="109" borderId="51" applyNumberFormat="0" applyBorder="0" applyAlignment="0">
      <protection locked="0"/>
    </xf>
    <xf numFmtId="207" fontId="5" fillId="0" borderId="0" applyFont="0" applyFill="0" applyBorder="0" applyAlignment="0" applyProtection="0"/>
    <xf numFmtId="206" fontId="5" fillId="0" borderId="0" applyFont="0" applyFill="0" applyBorder="0" applyAlignment="0" applyProtection="0"/>
    <xf numFmtId="348" fontId="6" fillId="2" borderId="0" applyNumberFormat="0" applyBorder="0" applyAlignment="0" applyProtection="0"/>
    <xf numFmtId="348" fontId="5" fillId="0" borderId="0"/>
    <xf numFmtId="348" fontId="7" fillId="0" borderId="0" applyFill="0"/>
    <xf numFmtId="348" fontId="8" fillId="0" borderId="0" applyFill="0"/>
    <xf numFmtId="9" fontId="7" fillId="0" borderId="0" applyFont="0" applyFill="0" applyBorder="0" applyAlignment="0" applyProtection="0"/>
    <xf numFmtId="43" fontId="7" fillId="0" borderId="0" applyFont="0" applyFill="0" applyBorder="0" applyAlignment="0" applyProtection="0"/>
    <xf numFmtId="348" fontId="5" fillId="0" borderId="0"/>
    <xf numFmtId="348" fontId="9" fillId="0" borderId="0" applyNumberFormat="0" applyFill="0" applyBorder="0" applyAlignment="0" applyProtection="0">
      <alignment vertical="top"/>
      <protection locked="0"/>
    </xf>
    <xf numFmtId="348" fontId="7" fillId="0" borderId="0" applyFill="0"/>
    <xf numFmtId="348" fontId="3" fillId="0" borderId="0"/>
    <xf numFmtId="43" fontId="8" fillId="0" borderId="0" applyFont="0" applyFill="0" applyBorder="0" applyAlignment="0" applyProtection="0"/>
    <xf numFmtId="348" fontId="5" fillId="0" borderId="0" applyFill="0"/>
    <xf numFmtId="348" fontId="33" fillId="0" borderId="0"/>
    <xf numFmtId="348" fontId="5" fillId="0" borderId="0" applyFill="0"/>
    <xf numFmtId="348" fontId="9" fillId="0" borderId="0" applyNumberFormat="0" applyFill="0" applyBorder="0" applyAlignment="0" applyProtection="0">
      <alignment vertical="top"/>
      <protection locked="0"/>
    </xf>
    <xf numFmtId="348" fontId="7" fillId="0" borderId="0" applyFill="0"/>
    <xf numFmtId="348" fontId="7" fillId="0" borderId="0" applyFill="0"/>
    <xf numFmtId="348" fontId="7" fillId="0" borderId="0" applyFill="0"/>
    <xf numFmtId="348" fontId="7" fillId="0" borderId="0" applyFill="0"/>
    <xf numFmtId="348" fontId="5" fillId="0" borderId="0" applyFill="0"/>
    <xf numFmtId="348" fontId="5" fillId="0" borderId="0" applyFill="0"/>
    <xf numFmtId="348" fontId="6" fillId="2" borderId="0" applyNumberFormat="0" applyBorder="0" applyAlignment="0" applyProtection="0"/>
    <xf numFmtId="348" fontId="6" fillId="2" borderId="0" applyNumberFormat="0" applyBorder="0" applyAlignment="0" applyProtection="0"/>
    <xf numFmtId="348" fontId="5" fillId="0" borderId="0" applyFont="0" applyFill="0" applyBorder="0" applyAlignment="0"/>
    <xf numFmtId="348" fontId="9" fillId="0" borderId="0" applyNumberFormat="0" applyFill="0" applyBorder="0" applyAlignment="0" applyProtection="0">
      <alignment vertical="top"/>
      <protection locked="0"/>
    </xf>
    <xf numFmtId="341" fontId="5" fillId="0" borderId="0" applyFont="0" applyFill="0" applyBorder="0" applyAlignment="0" applyProtection="0"/>
    <xf numFmtId="348" fontId="5" fillId="0" borderId="0" applyFill="0"/>
    <xf numFmtId="348" fontId="5" fillId="0" borderId="0"/>
    <xf numFmtId="348" fontId="3" fillId="0" borderId="0"/>
    <xf numFmtId="348" fontId="3" fillId="0" borderId="0"/>
    <xf numFmtId="348" fontId="3" fillId="0" borderId="0"/>
    <xf numFmtId="348" fontId="5" fillId="0" borderId="0"/>
    <xf numFmtId="348" fontId="3" fillId="0" borderId="0"/>
    <xf numFmtId="348" fontId="5" fillId="0" borderId="0"/>
    <xf numFmtId="348" fontId="4" fillId="0" borderId="0"/>
    <xf numFmtId="348" fontId="5" fillId="0" borderId="0"/>
    <xf numFmtId="348" fontId="3" fillId="0" borderId="0">
      <alignment vertical="center"/>
    </xf>
    <xf numFmtId="9" fontId="3" fillId="0" borderId="0" applyFont="0" applyFill="0" applyBorder="0" applyAlignment="0" applyProtection="0"/>
    <xf numFmtId="348" fontId="231" fillId="97" borderId="52" applyNumberFormat="0" applyFont="0" applyAlignment="0" applyProtection="0">
      <alignment horizontal="left"/>
    </xf>
    <xf numFmtId="348" fontId="5" fillId="0" borderId="0"/>
    <xf numFmtId="348" fontId="5" fillId="0" borderId="0"/>
    <xf numFmtId="348" fontId="3" fillId="0" borderId="0"/>
    <xf numFmtId="348" fontId="3" fillId="0" borderId="0"/>
    <xf numFmtId="348" fontId="9" fillId="0" borderId="0" applyNumberFormat="0" applyFill="0" applyBorder="0" applyAlignment="0" applyProtection="0">
      <alignment vertical="top"/>
      <protection locked="0"/>
    </xf>
    <xf numFmtId="348" fontId="5" fillId="0" borderId="0"/>
    <xf numFmtId="348" fontId="5" fillId="0" borderId="0"/>
    <xf numFmtId="348" fontId="13" fillId="0" borderId="0">
      <alignment vertical="center"/>
    </xf>
    <xf numFmtId="348" fontId="13" fillId="0" borderId="0">
      <alignment vertical="center"/>
    </xf>
    <xf numFmtId="348" fontId="13" fillId="0" borderId="0">
      <alignment vertical="center"/>
    </xf>
    <xf numFmtId="348" fontId="1" fillId="0" borderId="0">
      <alignment vertical="center"/>
    </xf>
    <xf numFmtId="348" fontId="253" fillId="0" borderId="0" applyNumberFormat="0" applyFill="0" applyBorder="0" applyAlignment="0" applyProtection="0"/>
    <xf numFmtId="348" fontId="253" fillId="0" borderId="0" applyNumberFormat="0" applyFill="0" applyBorder="0" applyAlignment="0" applyProtection="0"/>
    <xf numFmtId="348" fontId="253" fillId="0" borderId="0" applyNumberFormat="0" applyFill="0" applyBorder="0" applyAlignment="0" applyProtection="0"/>
    <xf numFmtId="43" fontId="32" fillId="0" borderId="0" applyFont="0" applyFill="0" applyBorder="0" applyAlignment="0" applyProtection="0">
      <alignment vertical="center"/>
    </xf>
    <xf numFmtId="355" fontId="7" fillId="0" borderId="0" applyFill="0"/>
    <xf numFmtId="355" fontId="8" fillId="0" borderId="0" applyFill="0">
      <protection locked="0"/>
    </xf>
    <xf numFmtId="355" fontId="9" fillId="0" borderId="0" applyNumberFormat="0" applyFill="0" applyBorder="0" applyAlignment="0" applyProtection="0">
      <alignment vertical="top"/>
      <protection locked="0"/>
    </xf>
    <xf numFmtId="348" fontId="1" fillId="0" borderId="0">
      <alignment vertical="center"/>
    </xf>
    <xf numFmtId="218" fontId="1" fillId="0" borderId="0">
      <alignment vertical="center"/>
    </xf>
    <xf numFmtId="0" fontId="1" fillId="0" borderId="0">
      <alignment vertical="center"/>
    </xf>
    <xf numFmtId="0" fontId="1" fillId="0" borderId="0">
      <alignment vertical="center"/>
    </xf>
    <xf numFmtId="356" fontId="1" fillId="0" borderId="0">
      <alignment vertical="center"/>
    </xf>
    <xf numFmtId="356" fontId="7" fillId="0" borderId="0" applyFill="0"/>
    <xf numFmtId="356" fontId="1" fillId="0" borderId="0">
      <alignment vertical="center"/>
    </xf>
    <xf numFmtId="356" fontId="23" fillId="0" borderId="0" applyNumberFormat="0" applyFill="0" applyBorder="0" applyAlignment="0" applyProtection="0">
      <alignment vertical="top"/>
      <protection locked="0"/>
    </xf>
    <xf numFmtId="0" fontId="3" fillId="0" borderId="0"/>
    <xf numFmtId="0" fontId="7" fillId="0" borderId="0" applyFill="0"/>
    <xf numFmtId="357" fontId="7" fillId="0" borderId="0" applyFill="0"/>
    <xf numFmtId="357" fontId="32" fillId="0" borderId="0"/>
    <xf numFmtId="43" fontId="7" fillId="0" borderId="0" applyFont="0" applyFill="0" applyBorder="0" applyAlignment="0" applyProtection="0"/>
    <xf numFmtId="9" fontId="7" fillId="0" borderId="0" applyFont="0" applyFill="0" applyBorder="0" applyAlignment="0" applyProtection="0"/>
    <xf numFmtId="0" fontId="7" fillId="0" borderId="0" applyFill="0"/>
    <xf numFmtId="0" fontId="5" fillId="0" borderId="0"/>
    <xf numFmtId="0" fontId="32" fillId="0" borderId="0">
      <alignment vertical="center"/>
    </xf>
    <xf numFmtId="0" fontId="254" fillId="9" borderId="0" applyNumberFormat="0" applyBorder="0" applyAlignment="0" applyProtection="0"/>
    <xf numFmtId="0" fontId="7" fillId="0" borderId="0" applyFill="0"/>
    <xf numFmtId="0" fontId="33" fillId="0" borderId="0"/>
    <xf numFmtId="0" fontId="7" fillId="0" borderId="0" applyFill="0"/>
    <xf numFmtId="0" fontId="32" fillId="0" borderId="0"/>
    <xf numFmtId="358" fontId="1" fillId="0" borderId="0">
      <alignment vertical="center"/>
    </xf>
    <xf numFmtId="358" fontId="1" fillId="0" borderId="0">
      <alignment vertical="center"/>
    </xf>
    <xf numFmtId="358" fontId="1" fillId="0" borderId="0">
      <alignment vertical="center"/>
    </xf>
    <xf numFmtId="0" fontId="7" fillId="0" borderId="0" applyFill="0"/>
    <xf numFmtId="0" fontId="1" fillId="0" borderId="0">
      <alignment vertical="center"/>
    </xf>
    <xf numFmtId="0" fontId="1" fillId="0" borderId="0">
      <alignment vertical="center"/>
    </xf>
    <xf numFmtId="359" fontId="7" fillId="0" borderId="0" applyFill="0"/>
    <xf numFmtId="218" fontId="7" fillId="0" borderId="0" applyFill="0"/>
    <xf numFmtId="43" fontId="1" fillId="0" borderId="0" applyFont="0" applyFill="0" applyBorder="0" applyAlignment="0" applyProtection="0">
      <alignment vertical="center"/>
    </xf>
    <xf numFmtId="0" fontId="3" fillId="0" borderId="0"/>
    <xf numFmtId="0" fontId="5" fillId="0" borderId="0"/>
    <xf numFmtId="0" fontId="5" fillId="0" borderId="0"/>
    <xf numFmtId="360" fontId="7" fillId="0" borderId="0" applyFill="0"/>
    <xf numFmtId="360" fontId="5" fillId="0" borderId="0" applyFill="0"/>
    <xf numFmtId="360" fontId="3" fillId="0" borderId="0"/>
    <xf numFmtId="0" fontId="7" fillId="0" borderId="0" applyFill="0"/>
    <xf numFmtId="0" fontId="1" fillId="0" borderId="0">
      <alignment vertical="center"/>
    </xf>
    <xf numFmtId="0" fontId="253" fillId="0" borderId="0" applyNumberFormat="0" applyFill="0" applyBorder="0" applyAlignment="0" applyProtection="0"/>
    <xf numFmtId="361" fontId="7" fillId="0" borderId="0" applyFill="0"/>
    <xf numFmtId="361" fontId="5" fillId="0" borderId="0" applyFill="0"/>
    <xf numFmtId="361" fontId="253" fillId="0" borderId="0" applyNumberFormat="0" applyFill="0" applyBorder="0" applyAlignment="0" applyProtection="0"/>
    <xf numFmtId="361" fontId="5" fillId="0" borderId="0" applyFill="0"/>
    <xf numFmtId="361" fontId="9" fillId="0" borderId="0" applyNumberFormat="0" applyFill="0" applyBorder="0" applyAlignment="0" applyProtection="0">
      <alignment vertical="top"/>
      <protection locked="0"/>
    </xf>
    <xf numFmtId="361" fontId="33" fillId="0" borderId="0"/>
    <xf numFmtId="361" fontId="3" fillId="0" borderId="0"/>
    <xf numFmtId="218" fontId="1" fillId="0" borderId="0">
      <alignment vertical="center"/>
    </xf>
    <xf numFmtId="0" fontId="1" fillId="0" borderId="0">
      <alignment vertical="center"/>
    </xf>
    <xf numFmtId="0" fontId="7" fillId="0" borderId="0"/>
    <xf numFmtId="0" fontId="5" fillId="0" borderId="0"/>
    <xf numFmtId="362" fontId="255" fillId="0" borderId="0"/>
    <xf numFmtId="0" fontId="33" fillId="0" borderId="0">
      <alignment vertical="center"/>
    </xf>
    <xf numFmtId="0" fontId="5" fillId="0" borderId="0"/>
    <xf numFmtId="0" fontId="7" fillId="0" borderId="0">
      <alignment vertical="center"/>
    </xf>
    <xf numFmtId="0" fontId="33" fillId="0" borderId="0"/>
    <xf numFmtId="9" fontId="33" fillId="0" borderId="0" applyFont="0" applyFill="0" applyBorder="0" applyAlignment="0" applyProtection="0">
      <alignment vertical="center"/>
    </xf>
    <xf numFmtId="0" fontId="7" fillId="0" borderId="0"/>
    <xf numFmtId="0" fontId="7" fillId="0" borderId="0"/>
    <xf numFmtId="43" fontId="1" fillId="0" borderId="0" applyFont="0" applyFill="0" applyBorder="0" applyAlignment="0" applyProtection="0">
      <alignment vertical="center"/>
    </xf>
    <xf numFmtId="363" fontId="7" fillId="0" borderId="0">
      <alignment vertical="center"/>
    </xf>
    <xf numFmtId="0" fontId="7" fillId="0" borderId="0">
      <alignment vertical="center"/>
    </xf>
    <xf numFmtId="363" fontId="5" fillId="0" borderId="0"/>
    <xf numFmtId="362" fontId="1" fillId="0" borderId="0">
      <alignment vertical="center"/>
    </xf>
    <xf numFmtId="0" fontId="5" fillId="0" borderId="0"/>
    <xf numFmtId="362" fontId="1" fillId="0" borderId="0">
      <alignment vertical="center"/>
    </xf>
    <xf numFmtId="43" fontId="1" fillId="0" borderId="0" applyFont="0" applyFill="0" applyBorder="0" applyAlignment="0" applyProtection="0">
      <alignment vertical="center"/>
    </xf>
    <xf numFmtId="43" fontId="3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applyFill="0"/>
    <xf numFmtId="9" fontId="3" fillId="0" borderId="0" applyFont="0" applyFill="0" applyBorder="0" applyAlignment="0" applyProtection="0">
      <alignment vertical="center"/>
    </xf>
    <xf numFmtId="0" fontId="3" fillId="0" borderId="0"/>
    <xf numFmtId="0" fontId="1" fillId="0" borderId="0">
      <alignment vertical="center"/>
    </xf>
    <xf numFmtId="0" fontId="6" fillId="2" borderId="0" applyNumberFormat="0" applyBorder="0" applyAlignment="0" applyProtection="0"/>
    <xf numFmtId="0" fontId="256" fillId="2" borderId="0" applyNumberFormat="0" applyBorder="0" applyAlignment="0" applyProtection="0">
      <alignment vertical="center"/>
    </xf>
    <xf numFmtId="0" fontId="257" fillId="2" borderId="0" applyNumberFormat="0" applyBorder="0" applyAlignment="0" applyProtection="0">
      <alignment vertical="center"/>
    </xf>
    <xf numFmtId="356" fontId="1" fillId="0" borderId="0">
      <alignment vertical="center"/>
    </xf>
    <xf numFmtId="356" fontId="1" fillId="0" borderId="0">
      <alignment vertical="center"/>
    </xf>
    <xf numFmtId="9" fontId="3" fillId="0" borderId="0" applyFont="0" applyFill="0" applyBorder="0" applyAlignment="0" applyProtection="0"/>
    <xf numFmtId="177" fontId="3" fillId="0" borderId="0" applyFont="0" applyFill="0" applyBorder="0" applyAlignment="0" applyProtection="0"/>
    <xf numFmtId="0" fontId="1" fillId="0" borderId="0">
      <alignment vertical="center"/>
    </xf>
    <xf numFmtId="218" fontId="1" fillId="0" borderId="0">
      <alignment vertical="center"/>
    </xf>
    <xf numFmtId="43" fontId="1" fillId="0" borderId="0" applyFont="0" applyFill="0" applyBorder="0" applyAlignment="0" applyProtection="0">
      <alignment vertical="center"/>
    </xf>
    <xf numFmtId="218" fontId="1" fillId="0" borderId="0">
      <alignment vertical="center"/>
    </xf>
    <xf numFmtId="0" fontId="1" fillId="0" borderId="0">
      <alignment vertical="center"/>
    </xf>
    <xf numFmtId="43" fontId="1" fillId="0" borderId="0" applyFont="0" applyFill="0" applyBorder="0" applyAlignment="0" applyProtection="0">
      <alignment vertical="center"/>
    </xf>
    <xf numFmtId="0" fontId="3" fillId="0" borderId="0"/>
    <xf numFmtId="0" fontId="4" fillId="0" borderId="0"/>
    <xf numFmtId="0" fontId="6" fillId="2" borderId="0" applyNumberFormat="0" applyBorder="0" applyAlignment="0" applyProtection="0"/>
    <xf numFmtId="43" fontId="3" fillId="0" borderId="0" applyFont="0" applyFill="0" applyBorder="0" applyAlignment="0" applyProtection="0"/>
    <xf numFmtId="0" fontId="5" fillId="0" borderId="0" applyFill="0"/>
    <xf numFmtId="43" fontId="5" fillId="0" borderId="0" applyFont="0" applyFill="0" applyBorder="0" applyAlignment="0" applyProtection="0"/>
    <xf numFmtId="0" fontId="3" fillId="0" borderId="0"/>
    <xf numFmtId="0" fontId="5" fillId="0" borderId="0" applyFill="0"/>
    <xf numFmtId="0" fontId="5" fillId="0" borderId="0"/>
    <xf numFmtId="43" fontId="1" fillId="0" borderId="0" applyFont="0" applyFill="0" applyBorder="0" applyAlignment="0" applyProtection="0">
      <alignment vertical="center"/>
    </xf>
    <xf numFmtId="218" fontId="1" fillId="0" borderId="0">
      <alignment vertical="center"/>
    </xf>
    <xf numFmtId="218" fontId="1" fillId="0" borderId="0">
      <alignment vertical="center"/>
    </xf>
    <xf numFmtId="218" fontId="7" fillId="0" borderId="0" applyFill="0"/>
    <xf numFmtId="218" fontId="7" fillId="0" borderId="0" applyFill="0"/>
    <xf numFmtId="0" fontId="5" fillId="0" borderId="0" applyFill="0"/>
    <xf numFmtId="218" fontId="5" fillId="0" borderId="0" applyFill="0"/>
    <xf numFmtId="218" fontId="5" fillId="0" borderId="0" applyFill="0"/>
    <xf numFmtId="0" fontId="5" fillId="0" borderId="0" applyFill="0"/>
    <xf numFmtId="0" fontId="10" fillId="2"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218" fontId="1" fillId="0" borderId="0">
      <alignment vertical="center"/>
    </xf>
    <xf numFmtId="0" fontId="3" fillId="0" borderId="0"/>
    <xf numFmtId="0" fontId="5" fillId="0" borderId="0" applyFill="0"/>
    <xf numFmtId="0" fontId="5" fillId="0" borderId="0"/>
    <xf numFmtId="0" fontId="3" fillId="0" borderId="0">
      <alignment vertical="center"/>
    </xf>
    <xf numFmtId="0" fontId="3" fillId="0" borderId="0">
      <alignment vertical="center"/>
    </xf>
    <xf numFmtId="0" fontId="11" fillId="0" borderId="0"/>
    <xf numFmtId="0" fontId="3" fillId="0" borderId="0"/>
    <xf numFmtId="0" fontId="5" fillId="0" borderId="0"/>
    <xf numFmtId="0" fontId="5" fillId="0" borderId="0"/>
    <xf numFmtId="0" fontId="3" fillId="0" borderId="0"/>
    <xf numFmtId="0" fontId="9" fillId="0" borderId="0" applyNumberFormat="0" applyFill="0" applyBorder="0" applyAlignment="0" applyProtection="0">
      <alignment vertical="top"/>
      <protection locked="0"/>
    </xf>
    <xf numFmtId="0" fontId="5" fillId="0" borderId="0"/>
    <xf numFmtId="0" fontId="12" fillId="0" borderId="0">
      <alignment vertical="center"/>
    </xf>
    <xf numFmtId="0" fontId="13" fillId="0" borderId="0">
      <alignment vertical="center"/>
    </xf>
    <xf numFmtId="218" fontId="7" fillId="0" borderId="0"/>
    <xf numFmtId="0" fontId="1" fillId="0" borderId="0">
      <alignment vertical="center"/>
    </xf>
    <xf numFmtId="0" fontId="5" fillId="0" borderId="0"/>
    <xf numFmtId="218" fontId="1" fillId="0" borderId="0">
      <alignment vertical="center"/>
    </xf>
    <xf numFmtId="43" fontId="5" fillId="0" borderId="0" applyFont="0" applyFill="0" applyBorder="0" applyAlignment="0" applyProtection="0"/>
    <xf numFmtId="365" fontId="5" fillId="0" borderId="0"/>
    <xf numFmtId="356" fontId="1" fillId="0" borderId="0">
      <alignment vertical="center"/>
    </xf>
    <xf numFmtId="356" fontId="3" fillId="0" borderId="0"/>
    <xf numFmtId="356" fontId="4" fillId="0" borderId="0"/>
    <xf numFmtId="356" fontId="6" fillId="2" borderId="0" applyNumberFormat="0" applyBorder="0" applyAlignment="0" applyProtection="0"/>
    <xf numFmtId="356" fontId="5" fillId="0" borderId="0" applyFill="0"/>
    <xf numFmtId="356" fontId="3" fillId="0" borderId="0"/>
    <xf numFmtId="356" fontId="5" fillId="0" borderId="0" applyFill="0"/>
    <xf numFmtId="356" fontId="5" fillId="0" borderId="0"/>
    <xf numFmtId="356" fontId="1" fillId="0" borderId="0">
      <alignment vertical="center"/>
    </xf>
    <xf numFmtId="356" fontId="1" fillId="0" borderId="0">
      <alignment vertical="center"/>
    </xf>
    <xf numFmtId="356" fontId="1" fillId="0" borderId="0">
      <alignment vertical="center"/>
    </xf>
    <xf numFmtId="356" fontId="1" fillId="0" borderId="0">
      <alignment vertical="center"/>
    </xf>
    <xf numFmtId="356" fontId="7" fillId="0" borderId="0" applyFill="0"/>
    <xf numFmtId="356" fontId="7" fillId="0" borderId="0" applyFill="0"/>
    <xf numFmtId="356" fontId="7" fillId="0" borderId="0" applyFill="0"/>
    <xf numFmtId="356" fontId="7" fillId="0" borderId="0" applyFill="0"/>
    <xf numFmtId="356" fontId="5" fillId="0" borderId="0" applyFill="0"/>
    <xf numFmtId="356" fontId="5" fillId="0" borderId="0" applyFill="0"/>
    <xf numFmtId="356" fontId="5" fillId="0" borderId="0" applyFill="0"/>
    <xf numFmtId="356" fontId="5" fillId="0" borderId="0" applyFill="0"/>
    <xf numFmtId="356" fontId="10" fillId="2" borderId="0" applyNumberFormat="0" applyBorder="0" applyAlignment="0" applyProtection="0"/>
    <xf numFmtId="356" fontId="9" fillId="0" borderId="0" applyNumberFormat="0" applyFill="0" applyBorder="0" applyAlignment="0" applyProtection="0">
      <alignment vertical="top"/>
      <protection locked="0"/>
    </xf>
    <xf numFmtId="356" fontId="1" fillId="0" borderId="0">
      <alignment vertical="center"/>
    </xf>
    <xf numFmtId="356" fontId="3" fillId="0" borderId="0"/>
    <xf numFmtId="356" fontId="5" fillId="0" borderId="0"/>
    <xf numFmtId="356" fontId="5" fillId="0" borderId="0" applyFill="0"/>
    <xf numFmtId="356" fontId="5" fillId="0" borderId="0"/>
    <xf numFmtId="356" fontId="3" fillId="0" borderId="0">
      <alignment vertical="center"/>
    </xf>
    <xf numFmtId="356" fontId="3" fillId="0" borderId="0">
      <alignment vertical="center"/>
    </xf>
    <xf numFmtId="356" fontId="11" fillId="0" borderId="0"/>
    <xf numFmtId="356" fontId="3" fillId="0" borderId="0"/>
    <xf numFmtId="356" fontId="5" fillId="0" borderId="0"/>
    <xf numFmtId="356" fontId="5" fillId="0" borderId="0"/>
    <xf numFmtId="356" fontId="3" fillId="0" borderId="0"/>
    <xf numFmtId="356" fontId="9" fillId="0" borderId="0" applyNumberFormat="0" applyFill="0" applyBorder="0" applyAlignment="0" applyProtection="0">
      <alignment vertical="top"/>
      <protection locked="0"/>
    </xf>
    <xf numFmtId="356" fontId="5" fillId="0" borderId="0"/>
    <xf numFmtId="356" fontId="12" fillId="0" borderId="0">
      <alignment vertical="center"/>
    </xf>
    <xf numFmtId="356" fontId="13" fillId="0" borderId="0">
      <alignment vertical="center"/>
    </xf>
    <xf numFmtId="356" fontId="7" fillId="0" borderId="0"/>
    <xf numFmtId="356" fontId="1" fillId="0" borderId="0">
      <alignment vertical="center"/>
    </xf>
    <xf numFmtId="356" fontId="5" fillId="0" borderId="0"/>
    <xf numFmtId="356" fontId="1" fillId="0" borderId="0">
      <alignment vertical="center"/>
    </xf>
    <xf numFmtId="356" fontId="5" fillId="0" borderId="0"/>
    <xf numFmtId="356" fontId="1" fillId="0" borderId="0">
      <alignment vertical="center"/>
    </xf>
    <xf numFmtId="356" fontId="7" fillId="0" borderId="0" applyFill="0"/>
    <xf numFmtId="356" fontId="3" fillId="0" borderId="0"/>
    <xf numFmtId="43" fontId="1" fillId="0" borderId="0" applyFont="0" applyFill="0" applyBorder="0" applyAlignment="0" applyProtection="0">
      <alignment vertical="center"/>
    </xf>
    <xf numFmtId="356" fontId="23" fillId="0" borderId="0" applyNumberFormat="0" applyFill="0" applyBorder="0" applyAlignment="0" applyProtection="0">
      <alignment vertical="top"/>
      <protection locked="0"/>
    </xf>
    <xf numFmtId="356" fontId="7" fillId="0" borderId="16" quotePrefix="1">
      <alignment horizontal="justify" vertical="justify" textRotation="127" wrapText="1" justifyLastLine="1"/>
      <protection hidden="1"/>
    </xf>
    <xf numFmtId="356" fontId="5" fillId="0" borderId="0"/>
    <xf numFmtId="356" fontId="5" fillId="0" borderId="0"/>
    <xf numFmtId="356" fontId="26" fillId="0" borderId="0"/>
    <xf numFmtId="356" fontId="26" fillId="0" borderId="0"/>
    <xf numFmtId="356" fontId="26" fillId="0" borderId="0"/>
    <xf numFmtId="356" fontId="26" fillId="0" borderId="0"/>
    <xf numFmtId="356" fontId="26" fillId="0" borderId="0"/>
    <xf numFmtId="356" fontId="26" fillId="0" borderId="0"/>
    <xf numFmtId="356" fontId="26" fillId="0" borderId="0"/>
    <xf numFmtId="356" fontId="26" fillId="0" borderId="0"/>
    <xf numFmtId="356" fontId="3" fillId="10" borderId="0" applyNumberFormat="0" applyBorder="0" applyAlignment="0" applyProtection="0"/>
    <xf numFmtId="356" fontId="3" fillId="10" borderId="0" applyNumberFormat="0" applyBorder="0" applyAlignment="0" applyProtection="0"/>
    <xf numFmtId="356" fontId="3" fillId="10" borderId="0" applyNumberFormat="0" applyBorder="0" applyAlignment="0" applyProtection="0"/>
    <xf numFmtId="356" fontId="3" fillId="14" borderId="0" applyNumberFormat="0" applyBorder="0" applyAlignment="0" applyProtection="0"/>
    <xf numFmtId="356" fontId="3" fillId="14" borderId="0" applyNumberFormat="0" applyBorder="0" applyAlignment="0" applyProtection="0"/>
    <xf numFmtId="356" fontId="3" fillId="14" borderId="0" applyNumberFormat="0" applyBorder="0" applyAlignment="0" applyProtection="0"/>
    <xf numFmtId="356" fontId="3" fillId="18" borderId="0" applyNumberFormat="0" applyBorder="0" applyAlignment="0" applyProtection="0"/>
    <xf numFmtId="356" fontId="3" fillId="18" borderId="0" applyNumberFormat="0" applyBorder="0" applyAlignment="0" applyProtection="0"/>
    <xf numFmtId="356" fontId="3" fillId="18" borderId="0" applyNumberFormat="0" applyBorder="0" applyAlignment="0" applyProtection="0"/>
    <xf numFmtId="356" fontId="3" fillId="22" borderId="0" applyNumberFormat="0" applyBorder="0" applyAlignment="0" applyProtection="0"/>
    <xf numFmtId="356" fontId="3" fillId="22" borderId="0" applyNumberFormat="0" applyBorder="0" applyAlignment="0" applyProtection="0"/>
    <xf numFmtId="356" fontId="3" fillId="22" borderId="0" applyNumberFormat="0" applyBorder="0" applyAlignment="0" applyProtection="0"/>
    <xf numFmtId="356" fontId="3" fillId="26" borderId="0" applyNumberFormat="0" applyBorder="0" applyAlignment="0" applyProtection="0"/>
    <xf numFmtId="356" fontId="3" fillId="26" borderId="0" applyNumberFormat="0" applyBorder="0" applyAlignment="0" applyProtection="0"/>
    <xf numFmtId="356" fontId="3" fillId="26" borderId="0" applyNumberFormat="0" applyBorder="0" applyAlignment="0" applyProtection="0"/>
    <xf numFmtId="356" fontId="3" fillId="30" borderId="0" applyNumberFormat="0" applyBorder="0" applyAlignment="0" applyProtection="0"/>
    <xf numFmtId="356" fontId="3" fillId="30" borderId="0" applyNumberFormat="0" applyBorder="0" applyAlignment="0" applyProtection="0"/>
    <xf numFmtId="356" fontId="3" fillId="30" borderId="0" applyNumberFormat="0" applyBorder="0" applyAlignment="0" applyProtection="0"/>
    <xf numFmtId="356" fontId="29" fillId="34" borderId="0"/>
    <xf numFmtId="356" fontId="30" fillId="35" borderId="0" applyNumberFormat="0" applyBorder="0" applyAlignment="0" applyProtection="0"/>
    <xf numFmtId="356" fontId="29" fillId="36" borderId="0"/>
    <xf numFmtId="356" fontId="30" fillId="37" borderId="0" applyNumberFormat="0" applyBorder="0" applyAlignment="0" applyProtection="0"/>
    <xf numFmtId="356" fontId="29" fillId="38" borderId="0"/>
    <xf numFmtId="356" fontId="30" fillId="39" borderId="0" applyNumberFormat="0" applyBorder="0" applyAlignment="0" applyProtection="0"/>
    <xf numFmtId="356" fontId="29" fillId="40" borderId="0"/>
    <xf numFmtId="356" fontId="30" fillId="41" borderId="0" applyNumberFormat="0" applyBorder="0" applyAlignment="0" applyProtection="0"/>
    <xf numFmtId="356" fontId="29" fillId="42" borderId="0"/>
    <xf numFmtId="356" fontId="30" fillId="43" borderId="0" applyNumberFormat="0" applyBorder="0" applyAlignment="0" applyProtection="0"/>
    <xf numFmtId="356" fontId="29" fillId="44" borderId="0"/>
    <xf numFmtId="356" fontId="30" fillId="45" borderId="0" applyNumberFormat="0" applyBorder="0" applyAlignment="0" applyProtection="0"/>
    <xf numFmtId="356" fontId="31" fillId="35" borderId="0" applyNumberFormat="0" applyBorder="0" applyAlignment="0" applyProtection="0"/>
    <xf numFmtId="356" fontId="31" fillId="37" borderId="0" applyNumberFormat="0" applyBorder="0" applyAlignment="0" applyProtection="0"/>
    <xf numFmtId="356" fontId="31" fillId="39" borderId="0" applyNumberFormat="0" applyBorder="0" applyAlignment="0" applyProtection="0"/>
    <xf numFmtId="356" fontId="31" fillId="41" borderId="0" applyNumberFormat="0" applyBorder="0" applyAlignment="0" applyProtection="0"/>
    <xf numFmtId="356" fontId="31" fillId="43" borderId="0" applyNumberFormat="0" applyBorder="0" applyAlignment="0" applyProtection="0"/>
    <xf numFmtId="356" fontId="31" fillId="45" borderId="0" applyNumberFormat="0" applyBorder="0" applyAlignment="0" applyProtection="0"/>
    <xf numFmtId="356" fontId="32" fillId="10" borderId="0" applyNumberFormat="0" applyBorder="0" applyAlignment="0" applyProtection="0"/>
    <xf numFmtId="356" fontId="33" fillId="10" borderId="0" applyNumberFormat="0" applyBorder="0" applyAlignment="0" applyProtection="0"/>
    <xf numFmtId="356" fontId="33" fillId="10" borderId="0" applyNumberFormat="0" applyBorder="0" applyAlignment="0" applyProtection="0"/>
    <xf numFmtId="356" fontId="32" fillId="14" borderId="0" applyNumberFormat="0" applyBorder="0" applyAlignment="0" applyProtection="0"/>
    <xf numFmtId="356" fontId="33" fillId="14" borderId="0" applyNumberFormat="0" applyBorder="0" applyAlignment="0" applyProtection="0"/>
    <xf numFmtId="356" fontId="33" fillId="14" borderId="0" applyNumberFormat="0" applyBorder="0" applyAlignment="0" applyProtection="0"/>
    <xf numFmtId="356" fontId="32" fillId="18" borderId="0" applyNumberFormat="0" applyBorder="0" applyAlignment="0" applyProtection="0"/>
    <xf numFmtId="356" fontId="33" fillId="18" borderId="0" applyNumberFormat="0" applyBorder="0" applyAlignment="0" applyProtection="0"/>
    <xf numFmtId="356" fontId="33" fillId="18" borderId="0" applyNumberFormat="0" applyBorder="0" applyAlignment="0" applyProtection="0"/>
    <xf numFmtId="356" fontId="32" fillId="22" borderId="0" applyNumberFormat="0" applyBorder="0" applyAlignment="0" applyProtection="0"/>
    <xf numFmtId="356" fontId="33" fillId="22" borderId="0" applyNumberFormat="0" applyBorder="0" applyAlignment="0" applyProtection="0"/>
    <xf numFmtId="356" fontId="33" fillId="22" borderId="0" applyNumberFormat="0" applyBorder="0" applyAlignment="0" applyProtection="0"/>
    <xf numFmtId="356" fontId="32" fillId="26" borderId="0" applyNumberFormat="0" applyBorder="0" applyAlignment="0" applyProtection="0"/>
    <xf numFmtId="356" fontId="33" fillId="26" borderId="0" applyNumberFormat="0" applyBorder="0" applyAlignment="0" applyProtection="0"/>
    <xf numFmtId="356" fontId="33" fillId="26" borderId="0" applyNumberFormat="0" applyBorder="0" applyAlignment="0" applyProtection="0"/>
    <xf numFmtId="356" fontId="32" fillId="30" borderId="0" applyNumberFormat="0" applyBorder="0" applyAlignment="0" applyProtection="0"/>
    <xf numFmtId="356" fontId="33" fillId="30" borderId="0" applyNumberFormat="0" applyBorder="0" applyAlignment="0" applyProtection="0"/>
    <xf numFmtId="356" fontId="33" fillId="30" borderId="0" applyNumberFormat="0" applyBorder="0" applyAlignment="0" applyProtection="0"/>
    <xf numFmtId="356" fontId="3" fillId="11" borderId="0" applyNumberFormat="0" applyBorder="0" applyAlignment="0" applyProtection="0"/>
    <xf numFmtId="356" fontId="3" fillId="11" borderId="0" applyNumberFormat="0" applyBorder="0" applyAlignment="0" applyProtection="0"/>
    <xf numFmtId="356" fontId="3" fillId="11" borderId="0" applyNumberFormat="0" applyBorder="0" applyAlignment="0" applyProtection="0"/>
    <xf numFmtId="356" fontId="3" fillId="15" borderId="0" applyNumberFormat="0" applyBorder="0" applyAlignment="0" applyProtection="0"/>
    <xf numFmtId="356" fontId="3" fillId="15" borderId="0" applyNumberFormat="0" applyBorder="0" applyAlignment="0" applyProtection="0"/>
    <xf numFmtId="356" fontId="3" fillId="15" borderId="0" applyNumberFormat="0" applyBorder="0" applyAlignment="0" applyProtection="0"/>
    <xf numFmtId="356" fontId="3" fillId="19" borderId="0" applyNumberFormat="0" applyBorder="0" applyAlignment="0" applyProtection="0"/>
    <xf numFmtId="356" fontId="3" fillId="19" borderId="0" applyNumberFormat="0" applyBorder="0" applyAlignment="0" applyProtection="0"/>
    <xf numFmtId="356" fontId="3" fillId="19" borderId="0" applyNumberFormat="0" applyBorder="0" applyAlignment="0" applyProtection="0"/>
    <xf numFmtId="356" fontId="3" fillId="23" borderId="0" applyNumberFormat="0" applyBorder="0" applyAlignment="0" applyProtection="0"/>
    <xf numFmtId="356" fontId="3" fillId="23" borderId="0" applyNumberFormat="0" applyBorder="0" applyAlignment="0" applyProtection="0"/>
    <xf numFmtId="356" fontId="3" fillId="23" borderId="0" applyNumberFormat="0" applyBorder="0" applyAlignment="0" applyProtection="0"/>
    <xf numFmtId="356" fontId="3" fillId="27" borderId="0" applyNumberFormat="0" applyBorder="0" applyAlignment="0" applyProtection="0"/>
    <xf numFmtId="356" fontId="3" fillId="27" borderId="0" applyNumberFormat="0" applyBorder="0" applyAlignment="0" applyProtection="0"/>
    <xf numFmtId="356" fontId="3" fillId="27" borderId="0" applyNumberFormat="0" applyBorder="0" applyAlignment="0" applyProtection="0"/>
    <xf numFmtId="356" fontId="3" fillId="31" borderId="0" applyNumberFormat="0" applyBorder="0" applyAlignment="0" applyProtection="0"/>
    <xf numFmtId="356" fontId="3" fillId="31" borderId="0" applyNumberFormat="0" applyBorder="0" applyAlignment="0" applyProtection="0"/>
    <xf numFmtId="356" fontId="3" fillId="31" borderId="0" applyNumberFormat="0" applyBorder="0" applyAlignment="0" applyProtection="0"/>
    <xf numFmtId="356" fontId="29" fillId="46" borderId="0"/>
    <xf numFmtId="356" fontId="30" fillId="47" borderId="0" applyNumberFormat="0" applyBorder="0" applyAlignment="0" applyProtection="0"/>
    <xf numFmtId="356" fontId="29" fillId="48" borderId="0"/>
    <xf numFmtId="356" fontId="30" fillId="49" borderId="0" applyNumberFormat="0" applyBorder="0" applyAlignment="0" applyProtection="0"/>
    <xf numFmtId="356" fontId="29" fillId="50" borderId="0"/>
    <xf numFmtId="356" fontId="30" fillId="51" borderId="0" applyNumberFormat="0" applyBorder="0" applyAlignment="0" applyProtection="0"/>
    <xf numFmtId="356" fontId="29" fillId="52" borderId="0"/>
    <xf numFmtId="356" fontId="30" fillId="41" borderId="0" applyNumberFormat="0" applyBorder="0" applyAlignment="0" applyProtection="0"/>
    <xf numFmtId="356" fontId="29" fillId="33" borderId="0"/>
    <xf numFmtId="356" fontId="30" fillId="47" borderId="0" applyNumberFormat="0" applyBorder="0" applyAlignment="0" applyProtection="0"/>
    <xf numFmtId="356" fontId="29" fillId="53" borderId="0"/>
    <xf numFmtId="356" fontId="30" fillId="54" borderId="0" applyNumberFormat="0" applyBorder="0" applyAlignment="0" applyProtection="0"/>
    <xf numFmtId="356" fontId="31" fillId="47" borderId="0" applyNumberFormat="0" applyBorder="0" applyAlignment="0" applyProtection="0"/>
    <xf numFmtId="356" fontId="31" fillId="49" borderId="0" applyNumberFormat="0" applyBorder="0" applyAlignment="0" applyProtection="0"/>
    <xf numFmtId="356" fontId="31" fillId="51" borderId="0" applyNumberFormat="0" applyBorder="0" applyAlignment="0" applyProtection="0"/>
    <xf numFmtId="356" fontId="31" fillId="41" borderId="0" applyNumberFormat="0" applyBorder="0" applyAlignment="0" applyProtection="0"/>
    <xf numFmtId="356" fontId="31" fillId="47" borderId="0" applyNumberFormat="0" applyBorder="0" applyAlignment="0" applyProtection="0"/>
    <xf numFmtId="356" fontId="31" fillId="54" borderId="0" applyNumberFormat="0" applyBorder="0" applyAlignment="0" applyProtection="0"/>
    <xf numFmtId="356" fontId="32" fillId="11" borderId="0" applyNumberFormat="0" applyBorder="0" applyAlignment="0" applyProtection="0"/>
    <xf numFmtId="356" fontId="33" fillId="11" borderId="0" applyNumberFormat="0" applyBorder="0" applyAlignment="0" applyProtection="0"/>
    <xf numFmtId="356" fontId="33" fillId="11" borderId="0" applyNumberFormat="0" applyBorder="0" applyAlignment="0" applyProtection="0"/>
    <xf numFmtId="356" fontId="32" fillId="15" borderId="0" applyNumberFormat="0" applyBorder="0" applyAlignment="0" applyProtection="0"/>
    <xf numFmtId="356" fontId="33" fillId="15" borderId="0" applyNumberFormat="0" applyBorder="0" applyAlignment="0" applyProtection="0"/>
    <xf numFmtId="356" fontId="33" fillId="15" borderId="0" applyNumberFormat="0" applyBorder="0" applyAlignment="0" applyProtection="0"/>
    <xf numFmtId="356" fontId="32" fillId="19" borderId="0" applyNumberFormat="0" applyBorder="0" applyAlignment="0" applyProtection="0"/>
    <xf numFmtId="356" fontId="33" fillId="19" borderId="0" applyNumberFormat="0" applyBorder="0" applyAlignment="0" applyProtection="0"/>
    <xf numFmtId="356" fontId="33" fillId="19" borderId="0" applyNumberFormat="0" applyBorder="0" applyAlignment="0" applyProtection="0"/>
    <xf numFmtId="356" fontId="32" fillId="23" borderId="0" applyNumberFormat="0" applyBorder="0" applyAlignment="0" applyProtection="0"/>
    <xf numFmtId="356" fontId="33" fillId="23" borderId="0" applyNumberFormat="0" applyBorder="0" applyAlignment="0" applyProtection="0"/>
    <xf numFmtId="356" fontId="33" fillId="23" borderId="0" applyNumberFormat="0" applyBorder="0" applyAlignment="0" applyProtection="0"/>
    <xf numFmtId="356" fontId="32" fillId="27" borderId="0" applyNumberFormat="0" applyBorder="0" applyAlignment="0" applyProtection="0"/>
    <xf numFmtId="356" fontId="33" fillId="27" borderId="0" applyNumberFormat="0" applyBorder="0" applyAlignment="0" applyProtection="0"/>
    <xf numFmtId="356" fontId="33" fillId="27" borderId="0" applyNumberFormat="0" applyBorder="0" applyAlignment="0" applyProtection="0"/>
    <xf numFmtId="356" fontId="32" fillId="31" borderId="0" applyNumberFormat="0" applyBorder="0" applyAlignment="0" applyProtection="0"/>
    <xf numFmtId="356" fontId="33" fillId="31" borderId="0" applyNumberFormat="0" applyBorder="0" applyAlignment="0" applyProtection="0"/>
    <xf numFmtId="356" fontId="33" fillId="31" borderId="0" applyNumberFormat="0" applyBorder="0" applyAlignment="0" applyProtection="0"/>
    <xf numFmtId="356" fontId="34" fillId="55" borderId="0"/>
    <xf numFmtId="356" fontId="35" fillId="56" borderId="0" applyNumberFormat="0" applyBorder="0" applyAlignment="0" applyProtection="0"/>
    <xf numFmtId="356" fontId="34" fillId="57" borderId="0"/>
    <xf numFmtId="356" fontId="35" fillId="49" borderId="0" applyNumberFormat="0" applyBorder="0" applyAlignment="0" applyProtection="0"/>
    <xf numFmtId="356" fontId="34" fillId="58" borderId="0"/>
    <xf numFmtId="356" fontId="35" fillId="51" borderId="0" applyNumberFormat="0" applyBorder="0" applyAlignment="0" applyProtection="0"/>
    <xf numFmtId="356" fontId="34" fillId="59" borderId="0"/>
    <xf numFmtId="356" fontId="35" fillId="60" borderId="0" applyNumberFormat="0" applyBorder="0" applyAlignment="0" applyProtection="0"/>
    <xf numFmtId="356" fontId="34" fillId="61" borderId="0"/>
    <xf numFmtId="356" fontId="35" fillId="62" borderId="0" applyNumberFormat="0" applyBorder="0" applyAlignment="0" applyProtection="0"/>
    <xf numFmtId="356" fontId="34" fillId="63" borderId="0"/>
    <xf numFmtId="356" fontId="35" fillId="64" borderId="0" applyNumberFormat="0" applyBorder="0" applyAlignment="0" applyProtection="0"/>
    <xf numFmtId="356" fontId="36" fillId="56" borderId="0" applyNumberFormat="0" applyBorder="0" applyAlignment="0" applyProtection="0"/>
    <xf numFmtId="356" fontId="36" fillId="49" borderId="0" applyNumberFormat="0" applyBorder="0" applyAlignment="0" applyProtection="0"/>
    <xf numFmtId="356" fontId="36" fillId="51" borderId="0" applyNumberFormat="0" applyBorder="0" applyAlignment="0" applyProtection="0"/>
    <xf numFmtId="356" fontId="36" fillId="60" borderId="0" applyNumberFormat="0" applyBorder="0" applyAlignment="0" applyProtection="0"/>
    <xf numFmtId="356" fontId="36" fillId="62" borderId="0" applyNumberFormat="0" applyBorder="0" applyAlignment="0" applyProtection="0"/>
    <xf numFmtId="356" fontId="36" fillId="64" borderId="0" applyNumberFormat="0" applyBorder="0" applyAlignment="0" applyProtection="0"/>
    <xf numFmtId="356" fontId="37" fillId="12" borderId="0" applyNumberFormat="0" applyBorder="0" applyAlignment="0" applyProtection="0"/>
    <xf numFmtId="356" fontId="38" fillId="12" borderId="0" applyNumberFormat="0" applyBorder="0" applyAlignment="0" applyProtection="0"/>
    <xf numFmtId="356" fontId="38" fillId="12" borderId="0" applyNumberFormat="0" applyBorder="0" applyAlignment="0" applyProtection="0"/>
    <xf numFmtId="356" fontId="37" fillId="16" borderId="0" applyNumberFormat="0" applyBorder="0" applyAlignment="0" applyProtection="0"/>
    <xf numFmtId="356" fontId="38" fillId="16" borderId="0" applyNumberFormat="0" applyBorder="0" applyAlignment="0" applyProtection="0"/>
    <xf numFmtId="356" fontId="38" fillId="16" borderId="0" applyNumberFormat="0" applyBorder="0" applyAlignment="0" applyProtection="0"/>
    <xf numFmtId="356" fontId="37" fillId="20" borderId="0" applyNumberFormat="0" applyBorder="0" applyAlignment="0" applyProtection="0"/>
    <xf numFmtId="356" fontId="38" fillId="20" borderId="0" applyNumberFormat="0" applyBorder="0" applyAlignment="0" applyProtection="0"/>
    <xf numFmtId="356" fontId="38" fillId="20" borderId="0" applyNumberFormat="0" applyBorder="0" applyAlignment="0" applyProtection="0"/>
    <xf numFmtId="356" fontId="37" fillId="24" borderId="0" applyNumberFormat="0" applyBorder="0" applyAlignment="0" applyProtection="0"/>
    <xf numFmtId="356" fontId="38" fillId="24" borderId="0" applyNumberFormat="0" applyBorder="0" applyAlignment="0" applyProtection="0"/>
    <xf numFmtId="356" fontId="38" fillId="24" borderId="0" applyNumberFormat="0" applyBorder="0" applyAlignment="0" applyProtection="0"/>
    <xf numFmtId="356" fontId="37" fillId="28" borderId="0" applyNumberFormat="0" applyBorder="0" applyAlignment="0" applyProtection="0"/>
    <xf numFmtId="356" fontId="38" fillId="28" borderId="0" applyNumberFormat="0" applyBorder="0" applyAlignment="0" applyProtection="0"/>
    <xf numFmtId="356" fontId="38" fillId="28" borderId="0" applyNumberFormat="0" applyBorder="0" applyAlignment="0" applyProtection="0"/>
    <xf numFmtId="356" fontId="37" fillId="32" borderId="0" applyNumberFormat="0" applyBorder="0" applyAlignment="0" applyProtection="0"/>
    <xf numFmtId="356" fontId="38" fillId="32" borderId="0" applyNumberFormat="0" applyBorder="0" applyAlignment="0" applyProtection="0"/>
    <xf numFmtId="356" fontId="38" fillId="32" borderId="0" applyNumberFormat="0" applyBorder="0" applyAlignment="0" applyProtection="0"/>
    <xf numFmtId="356" fontId="39" fillId="65" borderId="0" applyNumberFormat="0" applyBorder="0" applyAlignment="0" applyProtection="0"/>
    <xf numFmtId="356" fontId="39" fillId="65" borderId="0" applyNumberFormat="0" applyBorder="0" applyAlignment="0" applyProtection="0"/>
    <xf numFmtId="356" fontId="40" fillId="66" borderId="0" applyNumberFormat="0" applyBorder="0" applyAlignment="0" applyProtection="0"/>
    <xf numFmtId="356" fontId="34" fillId="67" borderId="0"/>
    <xf numFmtId="356" fontId="35" fillId="68" borderId="0" applyNumberFormat="0" applyBorder="0" applyAlignment="0" applyProtection="0"/>
    <xf numFmtId="356" fontId="39" fillId="69" borderId="0" applyNumberFormat="0" applyBorder="0" applyAlignment="0" applyProtection="0"/>
    <xf numFmtId="356" fontId="39" fillId="70" borderId="0" applyNumberFormat="0" applyBorder="0" applyAlignment="0" applyProtection="0"/>
    <xf numFmtId="356" fontId="40" fillId="71" borderId="0" applyNumberFormat="0" applyBorder="0" applyAlignment="0" applyProtection="0"/>
    <xf numFmtId="356" fontId="34" fillId="72" borderId="0"/>
    <xf numFmtId="356" fontId="35" fillId="73" borderId="0" applyNumberFormat="0" applyBorder="0" applyAlignment="0" applyProtection="0"/>
    <xf numFmtId="356" fontId="39" fillId="69" borderId="0" applyNumberFormat="0" applyBorder="0" applyAlignment="0" applyProtection="0"/>
    <xf numFmtId="356" fontId="39" fillId="74" borderId="0" applyNumberFormat="0" applyBorder="0" applyAlignment="0" applyProtection="0"/>
    <xf numFmtId="356" fontId="40" fillId="70" borderId="0" applyNumberFormat="0" applyBorder="0" applyAlignment="0" applyProtection="0"/>
    <xf numFmtId="356" fontId="34" fillId="75" borderId="0"/>
    <xf numFmtId="356" fontId="35" fillId="76" borderId="0" applyNumberFormat="0" applyBorder="0" applyAlignment="0" applyProtection="0"/>
    <xf numFmtId="356" fontId="39" fillId="65" borderId="0" applyNumberFormat="0" applyBorder="0" applyAlignment="0" applyProtection="0"/>
    <xf numFmtId="356" fontId="39" fillId="70" borderId="0" applyNumberFormat="0" applyBorder="0" applyAlignment="0" applyProtection="0"/>
    <xf numFmtId="356" fontId="40" fillId="70" borderId="0" applyNumberFormat="0" applyBorder="0" applyAlignment="0" applyProtection="0"/>
    <xf numFmtId="356" fontId="38" fillId="21" borderId="0" applyNumberFormat="0" applyBorder="0" applyAlignment="0" applyProtection="0"/>
    <xf numFmtId="356" fontId="34" fillId="77" borderId="0"/>
    <xf numFmtId="356" fontId="35" fillId="60" borderId="0" applyNumberFormat="0" applyBorder="0" applyAlignment="0" applyProtection="0"/>
    <xf numFmtId="356" fontId="39" fillId="78" borderId="0" applyNumberFormat="0" applyBorder="0" applyAlignment="0" applyProtection="0"/>
    <xf numFmtId="356" fontId="39" fillId="65" borderId="0" applyNumberFormat="0" applyBorder="0" applyAlignment="0" applyProtection="0"/>
    <xf numFmtId="356" fontId="40" fillId="66" borderId="0" applyNumberFormat="0" applyBorder="0" applyAlignment="0" applyProtection="0"/>
    <xf numFmtId="356" fontId="34" fillId="79" borderId="0"/>
    <xf numFmtId="356" fontId="35" fillId="62" borderId="0" applyNumberFormat="0" applyBorder="0" applyAlignment="0" applyProtection="0"/>
    <xf numFmtId="356" fontId="39" fillId="69" borderId="0" applyNumberFormat="0" applyBorder="0" applyAlignment="0" applyProtection="0"/>
    <xf numFmtId="356" fontId="39" fillId="80" borderId="0" applyNumberFormat="0" applyBorder="0" applyAlignment="0" applyProtection="0"/>
    <xf numFmtId="356" fontId="40" fillId="80" borderId="0" applyNumberFormat="0" applyBorder="0" applyAlignment="0" applyProtection="0"/>
    <xf numFmtId="356" fontId="34" fillId="81" borderId="0"/>
    <xf numFmtId="356" fontId="35" fillId="82" borderId="0" applyNumberFormat="0" applyBorder="0" applyAlignment="0" applyProtection="0"/>
    <xf numFmtId="356" fontId="36" fillId="68" borderId="0" applyNumberFormat="0" applyBorder="0" applyAlignment="0" applyProtection="0"/>
    <xf numFmtId="356" fontId="36" fillId="73" borderId="0" applyNumberFormat="0" applyBorder="0" applyAlignment="0" applyProtection="0"/>
    <xf numFmtId="356" fontId="36" fillId="76" borderId="0" applyNumberFormat="0" applyBorder="0" applyAlignment="0" applyProtection="0"/>
    <xf numFmtId="356" fontId="36" fillId="60" borderId="0" applyNumberFormat="0" applyBorder="0" applyAlignment="0" applyProtection="0"/>
    <xf numFmtId="356" fontId="36" fillId="62" borderId="0" applyNumberFormat="0" applyBorder="0" applyAlignment="0" applyProtection="0"/>
    <xf numFmtId="356" fontId="36" fillId="82" borderId="0" applyNumberFormat="0" applyBorder="0" applyAlignment="0" applyProtection="0"/>
    <xf numFmtId="356" fontId="5" fillId="0" borderId="1"/>
    <xf numFmtId="356" fontId="5" fillId="0" borderId="1"/>
    <xf numFmtId="356" fontId="41" fillId="83" borderId="43" applyNumberFormat="0" applyAlignment="0" applyProtection="0"/>
    <xf numFmtId="356" fontId="7" fillId="0" borderId="0" applyFill="0"/>
    <xf numFmtId="356" fontId="7" fillId="0" borderId="0" applyFill="0"/>
    <xf numFmtId="356" fontId="7" fillId="0" borderId="0" applyFill="0"/>
    <xf numFmtId="356" fontId="7" fillId="0" borderId="0" applyFill="0"/>
    <xf numFmtId="356" fontId="7" fillId="0" borderId="0" applyFill="0"/>
    <xf numFmtId="356" fontId="7" fillId="0" borderId="0" applyFill="0"/>
    <xf numFmtId="356" fontId="7" fillId="0" borderId="0" applyFill="0"/>
    <xf numFmtId="356" fontId="7" fillId="0" borderId="0" applyFill="0"/>
    <xf numFmtId="356" fontId="7" fillId="0" borderId="0" applyFill="0"/>
    <xf numFmtId="356" fontId="42" fillId="37" borderId="0" applyNumberFormat="0" applyBorder="0" applyAlignment="0" applyProtection="0"/>
    <xf numFmtId="356" fontId="43" fillId="83" borderId="44" applyNumberFormat="0" applyAlignment="0" applyProtection="0"/>
    <xf numFmtId="356" fontId="44" fillId="0" borderId="0"/>
    <xf numFmtId="356" fontId="45" fillId="0" borderId="0"/>
    <xf numFmtId="356" fontId="46" fillId="84" borderId="8"/>
    <xf numFmtId="356" fontId="47" fillId="83" borderId="44" applyNumberFormat="0" applyAlignment="0" applyProtection="0"/>
    <xf numFmtId="356" fontId="47" fillId="83" borderId="44" applyNumberFormat="0" applyAlignment="0" applyProtection="0"/>
    <xf numFmtId="356" fontId="48" fillId="85" borderId="11"/>
    <xf numFmtId="356" fontId="49" fillId="86" borderId="19" applyNumberFormat="0" applyAlignment="0" applyProtection="0"/>
    <xf numFmtId="43" fontId="33" fillId="0" borderId="0" applyFont="0" applyFill="0" applyBorder="0" applyAlignment="0" applyProtection="0"/>
    <xf numFmtId="43" fontId="5" fillId="0" borderId="0" applyFont="0" applyFill="0" applyBorder="0" applyAlignment="0" applyProtection="0"/>
    <xf numFmtId="43" fontId="51" fillId="0" borderId="0" applyFont="0" applyFill="0" applyBorder="0" applyAlignment="0" applyProtection="0">
      <alignment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alignment vertical="center"/>
    </xf>
    <xf numFmtId="43"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alignment vertical="center"/>
    </xf>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1" fillId="0" borderId="0" applyFont="0" applyFill="0" applyBorder="0" applyAlignment="0" applyProtection="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alignment vertical="center"/>
    </xf>
    <xf numFmtId="43" fontId="5" fillId="0" borderId="0" applyFont="0" applyFill="0" applyBorder="0" applyAlignment="0" applyProtection="0"/>
    <xf numFmtId="43" fontId="5" fillId="0" borderId="0" applyFont="0" applyFill="0" applyBorder="0" applyAlignment="0" applyProtection="0"/>
    <xf numFmtId="356" fontId="52" fillId="0" borderId="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56" fontId="54" fillId="45" borderId="44" applyNumberFormat="0" applyAlignment="0" applyProtection="0"/>
    <xf numFmtId="356" fontId="55" fillId="87" borderId="0" applyNumberFormat="0" applyBorder="0" applyAlignment="0" applyProtection="0"/>
    <xf numFmtId="356" fontId="55" fillId="88" borderId="0" applyNumberFormat="0" applyBorder="0" applyAlignment="0" applyProtection="0"/>
    <xf numFmtId="356" fontId="55" fillId="89" borderId="0" applyNumberFormat="0" applyBorder="0" applyAlignment="0" applyProtection="0"/>
    <xf numFmtId="356" fontId="19" fillId="0" borderId="0" applyNumberFormat="0" applyFill="0" applyBorder="0" applyAlignment="0" applyProtection="0"/>
    <xf numFmtId="356" fontId="5" fillId="0" borderId="0" applyNumberFormat="0" applyFill="0" applyBorder="0" applyAlignment="0" applyProtection="0"/>
    <xf numFmtId="356" fontId="5" fillId="0" borderId="0" applyNumberFormat="0" applyFill="0" applyBorder="0" applyAlignment="0" applyProtection="0"/>
    <xf numFmtId="356" fontId="56" fillId="0" borderId="0">
      <alignment horizontal="left"/>
    </xf>
    <xf numFmtId="356" fontId="57" fillId="0" borderId="49" applyNumberFormat="0" applyFill="0" applyAlignment="0" applyProtection="0"/>
    <xf numFmtId="356" fontId="58" fillId="0" borderId="0" applyNumberFormat="0" applyFill="0" applyBorder="0" applyAlignment="0" applyProtection="0"/>
    <xf numFmtId="356" fontId="2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9" fillId="0" borderId="0"/>
    <xf numFmtId="356" fontId="60" fillId="0" borderId="0" applyNumberFormat="0" applyFill="0" applyBorder="0" applyAlignment="0" applyProtection="0"/>
    <xf numFmtId="356" fontId="21" fillId="0" borderId="0"/>
    <xf numFmtId="356" fontId="61" fillId="90" borderId="0"/>
    <xf numFmtId="356" fontId="62" fillId="39" borderId="0" applyNumberFormat="0" applyBorder="0" applyAlignment="0" applyProtection="0"/>
    <xf numFmtId="356" fontId="24" fillId="39" borderId="0" applyNumberFormat="0" applyBorder="0" applyAlignment="0" applyProtection="0"/>
    <xf numFmtId="356" fontId="19" fillId="0" borderId="15" applyNumberFormat="0" applyAlignment="0" applyProtection="0">
      <alignment horizontal="left" vertical="center"/>
    </xf>
    <xf numFmtId="356" fontId="19" fillId="0" borderId="35">
      <alignment horizontal="left" vertical="center"/>
    </xf>
    <xf numFmtId="356" fontId="18" fillId="0" borderId="1">
      <alignment horizontal="center"/>
    </xf>
    <xf numFmtId="356" fontId="18" fillId="0" borderId="1">
      <alignment horizontal="center"/>
    </xf>
    <xf numFmtId="356" fontId="63" fillId="0" borderId="5"/>
    <xf numFmtId="356" fontId="64" fillId="0" borderId="21" applyNumberFormat="0" applyFill="0" applyAlignment="0" applyProtection="0"/>
    <xf numFmtId="356" fontId="65" fillId="0" borderId="6"/>
    <xf numFmtId="356" fontId="66" fillId="0" borderId="22" applyNumberFormat="0" applyFill="0" applyAlignment="0" applyProtection="0"/>
    <xf numFmtId="356" fontId="67" fillId="0" borderId="23"/>
    <xf numFmtId="356" fontId="68" fillId="0" borderId="24" applyNumberFormat="0" applyFill="0" applyAlignment="0" applyProtection="0"/>
    <xf numFmtId="356" fontId="67" fillId="0" borderId="0"/>
    <xf numFmtId="356" fontId="68" fillId="0" borderId="0" applyNumberFormat="0" applyFill="0" applyBorder="0" applyAlignment="0" applyProtection="0"/>
    <xf numFmtId="356" fontId="69" fillId="91" borderId="8"/>
    <xf numFmtId="356" fontId="70" fillId="45" borderId="44" applyNumberFormat="0" applyAlignment="0" applyProtection="0"/>
    <xf numFmtId="356" fontId="70" fillId="45" borderId="44" applyNumberFormat="0" applyAlignment="0" applyProtection="0"/>
    <xf numFmtId="356" fontId="71" fillId="0" borderId="0" applyNumberFormat="0" applyFont="0" applyAlignment="0" applyProtection="0"/>
    <xf numFmtId="356" fontId="72" fillId="0" borderId="10"/>
    <xf numFmtId="356" fontId="73" fillId="0" borderId="25" applyNumberFormat="0" applyFill="0" applyAlignment="0" applyProtection="0"/>
    <xf numFmtId="356" fontId="5" fillId="0" borderId="0" applyFont="0" applyFill="0" applyBorder="0" applyAlignment="0" applyProtection="0"/>
    <xf numFmtId="356" fontId="5" fillId="0" borderId="0" applyFont="0" applyFill="0" applyBorder="0" applyAlignment="0" applyProtection="0"/>
    <xf numFmtId="356" fontId="75" fillId="92" borderId="0"/>
    <xf numFmtId="356" fontId="76" fillId="93" borderId="0" applyNumberFormat="0" applyBorder="0" applyAlignment="0" applyProtection="0"/>
    <xf numFmtId="356" fontId="78" fillId="0" borderId="0"/>
    <xf numFmtId="356" fontId="5" fillId="0" borderId="0"/>
    <xf numFmtId="356" fontId="5" fillId="0" borderId="0"/>
    <xf numFmtId="356" fontId="11" fillId="0" borderId="0"/>
    <xf numFmtId="356" fontId="11" fillId="0" borderId="0"/>
    <xf numFmtId="356" fontId="11" fillId="0" borderId="0"/>
    <xf numFmtId="356" fontId="11" fillId="0" borderId="0"/>
    <xf numFmtId="356" fontId="11" fillId="0" borderId="0"/>
    <xf numFmtId="356" fontId="11" fillId="0" borderId="0"/>
    <xf numFmtId="356" fontId="11" fillId="0" borderId="0"/>
    <xf numFmtId="356" fontId="11" fillId="0" borderId="0"/>
    <xf numFmtId="356" fontId="51" fillId="0" borderId="0">
      <alignment vertical="center"/>
    </xf>
    <xf numFmtId="356" fontId="3" fillId="0" borderId="0"/>
    <xf numFmtId="356" fontId="3" fillId="0" borderId="0"/>
    <xf numFmtId="356" fontId="3" fillId="0" borderId="0"/>
    <xf numFmtId="356" fontId="3" fillId="0" borderId="0"/>
    <xf numFmtId="356" fontId="4" fillId="0" borderId="0"/>
    <xf numFmtId="356" fontId="4" fillId="0" borderId="0"/>
    <xf numFmtId="356" fontId="3" fillId="0" borderId="0"/>
    <xf numFmtId="356" fontId="3" fillId="0" borderId="0"/>
    <xf numFmtId="356" fontId="3" fillId="0" borderId="0"/>
    <xf numFmtId="356" fontId="3" fillId="0" borderId="0"/>
    <xf numFmtId="356" fontId="51" fillId="0" borderId="0">
      <alignment vertical="center"/>
    </xf>
    <xf numFmtId="356" fontId="33" fillId="0" borderId="0"/>
    <xf numFmtId="356" fontId="51" fillId="0" borderId="0">
      <alignment vertical="center"/>
    </xf>
    <xf numFmtId="356" fontId="3" fillId="0" borderId="0"/>
    <xf numFmtId="356" fontId="51" fillId="0" borderId="0">
      <alignment vertical="center"/>
    </xf>
    <xf numFmtId="356" fontId="51" fillId="0" borderId="0">
      <alignment vertical="center"/>
    </xf>
    <xf numFmtId="356" fontId="33" fillId="0" borderId="0"/>
    <xf numFmtId="356" fontId="33" fillId="0" borderId="0"/>
    <xf numFmtId="356" fontId="51" fillId="0" borderId="0">
      <alignment vertical="center"/>
    </xf>
    <xf numFmtId="356" fontId="33" fillId="0" borderId="0"/>
    <xf numFmtId="356" fontId="3" fillId="0" borderId="0">
      <alignment vertical="center"/>
    </xf>
    <xf numFmtId="356" fontId="5" fillId="0" borderId="0" applyFill="0"/>
    <xf numFmtId="356" fontId="5"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5" fillId="0" borderId="0"/>
    <xf numFmtId="356" fontId="7" fillId="0" borderId="0">
      <alignment vertical="center"/>
    </xf>
    <xf numFmtId="356" fontId="7" fillId="0" borderId="0">
      <alignment vertical="center"/>
    </xf>
    <xf numFmtId="356" fontId="33" fillId="0" borderId="0"/>
    <xf numFmtId="356" fontId="5" fillId="0" borderId="0"/>
    <xf numFmtId="356" fontId="5" fillId="0" borderId="0"/>
    <xf numFmtId="356" fontId="5" fillId="0" borderId="0"/>
    <xf numFmtId="356" fontId="1" fillId="0" borderId="0">
      <alignment vertical="center"/>
    </xf>
    <xf numFmtId="356" fontId="1" fillId="0" borderId="0">
      <alignment vertical="center"/>
    </xf>
    <xf numFmtId="356" fontId="5"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3" fillId="0" borderId="0"/>
    <xf numFmtId="356" fontId="5" fillId="0" borderId="0"/>
    <xf numFmtId="356" fontId="3" fillId="0" borderId="0"/>
    <xf numFmtId="356" fontId="3" fillId="0" borderId="0"/>
    <xf numFmtId="356" fontId="3" fillId="0" borderId="0"/>
    <xf numFmtId="356" fontId="33" fillId="0" borderId="0"/>
    <xf numFmtId="356" fontId="3" fillId="0" borderId="0"/>
    <xf numFmtId="356" fontId="3" fillId="0" borderId="0"/>
    <xf numFmtId="356" fontId="3" fillId="0" borderId="0"/>
    <xf numFmtId="356" fontId="33" fillId="0" borderId="0"/>
    <xf numFmtId="356" fontId="5" fillId="0" borderId="0"/>
    <xf numFmtId="356" fontId="3" fillId="0" borderId="0"/>
    <xf numFmtId="356" fontId="3" fillId="0" borderId="0"/>
    <xf numFmtId="356" fontId="3" fillId="0" borderId="0"/>
    <xf numFmtId="356" fontId="5" fillId="0" borderId="0"/>
    <xf numFmtId="356" fontId="33" fillId="0" borderId="0"/>
    <xf numFmtId="356" fontId="3" fillId="0" borderId="0">
      <alignment vertical="center"/>
    </xf>
    <xf numFmtId="356" fontId="33" fillId="0" borderId="0"/>
    <xf numFmtId="356" fontId="3" fillId="0" borderId="0">
      <alignment vertical="center"/>
    </xf>
    <xf numFmtId="356" fontId="3" fillId="0" borderId="0">
      <alignment vertical="center"/>
    </xf>
    <xf numFmtId="356" fontId="33" fillId="0" borderId="0"/>
    <xf numFmtId="356" fontId="79" fillId="0" borderId="0">
      <alignment vertical="center"/>
    </xf>
    <xf numFmtId="356" fontId="5" fillId="0" borderId="0"/>
    <xf numFmtId="356" fontId="5" fillId="0" borderId="0" applyFill="0"/>
    <xf numFmtId="356" fontId="3" fillId="0" borderId="0"/>
    <xf numFmtId="356" fontId="3" fillId="0" borderId="0"/>
    <xf numFmtId="356" fontId="3" fillId="0" borderId="0"/>
    <xf numFmtId="356" fontId="3" fillId="0" borderId="0"/>
    <xf numFmtId="356" fontId="33" fillId="0" borderId="0"/>
    <xf numFmtId="356" fontId="33" fillId="0" borderId="0"/>
    <xf numFmtId="356" fontId="5" fillId="94" borderId="52" applyNumberFormat="0" applyFont="0" applyAlignment="0" applyProtection="0"/>
    <xf numFmtId="356" fontId="5" fillId="95" borderId="12"/>
    <xf numFmtId="356" fontId="5" fillId="94" borderId="52" applyNumberFormat="0" applyFont="0" applyAlignment="0" applyProtection="0"/>
    <xf numFmtId="356" fontId="5" fillId="94" borderId="52" applyNumberFormat="0" applyFont="0" applyAlignment="0" applyProtection="0"/>
    <xf numFmtId="356" fontId="5" fillId="94" borderId="52" applyNumberFormat="0" applyFont="0" applyAlignment="0" applyProtection="0"/>
    <xf numFmtId="356" fontId="5" fillId="94" borderId="52" applyNumberFormat="0" applyFont="0" applyAlignment="0" applyProtection="0"/>
    <xf numFmtId="356" fontId="3" fillId="8" borderId="12" applyNumberFormat="0" applyFont="0" applyAlignment="0" applyProtection="0"/>
    <xf numFmtId="356" fontId="3" fillId="8" borderId="12" applyNumberFormat="0" applyFont="0" applyAlignment="0" applyProtection="0"/>
    <xf numFmtId="356" fontId="3" fillId="8" borderId="12" applyNumberFormat="0" applyFont="0" applyAlignment="0" applyProtection="0"/>
    <xf numFmtId="356" fontId="80" fillId="84" borderId="9"/>
    <xf numFmtId="356" fontId="81" fillId="83" borderId="43" applyNumberFormat="0" applyAlignment="0" applyProtection="0"/>
    <xf numFmtId="356" fontId="81" fillId="83" borderId="43" applyNumberFormat="0" applyAlignment="0" applyProtection="0"/>
    <xf numFmtId="356" fontId="71" fillId="0" borderId="0"/>
    <xf numFmtId="356" fontId="5" fillId="0" borderId="0" applyFont="0"/>
    <xf numFmtId="356" fontId="5" fillId="0" borderId="0" applyFont="0"/>
    <xf numFmtId="356" fontId="5" fillId="0" borderId="0" applyFont="0"/>
    <xf numFmtId="356" fontId="71" fillId="0" borderId="0"/>
    <xf numFmtId="356" fontId="71" fillId="0" borderId="0"/>
    <xf numFmtId="356" fontId="71" fillId="0" borderId="0"/>
    <xf numFmtId="356" fontId="71" fillId="0" borderId="27" applyNumberFormat="0" applyFont="0" applyFill="0" applyAlignment="0" applyProtection="0"/>
    <xf numFmtId="356" fontId="71" fillId="0" borderId="27" applyNumberFormat="0" applyFont="0" applyFill="0" applyAlignment="0" applyProtection="0"/>
    <xf numFmtId="356" fontId="71" fillId="0" borderId="28" applyNumberFormat="0" applyFont="0" applyFill="0" applyAlignment="0" applyProtection="0"/>
    <xf numFmtId="356" fontId="71" fillId="0" borderId="30" applyNumberFormat="0" applyFont="0" applyFill="0" applyAlignment="0" applyProtection="0"/>
    <xf numFmtId="356" fontId="6" fillId="2" borderId="0" applyNumberFormat="0" applyBorder="0" applyAlignment="0" applyProtection="0"/>
    <xf numFmtId="356" fontId="83" fillId="0" borderId="0">
      <alignment horizontal="left"/>
    </xf>
    <xf numFmtId="356" fontId="84" fillId="0" borderId="0" applyNumberFormat="0" applyFill="0" applyBorder="0" applyAlignment="0" applyProtection="0"/>
    <xf numFmtId="356" fontId="5" fillId="0" borderId="0"/>
    <xf numFmtId="356" fontId="7" fillId="0" borderId="0"/>
    <xf numFmtId="356" fontId="26" fillId="0" borderId="0"/>
    <xf numFmtId="356" fontId="7" fillId="0" borderId="0"/>
    <xf numFmtId="356" fontId="85" fillId="0" borderId="0"/>
    <xf numFmtId="356" fontId="86" fillId="0" borderId="0"/>
    <xf numFmtId="356" fontId="87" fillId="0" borderId="0" applyNumberFormat="0" applyFill="0" applyBorder="0" applyAlignment="0" applyProtection="0"/>
    <xf numFmtId="356" fontId="4" fillId="0" borderId="31" applyNumberFormat="0" applyFill="0" applyAlignment="0" applyProtection="0"/>
    <xf numFmtId="356" fontId="88" fillId="0" borderId="49" applyNumberFormat="0" applyFill="0" applyAlignment="0" applyProtection="0"/>
    <xf numFmtId="356" fontId="88" fillId="0" borderId="49" applyNumberFormat="0" applyFill="0" applyAlignment="0" applyProtection="0"/>
    <xf numFmtId="356" fontId="71" fillId="0" borderId="32"/>
    <xf numFmtId="356" fontId="89" fillId="0" borderId="0" applyNumberFormat="0" applyFill="0" applyBorder="0" applyAlignment="0" applyProtection="0"/>
    <xf numFmtId="356" fontId="90" fillId="0" borderId="21" applyNumberFormat="0" applyFill="0" applyAlignment="0" applyProtection="0"/>
    <xf numFmtId="356" fontId="91" fillId="0" borderId="22" applyNumberFormat="0" applyFill="0" applyAlignment="0" applyProtection="0"/>
    <xf numFmtId="356" fontId="92" fillId="0" borderId="24" applyNumberFormat="0" applyFill="0" applyAlignment="0" applyProtection="0"/>
    <xf numFmtId="356" fontId="92" fillId="0" borderId="0" applyNumberFormat="0" applyFill="0" applyBorder="0" applyAlignment="0" applyProtection="0"/>
    <xf numFmtId="356" fontId="78" fillId="0" borderId="0"/>
    <xf numFmtId="356" fontId="93" fillId="0" borderId="25" applyNumberFormat="0" applyFill="0" applyAlignment="0" applyProtection="0"/>
    <xf numFmtId="356" fontId="94" fillId="0" borderId="0" applyNumberFormat="0" applyFill="0" applyBorder="0" applyAlignment="0" applyProtection="0"/>
    <xf numFmtId="356" fontId="95" fillId="0" borderId="0"/>
    <xf numFmtId="356" fontId="96" fillId="0" borderId="0" applyNumberFormat="0" applyFill="0" applyBorder="0" applyAlignment="0" applyProtection="0"/>
    <xf numFmtId="356" fontId="97" fillId="86" borderId="19" applyNumberFormat="0" applyAlignment="0" applyProtection="0"/>
    <xf numFmtId="356" fontId="6" fillId="2" borderId="0" applyNumberFormat="0" applyBorder="0" applyAlignment="0" applyProtection="0"/>
    <xf numFmtId="356" fontId="5" fillId="0" borderId="0"/>
    <xf numFmtId="356" fontId="100" fillId="0" borderId="5" applyNumberFormat="0" applyFill="0" applyAlignment="0" applyProtection="0"/>
    <xf numFmtId="356" fontId="101" fillId="0" borderId="5" applyNumberFormat="0" applyFill="0" applyAlignment="0" applyProtection="0"/>
    <xf numFmtId="356" fontId="101" fillId="0" borderId="5" applyNumberFormat="0" applyFill="0" applyAlignment="0" applyProtection="0"/>
    <xf numFmtId="356" fontId="102" fillId="0" borderId="6" applyNumberFormat="0" applyFill="0" applyAlignment="0" applyProtection="0"/>
    <xf numFmtId="356" fontId="103" fillId="0" borderId="6" applyNumberFormat="0" applyFill="0" applyAlignment="0" applyProtection="0"/>
    <xf numFmtId="356" fontId="103" fillId="0" borderId="6" applyNumberFormat="0" applyFill="0" applyAlignment="0" applyProtection="0"/>
    <xf numFmtId="356" fontId="104" fillId="0" borderId="7" applyNumberFormat="0" applyFill="0" applyAlignment="0" applyProtection="0"/>
    <xf numFmtId="356" fontId="105" fillId="0" borderId="7" applyNumberFormat="0" applyFill="0" applyAlignment="0" applyProtection="0"/>
    <xf numFmtId="356" fontId="105" fillId="0" borderId="7" applyNumberFormat="0" applyFill="0" applyAlignment="0" applyProtection="0"/>
    <xf numFmtId="356" fontId="104" fillId="0" borderId="0" applyNumberFormat="0" applyFill="0" applyBorder="0" applyAlignment="0" applyProtection="0"/>
    <xf numFmtId="356" fontId="105" fillId="0" borderId="0" applyNumberFormat="0" applyFill="0" applyBorder="0" applyAlignment="0" applyProtection="0"/>
    <xf numFmtId="356" fontId="105" fillId="0" borderId="0" applyNumberFormat="0" applyFill="0" applyBorder="0" applyAlignment="0" applyProtection="0"/>
    <xf numFmtId="356" fontId="106" fillId="0" borderId="0" applyNumberFormat="0" applyFill="0" applyBorder="0" applyAlignment="0" applyProtection="0"/>
    <xf numFmtId="356" fontId="107" fillId="0" borderId="0" applyNumberFormat="0" applyFill="0" applyBorder="0" applyAlignment="0" applyProtection="0"/>
    <xf numFmtId="356" fontId="107" fillId="0" borderId="0" applyNumberFormat="0" applyFill="0" applyBorder="0" applyAlignment="0" applyProtection="0"/>
    <xf numFmtId="356" fontId="13" fillId="0" borderId="0">
      <alignment vertical="center"/>
    </xf>
    <xf numFmtId="356" fontId="6" fillId="2" borderId="0" applyNumberFormat="0" applyBorder="0" applyAlignment="0" applyProtection="0"/>
    <xf numFmtId="356" fontId="10" fillId="2" borderId="0" applyNumberFormat="0" applyBorder="0" applyAlignment="0" applyProtection="0"/>
    <xf numFmtId="356" fontId="10" fillId="2" borderId="0" applyNumberFormat="0" applyBorder="0" applyAlignment="0" applyProtection="0"/>
    <xf numFmtId="356" fontId="3" fillId="0" borderId="0"/>
    <xf numFmtId="356" fontId="33" fillId="0" borderId="0"/>
    <xf numFmtId="356" fontId="33" fillId="0" borderId="0"/>
    <xf numFmtId="356" fontId="1" fillId="0" borderId="0">
      <alignment vertical="center"/>
    </xf>
    <xf numFmtId="356" fontId="5" fillId="0" borderId="0"/>
    <xf numFmtId="356" fontId="5" fillId="0" borderId="0"/>
    <xf numFmtId="356" fontId="7" fillId="0" borderId="0" applyFill="0"/>
    <xf numFmtId="356" fontId="33" fillId="0" borderId="0"/>
    <xf numFmtId="356" fontId="1" fillId="0" borderId="0">
      <alignment vertical="center"/>
    </xf>
    <xf numFmtId="356" fontId="7" fillId="0" borderId="0" applyFill="0"/>
    <xf numFmtId="356" fontId="7" fillId="0" borderId="0" applyFill="0"/>
    <xf numFmtId="356" fontId="7" fillId="0" borderId="0" applyFill="0"/>
    <xf numFmtId="356" fontId="7" fillId="0" borderId="0" applyFill="0"/>
    <xf numFmtId="356" fontId="5" fillId="0" borderId="0"/>
    <xf numFmtId="356" fontId="1" fillId="0" borderId="0">
      <alignment vertical="center"/>
    </xf>
    <xf numFmtId="356" fontId="33" fillId="0" borderId="0"/>
    <xf numFmtId="356" fontId="33" fillId="0" borderId="0"/>
    <xf numFmtId="356" fontId="33" fillId="0" borderId="0"/>
    <xf numFmtId="356" fontId="5" fillId="0" borderId="0"/>
    <xf numFmtId="356" fontId="7" fillId="0" borderId="0" applyFill="0"/>
    <xf numFmtId="356" fontId="5" fillId="0" borderId="0"/>
    <xf numFmtId="356" fontId="1" fillId="0" borderId="0">
      <alignment vertical="center"/>
    </xf>
    <xf numFmtId="356" fontId="1" fillId="0" borderId="0">
      <alignment vertical="center"/>
    </xf>
    <xf numFmtId="356" fontId="1" fillId="0" borderId="0">
      <alignment vertical="center"/>
    </xf>
    <xf numFmtId="356" fontId="5" fillId="0" borderId="0"/>
    <xf numFmtId="356" fontId="23" fillId="0" borderId="0" applyNumberFormat="0" applyFill="0" applyBorder="0" applyAlignment="0" applyProtection="0">
      <alignment vertical="top"/>
      <protection locked="0"/>
    </xf>
    <xf numFmtId="356" fontId="23" fillId="0" borderId="0" applyNumberFormat="0" applyFill="0" applyBorder="0" applyAlignment="0" applyProtection="0">
      <alignment vertical="top"/>
      <protection locked="0"/>
    </xf>
    <xf numFmtId="356" fontId="108" fillId="3" borderId="0" applyNumberFormat="0" applyBorder="0" applyAlignment="0" applyProtection="0"/>
    <xf numFmtId="356" fontId="108" fillId="3" borderId="0" applyNumberFormat="0" applyBorder="0" applyAlignment="0" applyProtection="0"/>
    <xf numFmtId="356" fontId="109" fillId="3" borderId="0" applyNumberFormat="0" applyBorder="0" applyAlignment="0" applyProtection="0"/>
    <xf numFmtId="356" fontId="109" fillId="3" borderId="0" applyNumberFormat="0" applyBorder="0" applyAlignment="0" applyProtection="0"/>
    <xf numFmtId="356" fontId="24" fillId="39" borderId="0" applyNumberFormat="0" applyBorder="0" applyAlignment="0" applyProtection="0"/>
    <xf numFmtId="356" fontId="110" fillId="0" borderId="13" applyNumberFormat="0" applyFill="0" applyAlignment="0" applyProtection="0"/>
    <xf numFmtId="356" fontId="111" fillId="0" borderId="13" applyNumberFormat="0" applyFill="0" applyAlignment="0" applyProtection="0"/>
    <xf numFmtId="356" fontId="111" fillId="0" borderId="13" applyNumberFormat="0" applyFill="0" applyAlignment="0" applyProtection="0"/>
    <xf numFmtId="44" fontId="5" fillId="0" borderId="0" applyFont="0" applyFill="0" applyBorder="0" applyAlignment="0" applyProtection="0">
      <alignment vertical="center"/>
    </xf>
    <xf numFmtId="356" fontId="112" fillId="6" borderId="8" applyNumberFormat="0" applyAlignment="0" applyProtection="0"/>
    <xf numFmtId="356" fontId="113" fillId="6" borderId="8" applyNumberFormat="0" applyAlignment="0" applyProtection="0"/>
    <xf numFmtId="356" fontId="113" fillId="6" borderId="8" applyNumberFormat="0" applyAlignment="0" applyProtection="0"/>
    <xf numFmtId="356" fontId="114" fillId="7" borderId="11" applyNumberFormat="0" applyAlignment="0" applyProtection="0"/>
    <xf numFmtId="356" fontId="114" fillId="7" borderId="11" applyNumberFormat="0" applyAlignment="0" applyProtection="0"/>
    <xf numFmtId="356" fontId="115" fillId="7" borderId="11" applyNumberFormat="0" applyAlignment="0" applyProtection="0"/>
    <xf numFmtId="356" fontId="115" fillId="7" borderId="11" applyNumberFormat="0" applyAlignment="0" applyProtection="0"/>
    <xf numFmtId="356" fontId="116" fillId="0" borderId="0" applyNumberFormat="0" applyFill="0" applyBorder="0" applyAlignment="0" applyProtection="0"/>
    <xf numFmtId="356" fontId="117" fillId="0" borderId="0" applyNumberFormat="0" applyFill="0" applyBorder="0" applyAlignment="0" applyProtection="0"/>
    <xf numFmtId="356" fontId="117" fillId="0" borderId="0" applyNumberFormat="0" applyFill="0" applyBorder="0" applyAlignment="0" applyProtection="0"/>
    <xf numFmtId="356" fontId="118" fillId="0" borderId="0" applyNumberFormat="0" applyFill="0" applyBorder="0" applyAlignment="0" applyProtection="0"/>
    <xf numFmtId="356" fontId="119" fillId="0" borderId="0" applyNumberFormat="0" applyFill="0" applyBorder="0" applyAlignment="0" applyProtection="0"/>
    <xf numFmtId="356" fontId="119" fillId="0" borderId="0" applyNumberFormat="0" applyFill="0" applyBorder="0" applyAlignment="0" applyProtection="0"/>
    <xf numFmtId="356" fontId="120" fillId="0" borderId="10" applyNumberFormat="0" applyFill="0" applyAlignment="0" applyProtection="0"/>
    <xf numFmtId="356" fontId="121" fillId="0" borderId="10" applyNumberFormat="0" applyFill="0" applyAlignment="0" applyProtection="0"/>
    <xf numFmtId="356" fontId="121" fillId="0" borderId="10" applyNumberFormat="0" applyFill="0" applyAlignment="0" applyProtection="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56" fontId="37" fillId="9" borderId="0" applyNumberFormat="0" applyBorder="0" applyAlignment="0" applyProtection="0"/>
    <xf numFmtId="356" fontId="38" fillId="9" borderId="0" applyNumberFormat="0" applyBorder="0" applyAlignment="0" applyProtection="0"/>
    <xf numFmtId="356" fontId="38" fillId="9" borderId="0" applyNumberFormat="0" applyBorder="0" applyAlignment="0" applyProtection="0"/>
    <xf numFmtId="356" fontId="37" fillId="13" borderId="0" applyNumberFormat="0" applyBorder="0" applyAlignment="0" applyProtection="0"/>
    <xf numFmtId="356" fontId="38" fillId="13" borderId="0" applyNumberFormat="0" applyBorder="0" applyAlignment="0" applyProtection="0"/>
    <xf numFmtId="356" fontId="38" fillId="13" borderId="0" applyNumberFormat="0" applyBorder="0" applyAlignment="0" applyProtection="0"/>
    <xf numFmtId="356" fontId="37" fillId="17" borderId="0" applyNumberFormat="0" applyBorder="0" applyAlignment="0" applyProtection="0"/>
    <xf numFmtId="356" fontId="38" fillId="17" borderId="0" applyNumberFormat="0" applyBorder="0" applyAlignment="0" applyProtection="0"/>
    <xf numFmtId="356" fontId="38" fillId="17" borderId="0" applyNumberFormat="0" applyBorder="0" applyAlignment="0" applyProtection="0"/>
    <xf numFmtId="356" fontId="37" fillId="21" borderId="0" applyNumberFormat="0" applyBorder="0" applyAlignment="0" applyProtection="0"/>
    <xf numFmtId="356" fontId="38" fillId="21" borderId="0" applyNumberFormat="0" applyBorder="0" applyAlignment="0" applyProtection="0"/>
    <xf numFmtId="356" fontId="38" fillId="21" borderId="0" applyNumberFormat="0" applyBorder="0" applyAlignment="0" applyProtection="0"/>
    <xf numFmtId="356" fontId="37" fillId="25" borderId="0" applyNumberFormat="0" applyBorder="0" applyAlignment="0" applyProtection="0"/>
    <xf numFmtId="356" fontId="38" fillId="25" borderId="0" applyNumberFormat="0" applyBorder="0" applyAlignment="0" applyProtection="0"/>
    <xf numFmtId="356" fontId="38" fillId="25" borderId="0" applyNumberFormat="0" applyBorder="0" applyAlignment="0" applyProtection="0"/>
    <xf numFmtId="356" fontId="37" fillId="29" borderId="0" applyNumberFormat="0" applyBorder="0" applyAlignment="0" applyProtection="0"/>
    <xf numFmtId="356" fontId="38" fillId="29" borderId="0" applyNumberFormat="0" applyBorder="0" applyAlignment="0" applyProtection="0"/>
    <xf numFmtId="356" fontId="38" fillId="29" borderId="0" applyNumberFormat="0" applyBorder="0" applyAlignment="0" applyProtection="0"/>
    <xf numFmtId="356" fontId="123" fillId="4" borderId="0" applyNumberFormat="0" applyBorder="0" applyAlignment="0" applyProtection="0"/>
    <xf numFmtId="356" fontId="123" fillId="4" borderId="0" applyNumberFormat="0" applyBorder="0" applyAlignment="0" applyProtection="0"/>
    <xf numFmtId="356" fontId="124" fillId="4" borderId="0" applyNumberFormat="0" applyBorder="0" applyAlignment="0" applyProtection="0"/>
    <xf numFmtId="356" fontId="124" fillId="4" borderId="0" applyNumberFormat="0" applyBorder="0" applyAlignment="0" applyProtection="0"/>
    <xf numFmtId="356" fontId="125" fillId="6" borderId="9" applyNumberFormat="0" applyAlignment="0" applyProtection="0"/>
    <xf numFmtId="356" fontId="126" fillId="6" borderId="9" applyNumberFormat="0" applyAlignment="0" applyProtection="0"/>
    <xf numFmtId="356" fontId="126" fillId="6" borderId="9" applyNumberFormat="0" applyAlignment="0" applyProtection="0"/>
    <xf numFmtId="356" fontId="127" fillId="5" borderId="8" applyNumberFormat="0" applyAlignment="0" applyProtection="0"/>
    <xf numFmtId="356" fontId="128" fillId="5" borderId="8" applyNumberFormat="0" applyAlignment="0" applyProtection="0"/>
    <xf numFmtId="356" fontId="17" fillId="5" borderId="8" applyNumberFormat="0" applyAlignment="0" applyProtection="0">
      <alignment vertical="center"/>
    </xf>
    <xf numFmtId="356" fontId="128" fillId="5" borderId="8" applyNumberFormat="0" applyAlignment="0" applyProtection="0"/>
    <xf numFmtId="356" fontId="129" fillId="0" borderId="0"/>
    <xf numFmtId="356" fontId="130" fillId="0" borderId="0" applyNumberFormat="0" applyFill="0" applyBorder="0" applyAlignment="0" applyProtection="0"/>
    <xf numFmtId="356" fontId="32" fillId="8" borderId="12" applyNumberFormat="0" applyFont="0" applyAlignment="0" applyProtection="0"/>
    <xf numFmtId="356" fontId="33" fillId="8" borderId="12" applyNumberFormat="0" applyFont="0" applyAlignment="0" applyProtection="0"/>
    <xf numFmtId="356" fontId="33" fillId="8" borderId="12" applyNumberFormat="0" applyFont="0" applyAlignment="0" applyProtection="0"/>
    <xf numFmtId="356" fontId="131" fillId="0" borderId="0">
      <alignment horizontal="left" vertical="center"/>
    </xf>
    <xf numFmtId="356" fontId="5" fillId="0" borderId="0" applyFill="0"/>
    <xf numFmtId="356" fontId="7" fillId="0" borderId="0" applyFill="0"/>
    <xf numFmtId="0" fontId="7" fillId="0" borderId="0" applyFill="0"/>
    <xf numFmtId="0" fontId="7" fillId="0" borderId="0" applyFill="0"/>
    <xf numFmtId="44" fontId="7" fillId="0" borderId="0" applyFont="0" applyFill="0" applyBorder="0" applyAlignment="0" applyProtection="0"/>
    <xf numFmtId="0" fontId="133" fillId="0" borderId="0"/>
    <xf numFmtId="0" fontId="7" fillId="0" borderId="0" applyFill="0"/>
    <xf numFmtId="0" fontId="5" fillId="0" borderId="0"/>
    <xf numFmtId="0" fontId="5" fillId="0" borderId="0"/>
    <xf numFmtId="0" fontId="7" fillId="0" borderId="16" quotePrefix="1">
      <alignment horizontal="justify" vertical="justify" textRotation="127" wrapText="1" justifyLastLine="1"/>
      <protection hidden="1"/>
    </xf>
    <xf numFmtId="0" fontId="7" fillId="0" borderId="16" quotePrefix="1">
      <alignment horizontal="justify" vertical="justify" textRotation="127" wrapText="1" justifyLastLine="1"/>
      <protection hidden="1"/>
    </xf>
    <xf numFmtId="0" fontId="7" fillId="0" borderId="16" quotePrefix="1">
      <alignment horizontal="justify" vertical="justify" textRotation="127" wrapText="1" justifyLastLine="1"/>
      <protection hidden="1"/>
    </xf>
    <xf numFmtId="0" fontId="7" fillId="0" borderId="16" quotePrefix="1">
      <alignment horizontal="justify" vertical="justify" textRotation="127" wrapText="1" justifyLastLine="1"/>
      <protection hidden="1"/>
    </xf>
    <xf numFmtId="0" fontId="5" fillId="0" borderId="0"/>
    <xf numFmtId="0" fontId="135" fillId="0" borderId="0"/>
    <xf numFmtId="0" fontId="135" fillId="0" borderId="0"/>
    <xf numFmtId="43" fontId="137" fillId="0" borderId="0" applyFont="0" applyFill="0" applyBorder="0" applyAlignment="0" applyProtection="0"/>
    <xf numFmtId="0" fontId="13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5" fillId="0" borderId="0"/>
    <xf numFmtId="0" fontId="4" fillId="0" borderId="0"/>
    <xf numFmtId="0" fontId="4" fillId="0" borderId="0"/>
    <xf numFmtId="0" fontId="5" fillId="0" borderId="0"/>
    <xf numFmtId="0" fontId="4" fillId="0" borderId="0"/>
    <xf numFmtId="0" fontId="5" fillId="0" borderId="0"/>
    <xf numFmtId="0" fontId="5" fillId="0" borderId="0"/>
    <xf numFmtId="0" fontId="4" fillId="0" borderId="0"/>
    <xf numFmtId="0" fontId="4" fillId="0" borderId="0"/>
    <xf numFmtId="0" fontId="4" fillId="0" borderId="0"/>
    <xf numFmtId="0" fontId="135" fillId="0" borderId="0"/>
    <xf numFmtId="0" fontId="5" fillId="0" borderId="0"/>
    <xf numFmtId="0" fontId="4" fillId="0" borderId="0"/>
    <xf numFmtId="0" fontId="5" fillId="0" borderId="0"/>
    <xf numFmtId="0" fontId="4" fillId="0" borderId="0"/>
    <xf numFmtId="43" fontId="137" fillId="0" borderId="0" applyFont="0" applyFill="0" applyBorder="0" applyAlignment="0" applyProtection="0"/>
    <xf numFmtId="0" fontId="137" fillId="0" borderId="0" applyFont="0" applyFill="0" applyBorder="0" applyAlignment="0" applyProtection="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1" fontId="137" fillId="0" borderId="0" applyFont="0" applyFill="0" applyBorder="0" applyAlignment="0" applyProtection="0"/>
    <xf numFmtId="0" fontId="135" fillId="0" borderId="0"/>
    <xf numFmtId="0" fontId="4" fillId="0" borderId="0"/>
    <xf numFmtId="0" fontId="4" fillId="0" borderId="0"/>
    <xf numFmtId="0" fontId="13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5" fillId="0" borderId="0"/>
    <xf numFmtId="0" fontId="5" fillId="0" borderId="0"/>
    <xf numFmtId="0" fontId="5" fillId="0" borderId="0"/>
    <xf numFmtId="0" fontId="5" fillId="0" borderId="0"/>
    <xf numFmtId="0" fontId="135" fillId="0" borderId="0"/>
    <xf numFmtId="0" fontId="5" fillId="0" borderId="0"/>
    <xf numFmtId="0" fontId="4"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5" fillId="0" borderId="0"/>
    <xf numFmtId="0" fontId="4" fillId="0" borderId="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38" fillId="0" borderId="0">
      <alignment horizontal="centerContinuous"/>
    </xf>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56"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49"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51"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4"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68"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3"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76"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0"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6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35" fillId="82"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47" fillId="83" borderId="44" applyNumberFormat="0" applyAlignment="0" applyProtection="0"/>
    <xf numFmtId="0" fontId="144" fillId="0" borderId="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49" fillId="86" borderId="19" applyNumberFormat="0" applyAlignment="0" applyProtection="0"/>
    <xf numFmtId="0" fontId="146" fillId="0" borderId="0"/>
    <xf numFmtId="0" fontId="135"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62" fillId="39" borderId="0" applyNumberFormat="0" applyBorder="0" applyAlignment="0" applyProtection="0"/>
    <xf numFmtId="0" fontId="150" fillId="0" borderId="0">
      <alignment horizontal="left"/>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6" fillId="0" borderId="22"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24"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135" fillId="0" borderId="0" applyFont="0" applyFill="0" applyBorder="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70" fillId="45" borderId="44" applyNumberFormat="0" applyAlignment="0" applyProtection="0"/>
    <xf numFmtId="0" fontId="53" fillId="0" borderId="0" applyFont="0" applyFill="0" applyBorder="0" applyAlignment="0" applyProtection="0"/>
    <xf numFmtId="0" fontId="135" fillId="0" borderId="0" applyFont="0" applyFill="0" applyBorder="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73" fillId="0" borderId="25" applyNumberFormat="0" applyFill="0" applyAlignment="0" applyProtection="0"/>
    <xf numFmtId="0" fontId="85" fillId="0" borderId="33"/>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76" fillId="93" borderId="0" applyNumberFormat="0" applyBorder="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5" fillId="94" borderId="52" applyNumberFormat="0" applyFon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81" fillId="83" borderId="43" applyNumberFormat="0" applyAlignment="0" applyProtection="0"/>
    <xf numFmtId="0" fontId="135" fillId="0" borderId="0" applyFont="0" applyFill="0" applyBorder="0" applyAlignment="0" applyProtection="0"/>
    <xf numFmtId="0" fontId="154" fillId="0" borderId="0" applyFont="0" applyFill="0" applyBorder="0" applyAlignment="0" applyProtection="0"/>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151" fillId="0" borderId="0" applyNumberFormat="0" applyFill="0" applyBorder="0" applyProtection="0">
      <alignment horizontal="left"/>
    </xf>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88" fillId="0" borderId="49" applyNumberFormat="0" applyFill="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135" fillId="0" borderId="0" applyFont="0" applyFill="0" applyBorder="0" applyAlignment="0" applyProtection="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33" fillId="0" borderId="0"/>
    <xf numFmtId="0" fontId="158" fillId="0" borderId="0" applyNumberFormat="0" applyFill="0" applyBorder="0" applyAlignment="0" applyProtection="0"/>
    <xf numFmtId="0" fontId="159" fillId="0" borderId="0" applyNumberFormat="0" applyFill="0" applyBorder="0" applyAlignment="0" applyProtection="0"/>
    <xf numFmtId="0" fontId="7" fillId="0" borderId="0">
      <alignment vertical="center"/>
    </xf>
    <xf numFmtId="0" fontId="157" fillId="0" borderId="0" applyFont="0" applyFill="0" applyBorder="0" applyAlignment="0" applyProtection="0"/>
    <xf numFmtId="44" fontId="7" fillId="0" borderId="0" applyFont="0" applyFill="0" applyBorder="0" applyAlignment="0" applyProtection="0"/>
    <xf numFmtId="0" fontId="157" fillId="0" borderId="0" applyFont="0" applyFill="0" applyBorder="0" applyAlignment="0" applyProtection="0"/>
    <xf numFmtId="0" fontId="135" fillId="0" borderId="0" applyFont="0" applyFill="0" applyBorder="0" applyAlignment="0" applyProtection="0"/>
    <xf numFmtId="0" fontId="154" fillId="0" borderId="0" applyFont="0" applyFill="0" applyBorder="0" applyAlignment="0" applyProtection="0"/>
    <xf numFmtId="0" fontId="135" fillId="0" borderId="0" applyFont="0" applyFill="0" applyBorder="0" applyAlignment="0" applyProtection="0"/>
    <xf numFmtId="0" fontId="5" fillId="0" borderId="0"/>
    <xf numFmtId="0" fontId="157" fillId="0" borderId="31" applyNumberFormat="0" applyFont="0" applyFill="0" applyAlignment="0" applyProtection="0"/>
    <xf numFmtId="0" fontId="7" fillId="0" borderId="0">
      <alignment vertical="top"/>
    </xf>
    <xf numFmtId="0" fontId="7" fillId="0" borderId="0">
      <alignment vertical="top"/>
    </xf>
    <xf numFmtId="0" fontId="7" fillId="0" borderId="0" applyFill="0"/>
    <xf numFmtId="0" fontId="7" fillId="0" borderId="0" applyFill="0"/>
    <xf numFmtId="0" fontId="165" fillId="0" borderId="0"/>
    <xf numFmtId="0" fontId="165" fillId="0" borderId="0"/>
    <xf numFmtId="0" fontId="5" fillId="0" borderId="0"/>
    <xf numFmtId="0" fontId="5" fillId="0" borderId="0"/>
    <xf numFmtId="0" fontId="31" fillId="35" borderId="0" applyNumberFormat="0" applyBorder="0" applyAlignment="0" applyProtection="0"/>
    <xf numFmtId="0" fontId="31" fillId="37" borderId="0" applyNumberFormat="0" applyBorder="0" applyAlignment="0" applyProtection="0"/>
    <xf numFmtId="0" fontId="31" fillId="39" borderId="0" applyNumberFormat="0" applyBorder="0" applyAlignment="0" applyProtection="0"/>
    <xf numFmtId="0" fontId="31" fillId="41" borderId="0" applyNumberFormat="0" applyBorder="0" applyAlignment="0" applyProtection="0"/>
    <xf numFmtId="0" fontId="31" fillId="43" borderId="0" applyNumberFormat="0" applyBorder="0" applyAlignment="0" applyProtection="0"/>
    <xf numFmtId="0" fontId="31" fillId="45" borderId="0" applyNumberFormat="0" applyBorder="0" applyAlignment="0" applyProtection="0"/>
    <xf numFmtId="0" fontId="31" fillId="47" borderId="0" applyNumberFormat="0" applyBorder="0" applyAlignment="0" applyProtection="0"/>
    <xf numFmtId="0" fontId="31" fillId="49" borderId="0" applyNumberFormat="0" applyBorder="0" applyAlignment="0" applyProtection="0"/>
    <xf numFmtId="0" fontId="31" fillId="51" borderId="0" applyNumberFormat="0" applyBorder="0" applyAlignment="0" applyProtection="0"/>
    <xf numFmtId="0" fontId="31" fillId="41" borderId="0" applyNumberFormat="0" applyBorder="0" applyAlignment="0" applyProtection="0"/>
    <xf numFmtId="0" fontId="31" fillId="47" borderId="0" applyNumberFormat="0" applyBorder="0" applyAlignment="0" applyProtection="0"/>
    <xf numFmtId="0" fontId="31" fillId="54" borderId="0" applyNumberFormat="0" applyBorder="0" applyAlignment="0" applyProtection="0"/>
    <xf numFmtId="0" fontId="36" fillId="56" borderId="0" applyNumberFormat="0" applyBorder="0" applyAlignment="0" applyProtection="0"/>
    <xf numFmtId="0" fontId="36" fillId="49" borderId="0" applyNumberFormat="0" applyBorder="0" applyAlignment="0" applyProtection="0"/>
    <xf numFmtId="0" fontId="36" fillId="51" borderId="0" applyNumberFormat="0" applyBorder="0" applyAlignment="0" applyProtection="0"/>
    <xf numFmtId="0" fontId="36" fillId="60" borderId="0" applyNumberFormat="0" applyBorder="0" applyAlignment="0" applyProtection="0"/>
    <xf numFmtId="0" fontId="36" fillId="62" borderId="0" applyNumberFormat="0" applyBorder="0" applyAlignment="0" applyProtection="0"/>
    <xf numFmtId="0" fontId="36" fillId="64" borderId="0" applyNumberFormat="0" applyBorder="0" applyAlignment="0" applyProtection="0"/>
    <xf numFmtId="0" fontId="36" fillId="68" borderId="0" applyNumberFormat="0" applyBorder="0" applyAlignment="0" applyProtection="0"/>
    <xf numFmtId="0" fontId="36" fillId="73" borderId="0" applyNumberFormat="0" applyBorder="0" applyAlignment="0" applyProtection="0"/>
    <xf numFmtId="0" fontId="36" fillId="76" borderId="0" applyNumberFormat="0" applyBorder="0" applyAlignment="0" applyProtection="0"/>
    <xf numFmtId="0" fontId="36" fillId="60" borderId="0" applyNumberFormat="0" applyBorder="0" applyAlignment="0" applyProtection="0"/>
    <xf numFmtId="0" fontId="36" fillId="62" borderId="0" applyNumberFormat="0" applyBorder="0" applyAlignment="0" applyProtection="0"/>
    <xf numFmtId="0" fontId="36" fillId="82" borderId="0" applyNumberFormat="0" applyBorder="0" applyAlignment="0" applyProtection="0"/>
    <xf numFmtId="0" fontId="166" fillId="37" borderId="0" applyNumberFormat="0" applyBorder="0" applyAlignment="0" applyProtection="0"/>
    <xf numFmtId="0" fontId="43" fillId="83" borderId="44" applyNumberFormat="0" applyAlignment="0" applyProtection="0"/>
    <xf numFmtId="0" fontId="97" fillId="86" borderId="19" applyNumberFormat="0" applyAlignment="0" applyProtection="0"/>
    <xf numFmtId="0" fontId="58" fillId="0" borderId="0" applyNumberFormat="0" applyFill="0" applyBorder="0" applyAlignment="0" applyProtection="0"/>
    <xf numFmtId="0" fontId="24" fillId="39" borderId="0" applyNumberFormat="0" applyBorder="0" applyAlignment="0" applyProtection="0"/>
    <xf numFmtId="0" fontId="90" fillId="0" borderId="21" applyNumberFormat="0" applyFill="0" applyAlignment="0" applyProtection="0"/>
    <xf numFmtId="0" fontId="91" fillId="0" borderId="22" applyNumberFormat="0" applyFill="0" applyAlignment="0" applyProtection="0"/>
    <xf numFmtId="0" fontId="92" fillId="0" borderId="24" applyNumberFormat="0" applyFill="0" applyAlignment="0" applyProtection="0"/>
    <xf numFmtId="0" fontId="92" fillId="0" borderId="0" applyNumberFormat="0" applyFill="0" applyBorder="0" applyAlignment="0" applyProtection="0"/>
    <xf numFmtId="0" fontId="54" fillId="45" borderId="44" applyNumberFormat="0" applyAlignment="0" applyProtection="0"/>
    <xf numFmtId="0" fontId="93" fillId="0" borderId="25" applyNumberFormat="0" applyFill="0" applyAlignment="0" applyProtection="0"/>
    <xf numFmtId="0" fontId="31" fillId="94" borderId="52" applyNumberFormat="0" applyFont="0" applyAlignment="0" applyProtection="0"/>
    <xf numFmtId="0" fontId="41" fillId="83" borderId="43" applyNumberFormat="0" applyAlignment="0" applyProtection="0"/>
    <xf numFmtId="0" fontId="89" fillId="0" borderId="0" applyNumberFormat="0" applyFill="0" applyBorder="0" applyAlignment="0" applyProtection="0"/>
    <xf numFmtId="0" fontId="57" fillId="0" borderId="49" applyNumberFormat="0" applyFill="0" applyAlignment="0" applyProtection="0"/>
    <xf numFmtId="0" fontId="94" fillId="0" borderId="0" applyNumberFormat="0" applyFill="0" applyBorder="0" applyAlignment="0" applyProtection="0"/>
    <xf numFmtId="43" fontId="1" fillId="0" borderId="0" applyFont="0" applyFill="0" applyBorder="0" applyAlignment="0" applyProtection="0">
      <alignment vertical="center"/>
    </xf>
    <xf numFmtId="0" fontId="1" fillId="0" borderId="0">
      <alignment vertical="center"/>
    </xf>
    <xf numFmtId="218" fontId="1" fillId="0" borderId="0">
      <alignment vertical="center"/>
    </xf>
    <xf numFmtId="0" fontId="3" fillId="0" borderId="0"/>
    <xf numFmtId="0" fontId="5" fillId="0" borderId="0"/>
    <xf numFmtId="0" fontId="13" fillId="0" borderId="0">
      <alignment vertical="center"/>
    </xf>
    <xf numFmtId="0" fontId="1" fillId="0" borderId="0">
      <alignment vertical="center"/>
    </xf>
    <xf numFmtId="218" fontId="7" fillId="0" borderId="0" applyFill="0"/>
    <xf numFmtId="0" fontId="33" fillId="0" borderId="0"/>
    <xf numFmtId="0" fontId="1" fillId="0" borderId="0">
      <alignment vertical="center"/>
    </xf>
    <xf numFmtId="0" fontId="7" fillId="0" borderId="0" applyFill="0"/>
    <xf numFmtId="0" fontId="3" fillId="0" borderId="0"/>
    <xf numFmtId="0" fontId="5" fillId="0" borderId="0" applyFill="0"/>
    <xf numFmtId="0" fontId="23" fillId="0" borderId="0" applyNumberFormat="0" applyFill="0" applyBorder="0" applyAlignment="0" applyProtection="0">
      <alignment vertical="top"/>
      <protection locked="0"/>
    </xf>
    <xf numFmtId="0" fontId="1" fillId="0" borderId="0">
      <alignment vertical="center"/>
    </xf>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5" fillId="0" borderId="0" applyFont="0" applyFill="0" applyBorder="0" applyAlignment="0" applyProtection="0"/>
    <xf numFmtId="356" fontId="5" fillId="0" borderId="0"/>
    <xf numFmtId="356" fontId="5" fillId="0" borderId="0"/>
    <xf numFmtId="356" fontId="180" fillId="100" borderId="1">
      <alignment horizontal="center" wrapText="1"/>
    </xf>
    <xf numFmtId="356" fontId="180" fillId="100" borderId="1">
      <alignment horizontal="center" wrapText="1"/>
    </xf>
    <xf numFmtId="356" fontId="180" fillId="100" borderId="1">
      <alignment horizontal="center" wrapText="1"/>
    </xf>
    <xf numFmtId="356" fontId="181" fillId="100" borderId="35"/>
    <xf numFmtId="356" fontId="181" fillId="100" borderId="35"/>
    <xf numFmtId="356" fontId="181" fillId="100" borderId="35"/>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10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0" fillId="0" borderId="36">
      <alignment horizontal="center" vertical="top" wrapText="1"/>
    </xf>
    <xf numFmtId="356" fontId="182" fillId="0" borderId="0"/>
    <xf numFmtId="356" fontId="180" fillId="100" borderId="35">
      <protection locked="0"/>
    </xf>
    <xf numFmtId="356" fontId="180" fillId="100" borderId="35">
      <protection locked="0"/>
    </xf>
    <xf numFmtId="356" fontId="180" fillId="100" borderId="35">
      <protection locked="0"/>
    </xf>
    <xf numFmtId="356" fontId="180" fillId="0" borderId="35">
      <protection locked="0"/>
    </xf>
    <xf numFmtId="356" fontId="180" fillId="0" borderId="35">
      <protection locked="0"/>
    </xf>
    <xf numFmtId="356" fontId="180" fillId="0" borderId="35">
      <protection locked="0"/>
    </xf>
    <xf numFmtId="356" fontId="180" fillId="0" borderId="0">
      <protection locked="0"/>
    </xf>
    <xf numFmtId="356" fontId="53" fillId="0" borderId="0" applyFont="0" applyFill="0" applyBorder="0" applyAlignment="0" applyProtection="0"/>
    <xf numFmtId="356" fontId="53" fillId="0" borderId="0" applyFont="0" applyFill="0" applyBorder="0" applyAlignment="0" applyProtection="0"/>
    <xf numFmtId="356" fontId="53" fillId="0" borderId="0" applyFont="0" applyFill="0" applyBorder="0" applyAlignment="0" applyProtection="0"/>
    <xf numFmtId="356" fontId="53" fillId="0" borderId="0" applyFont="0" applyFill="0" applyBorder="0" applyAlignment="0" applyProtection="0"/>
    <xf numFmtId="356" fontId="5" fillId="0" borderId="0"/>
    <xf numFmtId="356" fontId="5" fillId="0" borderId="0"/>
    <xf numFmtId="356" fontId="5" fillId="0" borderId="0"/>
    <xf numFmtId="356" fontId="5" fillId="0" borderId="0"/>
    <xf numFmtId="356" fontId="5" fillId="0" borderId="0"/>
    <xf numFmtId="356" fontId="5" fillId="0" borderId="0"/>
    <xf numFmtId="356" fontId="5" fillId="0" borderId="0"/>
    <xf numFmtId="356" fontId="5" fillId="0" borderId="0"/>
    <xf numFmtId="356" fontId="5" fillId="0" borderId="0"/>
    <xf numFmtId="356" fontId="5" fillId="0" borderId="0"/>
    <xf numFmtId="356" fontId="183" fillId="0" borderId="0"/>
    <xf numFmtId="356" fontId="182" fillId="0" borderId="40" applyNumberFormat="0"/>
    <xf numFmtId="356" fontId="182" fillId="0" borderId="40" applyNumberFormat="0"/>
    <xf numFmtId="356" fontId="182" fillId="0" borderId="40" applyNumberFormat="0"/>
    <xf numFmtId="356" fontId="182" fillId="0" borderId="40" applyNumberFormat="0"/>
    <xf numFmtId="356" fontId="182" fillId="0" borderId="40" applyNumberFormat="0"/>
    <xf numFmtId="356" fontId="182" fillId="0" borderId="40" applyNumberFormat="0"/>
    <xf numFmtId="356" fontId="182" fillId="0" borderId="40" applyNumberFormat="0"/>
    <xf numFmtId="356" fontId="182" fillId="0" borderId="40" applyNumberFormat="0"/>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101" borderId="40">
      <alignment horizontal="righ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40">
      <alignment vertical="top" wrapText="1"/>
    </xf>
    <xf numFmtId="356" fontId="182" fillId="0" borderId="0">
      <protection hidden="1"/>
    </xf>
    <xf numFmtId="356" fontId="184" fillId="102" borderId="0">
      <alignment vertical="top"/>
    </xf>
    <xf numFmtId="356" fontId="185" fillId="0" borderId="0"/>
    <xf numFmtId="356" fontId="186" fillId="103" borderId="0"/>
    <xf numFmtId="356" fontId="187" fillId="104" borderId="0" applyNumberFormat="0" applyBorder="0">
      <alignment horizontal="left" vertical="top"/>
    </xf>
    <xf numFmtId="356" fontId="188" fillId="104" borderId="0" applyNumberFormat="0" applyBorder="0">
      <alignment vertical="top"/>
    </xf>
    <xf numFmtId="356" fontId="188" fillId="0" borderId="37"/>
    <xf numFmtId="356" fontId="180" fillId="0" borderId="0"/>
    <xf numFmtId="356" fontId="5" fillId="0" borderId="0"/>
    <xf numFmtId="356" fontId="5" fillId="0" borderId="0"/>
    <xf numFmtId="356" fontId="190" fillId="0" borderId="0" applyNumberFormat="0" applyFill="0" applyBorder="0" applyAlignment="0" applyProtection="0">
      <alignment vertical="top"/>
      <protection locked="0"/>
    </xf>
    <xf numFmtId="356" fontId="191" fillId="0" borderId="0" applyNumberFormat="0" applyFill="0" applyBorder="0" applyAlignment="0" applyProtection="0">
      <alignment vertical="top"/>
      <protection locked="0"/>
    </xf>
    <xf numFmtId="356" fontId="192" fillId="0" borderId="0" applyNumberFormat="0" applyFill="0" applyBorder="0" applyAlignment="0" applyProtection="0">
      <alignment vertical="top"/>
      <protection locked="0"/>
    </xf>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170" fillId="0" borderId="0" applyFont="0" applyFill="0" applyBorder="0" applyAlignment="0" applyProtection="0"/>
    <xf numFmtId="356" fontId="170" fillId="0" borderId="0" applyFont="0" applyFill="0" applyBorder="0" applyAlignment="0" applyProtection="0"/>
    <xf numFmtId="356" fontId="170"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20"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 fillId="0" borderId="0" applyFont="0" applyFill="0" applyBorder="0" applyAlignment="0" applyProtection="0"/>
    <xf numFmtId="356" fontId="53" fillId="0" borderId="41"/>
    <xf numFmtId="356" fontId="53" fillId="0" borderId="41"/>
    <xf numFmtId="356" fontId="53" fillId="0" borderId="41"/>
    <xf numFmtId="356" fontId="53" fillId="0" borderId="41"/>
    <xf numFmtId="356" fontId="53" fillId="0" borderId="41"/>
    <xf numFmtId="356" fontId="53" fillId="0" borderId="41"/>
    <xf numFmtId="356" fontId="53" fillId="0" borderId="41"/>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356" fontId="12" fillId="10" borderId="0" applyNumberFormat="0" applyBorder="0" applyAlignment="0" applyProtection="0"/>
    <xf numFmtId="356" fontId="12" fillId="10" borderId="0" applyNumberFormat="0" applyBorder="0" applyAlignment="0" applyProtection="0"/>
    <xf numFmtId="356" fontId="12" fillId="10" borderId="0" applyNumberFormat="0" applyBorder="0" applyAlignment="0" applyProtection="0"/>
    <xf numFmtId="356" fontId="30" fillId="35" borderId="0" applyNumberFormat="0" applyBorder="0" applyAlignment="0" applyProtection="0"/>
    <xf numFmtId="356" fontId="12" fillId="14" borderId="0" applyNumberFormat="0" applyBorder="0" applyAlignment="0" applyProtection="0"/>
    <xf numFmtId="356" fontId="12" fillId="14" borderId="0" applyNumberFormat="0" applyBorder="0" applyAlignment="0" applyProtection="0"/>
    <xf numFmtId="356" fontId="12" fillId="14" borderId="0" applyNumberFormat="0" applyBorder="0" applyAlignment="0" applyProtection="0"/>
    <xf numFmtId="356" fontId="30" fillId="37" borderId="0" applyNumberFormat="0" applyBorder="0" applyAlignment="0" applyProtection="0"/>
    <xf numFmtId="356" fontId="12" fillId="18" borderId="0" applyNumberFormat="0" applyBorder="0" applyAlignment="0" applyProtection="0"/>
    <xf numFmtId="356" fontId="12" fillId="18" borderId="0" applyNumberFormat="0" applyBorder="0" applyAlignment="0" applyProtection="0"/>
    <xf numFmtId="356" fontId="12" fillId="18" borderId="0" applyNumberFormat="0" applyBorder="0" applyAlignment="0" applyProtection="0"/>
    <xf numFmtId="356" fontId="30" fillId="39" borderId="0" applyNumberFormat="0" applyBorder="0" applyAlignment="0" applyProtection="0"/>
    <xf numFmtId="356" fontId="12" fillId="22" borderId="0" applyNumberFormat="0" applyBorder="0" applyAlignment="0" applyProtection="0"/>
    <xf numFmtId="356" fontId="12" fillId="22" borderId="0" applyNumberFormat="0" applyBorder="0" applyAlignment="0" applyProtection="0"/>
    <xf numFmtId="356" fontId="12" fillId="22" borderId="0" applyNumberFormat="0" applyBorder="0" applyAlignment="0" applyProtection="0"/>
    <xf numFmtId="356" fontId="30" fillId="41" borderId="0" applyNumberFormat="0" applyBorder="0" applyAlignment="0" applyProtection="0"/>
    <xf numFmtId="356" fontId="12" fillId="26" borderId="0" applyNumberFormat="0" applyBorder="0" applyAlignment="0" applyProtection="0"/>
    <xf numFmtId="356" fontId="12" fillId="26" borderId="0" applyNumberFormat="0" applyBorder="0" applyAlignment="0" applyProtection="0"/>
    <xf numFmtId="356" fontId="12" fillId="26" borderId="0" applyNumberFormat="0" applyBorder="0" applyAlignment="0" applyProtection="0"/>
    <xf numFmtId="356" fontId="30" fillId="43" borderId="0" applyNumberFormat="0" applyBorder="0" applyAlignment="0" applyProtection="0"/>
    <xf numFmtId="356" fontId="12" fillId="30" borderId="0" applyNumberFormat="0" applyBorder="0" applyAlignment="0" applyProtection="0"/>
    <xf numFmtId="356" fontId="12" fillId="30" borderId="0" applyNumberFormat="0" applyBorder="0" applyAlignment="0" applyProtection="0"/>
    <xf numFmtId="356" fontId="12" fillId="30" borderId="0" applyNumberFormat="0" applyBorder="0" applyAlignment="0" applyProtection="0"/>
    <xf numFmtId="356" fontId="30" fillId="45" borderId="0" applyNumberFormat="0" applyBorder="0" applyAlignment="0" applyProtection="0"/>
    <xf numFmtId="366" fontId="30" fillId="35" borderId="0" applyNumberFormat="0" applyBorder="0" applyAlignment="0" applyProtection="0"/>
    <xf numFmtId="366" fontId="30" fillId="37" borderId="0" applyNumberFormat="0" applyBorder="0" applyAlignment="0" applyProtection="0"/>
    <xf numFmtId="366" fontId="30" fillId="39" borderId="0" applyNumberFormat="0" applyBorder="0" applyAlignment="0" applyProtection="0"/>
    <xf numFmtId="366" fontId="30" fillId="41" borderId="0" applyNumberFormat="0" applyBorder="0" applyAlignment="0" applyProtection="0"/>
    <xf numFmtId="366" fontId="30" fillId="43" borderId="0" applyNumberFormat="0" applyBorder="0" applyAlignment="0" applyProtection="0"/>
    <xf numFmtId="366" fontId="30" fillId="45"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356" fontId="12" fillId="11" borderId="0" applyNumberFormat="0" applyBorder="0" applyAlignment="0" applyProtection="0"/>
    <xf numFmtId="356" fontId="12" fillId="11" borderId="0" applyNumberFormat="0" applyBorder="0" applyAlignment="0" applyProtection="0"/>
    <xf numFmtId="356" fontId="12" fillId="11" borderId="0" applyNumberFormat="0" applyBorder="0" applyAlignment="0" applyProtection="0"/>
    <xf numFmtId="356" fontId="30" fillId="47" borderId="0" applyNumberFormat="0" applyBorder="0" applyAlignment="0" applyProtection="0"/>
    <xf numFmtId="356" fontId="12" fillId="15" borderId="0" applyNumberFormat="0" applyBorder="0" applyAlignment="0" applyProtection="0"/>
    <xf numFmtId="356" fontId="12" fillId="15" borderId="0" applyNumberFormat="0" applyBorder="0" applyAlignment="0" applyProtection="0"/>
    <xf numFmtId="356" fontId="12" fillId="15" borderId="0" applyNumberFormat="0" applyBorder="0" applyAlignment="0" applyProtection="0"/>
    <xf numFmtId="356" fontId="30" fillId="49" borderId="0" applyNumberFormat="0" applyBorder="0" applyAlignment="0" applyProtection="0"/>
    <xf numFmtId="356" fontId="12" fillId="19" borderId="0" applyNumberFormat="0" applyBorder="0" applyAlignment="0" applyProtection="0"/>
    <xf numFmtId="356" fontId="12" fillId="19" borderId="0" applyNumberFormat="0" applyBorder="0" applyAlignment="0" applyProtection="0"/>
    <xf numFmtId="356" fontId="12" fillId="19" borderId="0" applyNumberFormat="0" applyBorder="0" applyAlignment="0" applyProtection="0"/>
    <xf numFmtId="356" fontId="30" fillId="51" borderId="0" applyNumberFormat="0" applyBorder="0" applyAlignment="0" applyProtection="0"/>
    <xf numFmtId="356" fontId="12" fillId="23" borderId="0" applyNumberFormat="0" applyBorder="0" applyAlignment="0" applyProtection="0"/>
    <xf numFmtId="356" fontId="12" fillId="23" borderId="0" applyNumberFormat="0" applyBorder="0" applyAlignment="0" applyProtection="0"/>
    <xf numFmtId="356" fontId="12" fillId="23" borderId="0" applyNumberFormat="0" applyBorder="0" applyAlignment="0" applyProtection="0"/>
    <xf numFmtId="356" fontId="30" fillId="41" borderId="0" applyNumberFormat="0" applyBorder="0" applyAlignment="0" applyProtection="0"/>
    <xf numFmtId="356" fontId="12" fillId="27" borderId="0" applyNumberFormat="0" applyBorder="0" applyAlignment="0" applyProtection="0"/>
    <xf numFmtId="356" fontId="12" fillId="27" borderId="0" applyNumberFormat="0" applyBorder="0" applyAlignment="0" applyProtection="0"/>
    <xf numFmtId="356" fontId="12" fillId="27" borderId="0" applyNumberFormat="0" applyBorder="0" applyAlignment="0" applyProtection="0"/>
    <xf numFmtId="356" fontId="30" fillId="47" borderId="0" applyNumberFormat="0" applyBorder="0" applyAlignment="0" applyProtection="0"/>
    <xf numFmtId="356" fontId="12" fillId="31" borderId="0" applyNumberFormat="0" applyBorder="0" applyAlignment="0" applyProtection="0"/>
    <xf numFmtId="356" fontId="12" fillId="31" borderId="0" applyNumberFormat="0" applyBorder="0" applyAlignment="0" applyProtection="0"/>
    <xf numFmtId="356" fontId="12" fillId="31" borderId="0" applyNumberFormat="0" applyBorder="0" applyAlignment="0" applyProtection="0"/>
    <xf numFmtId="356" fontId="30" fillId="54" borderId="0" applyNumberFormat="0" applyBorder="0" applyAlignment="0" applyProtection="0"/>
    <xf numFmtId="366" fontId="30" fillId="47" borderId="0" applyNumberFormat="0" applyBorder="0" applyAlignment="0" applyProtection="0"/>
    <xf numFmtId="366" fontId="30" fillId="49" borderId="0" applyNumberFormat="0" applyBorder="0" applyAlignment="0" applyProtection="0"/>
    <xf numFmtId="366" fontId="30" fillId="51" borderId="0" applyNumberFormat="0" applyBorder="0" applyAlignment="0" applyProtection="0"/>
    <xf numFmtId="366" fontId="30" fillId="41" borderId="0" applyNumberFormat="0" applyBorder="0" applyAlignment="0" applyProtection="0"/>
    <xf numFmtId="366" fontId="30" fillId="47" borderId="0" applyNumberFormat="0" applyBorder="0" applyAlignment="0" applyProtection="0"/>
    <xf numFmtId="366" fontId="30" fillId="54" borderId="0" applyNumberFormat="0" applyBorder="0" applyAlignment="0" applyProtection="0"/>
    <xf numFmtId="356" fontId="197" fillId="12" borderId="0" applyNumberFormat="0" applyBorder="0" applyAlignment="0" applyProtection="0"/>
    <xf numFmtId="356" fontId="35" fillId="56" borderId="0" applyNumberFormat="0" applyBorder="0" applyAlignment="0" applyProtection="0"/>
    <xf numFmtId="356" fontId="197" fillId="16" borderId="0" applyNumberFormat="0" applyBorder="0" applyAlignment="0" applyProtection="0"/>
    <xf numFmtId="356" fontId="35" fillId="49" borderId="0" applyNumberFormat="0" applyBorder="0" applyAlignment="0" applyProtection="0"/>
    <xf numFmtId="356" fontId="197" fillId="20" borderId="0" applyNumberFormat="0" applyBorder="0" applyAlignment="0" applyProtection="0"/>
    <xf numFmtId="356" fontId="35" fillId="51" borderId="0" applyNumberFormat="0" applyBorder="0" applyAlignment="0" applyProtection="0"/>
    <xf numFmtId="356" fontId="197" fillId="24" borderId="0" applyNumberFormat="0" applyBorder="0" applyAlignment="0" applyProtection="0"/>
    <xf numFmtId="356" fontId="35" fillId="60" borderId="0" applyNumberFormat="0" applyBorder="0" applyAlignment="0" applyProtection="0"/>
    <xf numFmtId="356" fontId="197" fillId="28" borderId="0" applyNumberFormat="0" applyBorder="0" applyAlignment="0" applyProtection="0"/>
    <xf numFmtId="356" fontId="35" fillId="62" borderId="0" applyNumberFormat="0" applyBorder="0" applyAlignment="0" applyProtection="0"/>
    <xf numFmtId="356" fontId="197" fillId="32" borderId="0" applyNumberFormat="0" applyBorder="0" applyAlignment="0" applyProtection="0"/>
    <xf numFmtId="356" fontId="35" fillId="64" borderId="0" applyNumberFormat="0" applyBorder="0" applyAlignment="0" applyProtection="0"/>
    <xf numFmtId="366" fontId="35" fillId="56" borderId="0" applyNumberFormat="0" applyBorder="0" applyAlignment="0" applyProtection="0"/>
    <xf numFmtId="366" fontId="35" fillId="49" borderId="0" applyNumberFormat="0" applyBorder="0" applyAlignment="0" applyProtection="0"/>
    <xf numFmtId="366" fontId="35" fillId="51" borderId="0" applyNumberFormat="0" applyBorder="0" applyAlignment="0" applyProtection="0"/>
    <xf numFmtId="366" fontId="35" fillId="60" borderId="0" applyNumberFormat="0" applyBorder="0" applyAlignment="0" applyProtection="0"/>
    <xf numFmtId="366" fontId="35" fillId="62" borderId="0" applyNumberFormat="0" applyBorder="0" applyAlignment="0" applyProtection="0"/>
    <xf numFmtId="366" fontId="35" fillId="64" borderId="0" applyNumberFormat="0" applyBorder="0" applyAlignment="0" applyProtection="0"/>
    <xf numFmtId="366" fontId="199"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200"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9" fillId="0" borderId="36" applyBorder="0"/>
    <xf numFmtId="356" fontId="197" fillId="9" borderId="0" applyNumberFormat="0" applyBorder="0" applyAlignment="0" applyProtection="0"/>
    <xf numFmtId="356" fontId="35" fillId="68" borderId="0" applyNumberFormat="0" applyBorder="0" applyAlignment="0" applyProtection="0"/>
    <xf numFmtId="356" fontId="197" fillId="13" borderId="0" applyNumberFormat="0" applyBorder="0" applyAlignment="0" applyProtection="0"/>
    <xf numFmtId="356" fontId="35" fillId="73" borderId="0" applyNumberFormat="0" applyBorder="0" applyAlignment="0" applyProtection="0"/>
    <xf numFmtId="356" fontId="197" fillId="17" borderId="0" applyNumberFormat="0" applyBorder="0" applyAlignment="0" applyProtection="0"/>
    <xf numFmtId="356" fontId="35" fillId="76" borderId="0" applyNumberFormat="0" applyBorder="0" applyAlignment="0" applyProtection="0"/>
    <xf numFmtId="356" fontId="197" fillId="21" borderId="0" applyNumberFormat="0" applyBorder="0" applyAlignment="0" applyProtection="0"/>
    <xf numFmtId="356" fontId="35" fillId="60" borderId="0" applyNumberFormat="0" applyBorder="0" applyAlignment="0" applyProtection="0"/>
    <xf numFmtId="356" fontId="197" fillId="25" borderId="0" applyNumberFormat="0" applyBorder="0" applyAlignment="0" applyProtection="0"/>
    <xf numFmtId="356" fontId="35" fillId="62" borderId="0" applyNumberFormat="0" applyBorder="0" applyAlignment="0" applyProtection="0"/>
    <xf numFmtId="356" fontId="197" fillId="29" borderId="0" applyNumberFormat="0" applyBorder="0" applyAlignment="0" applyProtection="0"/>
    <xf numFmtId="356" fontId="35" fillId="82" borderId="0" applyNumberFormat="0" applyBorder="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66" fontId="5" fillId="94" borderId="52" applyNumberFormat="0" applyFont="0" applyAlignment="0" applyProtection="0"/>
    <xf numFmtId="356" fontId="131" fillId="0" borderId="0">
      <alignment horizontal="center" wrapText="1"/>
      <protection locked="0"/>
    </xf>
    <xf numFmtId="356" fontId="203" fillId="83" borderId="38" applyNumberFormat="0" applyFont="0" applyBorder="0" applyAlignment="0" applyProtection="0"/>
    <xf numFmtId="366" fontId="41" fillId="83" borderId="43" applyNumberFormat="0" applyAlignment="0" applyProtection="0"/>
    <xf numFmtId="0" fontId="7" fillId="0" borderId="0" applyFill="0"/>
    <xf numFmtId="356" fontId="5" fillId="0" borderId="0"/>
    <xf numFmtId="356" fontId="205" fillId="2" borderId="0" applyNumberFormat="0" applyBorder="0" applyAlignment="0" applyProtection="0"/>
    <xf numFmtId="356" fontId="42" fillId="37" borderId="0" applyNumberFormat="0" applyBorder="0" applyAlignment="0" applyProtection="0"/>
    <xf numFmtId="366" fontId="47" fillId="83" borderId="44" applyNumberFormat="0" applyAlignment="0" applyProtection="0"/>
    <xf numFmtId="366" fontId="47" fillId="83" borderId="44" applyNumberFormat="0" applyAlignment="0" applyProtection="0"/>
    <xf numFmtId="366" fontId="43" fillId="83" borderId="44" applyNumberFormat="0" applyAlignment="0" applyProtection="0"/>
    <xf numFmtId="356" fontId="207" fillId="0" borderId="0" applyNumberFormat="0" applyFill="0" applyBorder="0" applyAlignment="0" applyProtection="0">
      <alignment vertical="top"/>
      <protection locked="0"/>
    </xf>
    <xf numFmtId="41" fontId="167" fillId="0" borderId="115" applyNumberFormat="0" applyBorder="0" applyAlignment="0"/>
    <xf numFmtId="356" fontId="5" fillId="0" borderId="46" applyFont="0" applyFill="0" applyBorder="0" applyAlignment="0" applyProtection="0"/>
    <xf numFmtId="356" fontId="5" fillId="0" borderId="46" applyFont="0" applyFill="0" applyBorder="0" applyAlignment="0" applyProtection="0"/>
    <xf numFmtId="356" fontId="208" fillId="0" borderId="0" applyNumberFormat="0" applyFill="0" applyAlignment="0"/>
    <xf numFmtId="41" fontId="195" fillId="0" borderId="0" applyFont="0" applyFill="0" applyBorder="0" applyAlignment="0" applyProtection="0"/>
    <xf numFmtId="356" fontId="5" fillId="0" borderId="0" applyFont="0" applyFill="0" applyBorder="0" applyProtection="0">
      <alignment horizontal="right"/>
    </xf>
    <xf numFmtId="356" fontId="5" fillId="0" borderId="0" applyFont="0" applyFill="0" applyBorder="0" applyProtection="0">
      <alignment horizontal="right"/>
    </xf>
    <xf numFmtId="356" fontId="71" fillId="0" borderId="1"/>
    <xf numFmtId="356" fontId="26" fillId="0" borderId="1"/>
    <xf numFmtId="356" fontId="26" fillId="0" borderId="1"/>
    <xf numFmtId="356" fontId="71" fillId="0" borderId="1"/>
    <xf numFmtId="356" fontId="71" fillId="0" borderId="1"/>
    <xf numFmtId="356" fontId="210" fillId="106" borderId="1"/>
    <xf numFmtId="356" fontId="144" fillId="106" borderId="1"/>
    <xf numFmtId="356" fontId="144" fillId="106" borderId="1"/>
    <xf numFmtId="356" fontId="210" fillId="106" borderId="1"/>
    <xf numFmtId="356" fontId="210" fillId="106" borderId="1"/>
    <xf numFmtId="356" fontId="210" fillId="107" borderId="1"/>
    <xf numFmtId="356" fontId="144" fillId="107" borderId="1"/>
    <xf numFmtId="356" fontId="144" fillId="107" borderId="1"/>
    <xf numFmtId="356" fontId="210" fillId="107" borderId="1"/>
    <xf numFmtId="356" fontId="210" fillId="107" borderId="1"/>
    <xf numFmtId="285" fontId="5" fillId="0" borderId="116" applyBorder="0"/>
    <xf numFmtId="285" fontId="5" fillId="0" borderId="116" applyBorder="0"/>
    <xf numFmtId="366" fontId="62" fillId="39" borderId="0" applyNumberFormat="0" applyBorder="0" applyAlignment="0" applyProtection="0"/>
    <xf numFmtId="356" fontId="5" fillId="0" borderId="0" applyFill="0" applyBorder="0" applyAlignment="0"/>
    <xf numFmtId="356" fontId="5" fillId="0" borderId="0" applyFill="0" applyBorder="0" applyAlignment="0"/>
    <xf numFmtId="356" fontId="212" fillId="6" borderId="8" applyNumberFormat="0" applyAlignment="0" applyProtection="0"/>
    <xf numFmtId="356" fontId="47" fillId="83" borderId="44" applyNumberFormat="0" applyAlignment="0" applyProtection="0"/>
    <xf numFmtId="356" fontId="144" fillId="0" borderId="0"/>
    <xf numFmtId="356" fontId="213" fillId="7" borderId="11" applyNumberFormat="0" applyAlignment="0" applyProtection="0"/>
    <xf numFmtId="356" fontId="49" fillId="86" borderId="19" applyNumberFormat="0" applyAlignment="0" applyProtection="0"/>
    <xf numFmtId="356" fontId="168"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41"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alignment vertical="center"/>
    </xf>
    <xf numFmtId="43" fontId="7" fillId="0" borderId="0" applyFont="0" applyFill="0" applyBorder="0" applyAlignment="0" applyProtection="0">
      <alignment vertical="center"/>
    </xf>
    <xf numFmtId="43" fontId="5"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356" fontId="217" fillId="0" borderId="0" applyNumberFormat="0">
      <alignment horizontal="center" vertical="top" wrapText="1"/>
    </xf>
    <xf numFmtId="356" fontId="219" fillId="0" borderId="0" applyNumberFormat="0" applyAlignment="0">
      <alignment horizontal="left"/>
    </xf>
    <xf numFmtId="356" fontId="78" fillId="0" borderId="0" applyNumberFormat="0" applyAlignment="0"/>
    <xf numFmtId="356" fontId="168"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168"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56" fontId="5" fillId="0" borderId="0" applyFont="0" applyFill="0" applyBorder="0" applyAlignment="0" applyProtection="0">
      <alignment horizontal="centerContinuous"/>
    </xf>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xf numFmtId="366" fontId="42" fillId="37" borderId="0" applyNumberFormat="0" applyBorder="0" applyAlignment="0" applyProtection="0"/>
    <xf numFmtId="366" fontId="54" fillId="45" borderId="44" applyNumberFormat="0" applyAlignment="0" applyProtection="0"/>
    <xf numFmtId="366" fontId="57" fillId="0" borderId="49" applyNumberFormat="0" applyFill="0" applyAlignment="0" applyProtection="0"/>
    <xf numFmtId="366" fontId="2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5" fillId="0" borderId="0" applyFont="0" applyFill="0" applyBorder="0" applyAlignment="0" applyProtection="0"/>
    <xf numFmtId="366" fontId="35" fillId="68" borderId="0" applyNumberFormat="0" applyBorder="0" applyAlignment="0" applyProtection="0"/>
    <xf numFmtId="366" fontId="35" fillId="73" borderId="0" applyNumberFormat="0" applyBorder="0" applyAlignment="0" applyProtection="0"/>
    <xf numFmtId="366" fontId="35" fillId="76" borderId="0" applyNumberFormat="0" applyBorder="0" applyAlignment="0" applyProtection="0"/>
    <xf numFmtId="366" fontId="35" fillId="60" borderId="0" applyNumberFormat="0" applyBorder="0" applyAlignment="0" applyProtection="0"/>
    <xf numFmtId="366" fontId="35" fillId="62" borderId="0" applyNumberFormat="0" applyBorder="0" applyAlignment="0" applyProtection="0"/>
    <xf numFmtId="366" fontId="35" fillId="82" borderId="0" applyNumberFormat="0" applyBorder="0" applyAlignment="0" applyProtection="0"/>
    <xf numFmtId="366" fontId="60" fillId="0" borderId="0" applyNumberFormat="0" applyFill="0" applyBorder="0" applyAlignment="0" applyProtection="0"/>
    <xf numFmtId="366" fontId="19" fillId="0" borderId="35">
      <alignment horizontal="left" vertical="center"/>
    </xf>
    <xf numFmtId="366" fontId="70" fillId="45" borderId="44" applyNumberFormat="0" applyAlignment="0" applyProtection="0"/>
    <xf numFmtId="366" fontId="70" fillId="45" borderId="44" applyNumberFormat="0" applyAlignment="0" applyProtection="0"/>
    <xf numFmtId="366" fontId="49" fillId="86" borderId="19" applyNumberFormat="0" applyAlignment="0" applyProtection="0"/>
    <xf numFmtId="366" fontId="73" fillId="0" borderId="25" applyNumberFormat="0" applyFill="0" applyAlignment="0" applyProtection="0"/>
    <xf numFmtId="43" fontId="1" fillId="0" borderId="0" applyFont="0" applyFill="0" applyBorder="0" applyAlignment="0" applyProtection="0">
      <alignment vertical="center"/>
    </xf>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0" fontId="5" fillId="0" borderId="0"/>
    <xf numFmtId="366" fontId="5" fillId="0" borderId="0"/>
    <xf numFmtId="366" fontId="5" fillId="0" borderId="0"/>
    <xf numFmtId="366" fontId="5" fillId="0" borderId="0"/>
    <xf numFmtId="0" fontId="3"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7" fillId="0" borderId="0">
      <alignment vertical="center"/>
    </xf>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1" fillId="0" borderId="0">
      <alignment vertical="center"/>
    </xf>
    <xf numFmtId="366" fontId="5" fillId="0" borderId="0"/>
    <xf numFmtId="366" fontId="5" fillId="0" borderId="0"/>
    <xf numFmtId="218" fontId="1" fillId="0" borderId="0">
      <alignment vertical="center"/>
    </xf>
    <xf numFmtId="366" fontId="5" fillId="0" borderId="0"/>
    <xf numFmtId="366" fontId="5" fillId="0" borderId="0"/>
    <xf numFmtId="366" fontId="5" fillId="0" borderId="0"/>
    <xf numFmtId="366" fontId="5" fillId="0" borderId="0"/>
    <xf numFmtId="366" fontId="5" fillId="0" borderId="0"/>
    <xf numFmtId="0" fontId="5" fillId="0" borderId="0"/>
    <xf numFmtId="366" fontId="33" fillId="0" borderId="0"/>
    <xf numFmtId="0" fontId="5" fillId="0" borderId="0" applyFill="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xf numFmtId="366" fontId="5" fillId="0" borderId="0" applyFont="0"/>
    <xf numFmtId="366" fontId="5" fillId="0" borderId="0" applyFont="0"/>
    <xf numFmtId="366" fontId="5" fillId="0" borderId="0" applyFont="0"/>
    <xf numFmtId="366" fontId="5" fillId="0" borderId="0" applyFont="0"/>
    <xf numFmtId="366" fontId="5" fillId="0" borderId="0" applyFont="0"/>
    <xf numFmtId="366" fontId="53" fillId="0" borderId="0" applyNumberFormat="0" applyFont="0" applyFill="0" applyBorder="0" applyAlignment="0" applyProtection="0">
      <alignment horizontal="left"/>
    </xf>
    <xf numFmtId="366" fontId="222" fillId="0" borderId="33">
      <alignment horizontal="center"/>
    </xf>
    <xf numFmtId="366" fontId="53" fillId="108" borderId="0" applyNumberFormat="0" applyFont="0" applyBorder="0" applyAlignment="0" applyProtection="0"/>
    <xf numFmtId="366" fontId="87" fillId="0" borderId="0" applyNumberFormat="0" applyFill="0" applyBorder="0" applyAlignment="0" applyProtection="0"/>
    <xf numFmtId="366" fontId="64" fillId="0" borderId="21" applyNumberFormat="0" applyFill="0" applyAlignment="0" applyProtection="0"/>
    <xf numFmtId="366" fontId="66" fillId="0" borderId="22" applyNumberFormat="0" applyFill="0" applyAlignment="0" applyProtection="0"/>
    <xf numFmtId="366" fontId="68" fillId="0" borderId="24" applyNumberFormat="0" applyFill="0" applyAlignment="0" applyProtection="0"/>
    <xf numFmtId="366" fontId="68" fillId="0" borderId="0" applyNumberFormat="0" applyFill="0" applyBorder="0" applyAlignment="0" applyProtection="0"/>
    <xf numFmtId="0" fontId="32" fillId="0" borderId="0"/>
    <xf numFmtId="0" fontId="33" fillId="0" borderId="0"/>
    <xf numFmtId="0" fontId="5" fillId="0" borderId="0"/>
    <xf numFmtId="0" fontId="3" fillId="0" borderId="0"/>
    <xf numFmtId="0" fontId="5" fillId="0" borderId="0"/>
    <xf numFmtId="360" fontId="5" fillId="0" borderId="0" applyProtection="0"/>
    <xf numFmtId="366" fontId="88" fillId="0" borderId="49" applyNumberFormat="0" applyFill="0" applyAlignment="0" applyProtection="0"/>
    <xf numFmtId="366" fontId="88" fillId="0" borderId="49" applyNumberFormat="0" applyFill="0" applyAlignment="0" applyProtection="0"/>
    <xf numFmtId="366" fontId="81" fillId="83" borderId="43" applyNumberFormat="0" applyAlignment="0" applyProtection="0"/>
    <xf numFmtId="366" fontId="81" fillId="83" borderId="43" applyNumberFormat="0" applyAlignment="0" applyProtection="0"/>
    <xf numFmtId="366" fontId="96" fillId="0" borderId="0" applyNumberFormat="0" applyFill="0" applyBorder="0" applyAlignment="0" applyProtection="0"/>
    <xf numFmtId="0" fontId="223" fillId="0" borderId="0" applyNumberFormat="0" applyFill="0" applyBorder="0" applyAlignment="0" applyProtection="0">
      <alignment vertical="top"/>
      <protection locked="0"/>
    </xf>
    <xf numFmtId="361" fontId="5" fillId="0" borderId="0"/>
    <xf numFmtId="0" fontId="224" fillId="0" borderId="0" applyNumberFormat="0" applyFill="0" applyBorder="0" applyAlignment="0" applyProtection="0">
      <alignment vertical="top"/>
      <protection locked="0"/>
    </xf>
    <xf numFmtId="0" fontId="33" fillId="0" borderId="0"/>
    <xf numFmtId="357" fontId="33" fillId="0" borderId="0"/>
    <xf numFmtId="357" fontId="1" fillId="0" borderId="0">
      <alignment vertical="center"/>
    </xf>
    <xf numFmtId="0" fontId="1" fillId="0" borderId="0">
      <alignment vertical="center"/>
    </xf>
    <xf numFmtId="43" fontId="1" fillId="0" borderId="0" applyFont="0" applyFill="0" applyBorder="0" applyAlignment="0" applyProtection="0">
      <alignment vertical="center"/>
    </xf>
    <xf numFmtId="43" fontId="5" fillId="0" borderId="0" applyFont="0" applyFill="0" applyBorder="0" applyAlignment="0" applyProtection="0">
      <alignment vertical="center"/>
    </xf>
    <xf numFmtId="43" fontId="33" fillId="0" borderId="0" applyFont="0" applyFill="0" applyBorder="0" applyAlignment="0" applyProtection="0">
      <alignment vertical="center"/>
    </xf>
    <xf numFmtId="218" fontId="1" fillId="0" borderId="0">
      <alignment vertical="center"/>
    </xf>
    <xf numFmtId="218" fontId="1" fillId="0" borderId="0">
      <alignment vertical="center"/>
    </xf>
    <xf numFmtId="218" fontId="3" fillId="0" borderId="0"/>
    <xf numFmtId="0" fontId="5" fillId="0" borderId="0"/>
    <xf numFmtId="0" fontId="74" fillId="0" borderId="0"/>
    <xf numFmtId="0" fontId="74" fillId="0" borderId="0"/>
    <xf numFmtId="0" fontId="74" fillId="0" borderId="0"/>
    <xf numFmtId="0" fontId="230" fillId="0" borderId="51" applyNumberFormat="0" applyBorder="0" applyAlignment="0"/>
    <xf numFmtId="0" fontId="231" fillId="97" borderId="52" applyNumberFormat="0" applyFont="0" applyAlignment="0" applyProtection="0">
      <alignment horizontal="left"/>
    </xf>
    <xf numFmtId="0" fontId="230" fillId="109" borderId="51" applyNumberFormat="0" applyBorder="0" applyAlignment="0">
      <protection locked="0"/>
    </xf>
    <xf numFmtId="0" fontId="6" fillId="2" borderId="0" applyNumberFormat="0" applyBorder="0" applyAlignment="0" applyProtection="0"/>
    <xf numFmtId="0" fontId="5" fillId="0" borderId="0"/>
    <xf numFmtId="43" fontId="7" fillId="0" borderId="0" applyFont="0" applyFill="0" applyBorder="0" applyAlignment="0" applyProtection="0"/>
    <xf numFmtId="361" fontId="7" fillId="0" borderId="0" applyFill="0"/>
    <xf numFmtId="361" fontId="3" fillId="0" borderId="0"/>
    <xf numFmtId="43" fontId="8" fillId="0" borderId="0" applyFont="0" applyFill="0" applyBorder="0" applyAlignment="0" applyProtection="0"/>
    <xf numFmtId="361" fontId="5" fillId="0" borderId="0" applyFill="0"/>
    <xf numFmtId="361" fontId="7" fillId="0" borderId="0" applyFill="0"/>
    <xf numFmtId="361" fontId="7" fillId="0" borderId="0" applyFill="0"/>
    <xf numFmtId="361" fontId="7" fillId="0" borderId="0" applyFill="0"/>
    <xf numFmtId="361" fontId="7" fillId="0" borderId="0" applyFill="0"/>
    <xf numFmtId="361" fontId="5" fillId="0" borderId="0" applyFill="0"/>
    <xf numFmtId="361" fontId="5" fillId="0" borderId="0" applyFill="0"/>
    <xf numFmtId="361" fontId="6" fillId="2" borderId="0" applyNumberFormat="0" applyBorder="0" applyAlignment="0" applyProtection="0"/>
    <xf numFmtId="361" fontId="6" fillId="2" borderId="0" applyNumberFormat="0" applyBorder="0" applyAlignment="0" applyProtection="0"/>
    <xf numFmtId="361" fontId="5" fillId="0" borderId="0" applyFont="0" applyFill="0" applyBorder="0" applyAlignment="0"/>
    <xf numFmtId="361" fontId="5" fillId="0" borderId="0" applyFill="0"/>
    <xf numFmtId="361" fontId="5" fillId="0" borderId="0"/>
    <xf numFmtId="361" fontId="3" fillId="0" borderId="0"/>
    <xf numFmtId="361" fontId="3" fillId="0" borderId="0"/>
    <xf numFmtId="361" fontId="3" fillId="0" borderId="0"/>
    <xf numFmtId="361" fontId="5" fillId="0" borderId="0"/>
    <xf numFmtId="361" fontId="3" fillId="0" borderId="0"/>
    <xf numFmtId="361" fontId="4" fillId="0" borderId="0"/>
    <xf numFmtId="361" fontId="5" fillId="0" borderId="0"/>
    <xf numFmtId="361" fontId="3" fillId="0" borderId="0">
      <alignment vertical="center"/>
    </xf>
    <xf numFmtId="361" fontId="231" fillId="97" borderId="52" applyNumberFormat="0" applyFont="0" applyAlignment="0" applyProtection="0">
      <alignment horizontal="left"/>
    </xf>
    <xf numFmtId="361" fontId="5" fillId="0" borderId="0"/>
    <xf numFmtId="361" fontId="5" fillId="0" borderId="0"/>
    <xf numFmtId="361" fontId="3" fillId="0" borderId="0"/>
    <xf numFmtId="361" fontId="3" fillId="0" borderId="0"/>
    <xf numFmtId="361" fontId="9" fillId="0" borderId="0" applyNumberFormat="0" applyFill="0" applyBorder="0" applyAlignment="0" applyProtection="0">
      <alignment vertical="top"/>
      <protection locked="0"/>
    </xf>
    <xf numFmtId="361" fontId="5" fillId="0" borderId="0"/>
    <xf numFmtId="361" fontId="5" fillId="0" borderId="0"/>
    <xf numFmtId="361" fontId="13" fillId="0" borderId="0">
      <alignment vertical="center"/>
    </xf>
    <xf numFmtId="0" fontId="13" fillId="0" borderId="0">
      <alignment vertical="center"/>
    </xf>
    <xf numFmtId="361" fontId="13" fillId="0" borderId="0">
      <alignment vertical="center"/>
    </xf>
    <xf numFmtId="361" fontId="1" fillId="0" borderId="0">
      <alignment vertical="center"/>
    </xf>
    <xf numFmtId="361" fontId="253" fillId="0" borderId="0" applyNumberFormat="0" applyFill="0" applyBorder="0" applyAlignment="0" applyProtection="0"/>
    <xf numFmtId="361" fontId="253" fillId="0" borderId="0" applyNumberFormat="0" applyFill="0" applyBorder="0" applyAlignment="0" applyProtection="0"/>
    <xf numFmtId="361" fontId="253" fillId="0" borderId="0" applyNumberFormat="0" applyFill="0" applyBorder="0" applyAlignment="0" applyProtection="0"/>
    <xf numFmtId="43" fontId="32" fillId="0" borderId="0" applyFont="0" applyFill="0" applyBorder="0" applyAlignment="0" applyProtection="0">
      <alignment vertical="center"/>
    </xf>
    <xf numFmtId="348" fontId="1" fillId="0" borderId="0">
      <alignment vertical="center"/>
    </xf>
    <xf numFmtId="348" fontId="3" fillId="0" borderId="0"/>
    <xf numFmtId="348" fontId="4" fillId="0" borderId="0"/>
    <xf numFmtId="348" fontId="6" fillId="2" borderId="0" applyNumberFormat="0" applyBorder="0" applyAlignment="0" applyProtection="0"/>
    <xf numFmtId="43" fontId="3" fillId="0" borderId="0" applyFont="0" applyFill="0" applyBorder="0" applyAlignment="0" applyProtection="0"/>
    <xf numFmtId="348" fontId="5" fillId="0" borderId="0" applyFill="0"/>
    <xf numFmtId="43" fontId="5" fillId="0" borderId="0" applyFont="0" applyFill="0" applyBorder="0" applyAlignment="0" applyProtection="0"/>
    <xf numFmtId="348" fontId="3" fillId="0" borderId="0"/>
    <xf numFmtId="348" fontId="5" fillId="0" borderId="0" applyFill="0"/>
    <xf numFmtId="348" fontId="5" fillId="0" borderId="0"/>
    <xf numFmtId="348" fontId="1" fillId="0" borderId="0">
      <alignment vertical="center"/>
    </xf>
    <xf numFmtId="43" fontId="1" fillId="0" borderId="0" applyFont="0" applyFill="0" applyBorder="0" applyAlignment="0" applyProtection="0">
      <alignment vertical="center"/>
    </xf>
    <xf numFmtId="348" fontId="1" fillId="0" borderId="0">
      <alignment vertical="center"/>
    </xf>
    <xf numFmtId="348" fontId="1" fillId="0" borderId="0">
      <alignment vertical="center"/>
    </xf>
    <xf numFmtId="348" fontId="1" fillId="0" borderId="0">
      <alignment vertical="center"/>
    </xf>
    <xf numFmtId="348" fontId="1" fillId="0" borderId="0">
      <alignment vertical="center"/>
    </xf>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5" fillId="0" borderId="0" applyFill="0"/>
    <xf numFmtId="348" fontId="5" fillId="0" borderId="0" applyFill="0"/>
    <xf numFmtId="348" fontId="5" fillId="0" borderId="0" applyFill="0"/>
    <xf numFmtId="348" fontId="5" fillId="0" borderId="0" applyFill="0"/>
    <xf numFmtId="348" fontId="10" fillId="2"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48" fontId="9" fillId="0" borderId="0" applyNumberFormat="0" applyFill="0" applyBorder="0" applyAlignment="0" applyProtection="0">
      <alignment vertical="top"/>
      <protection locked="0"/>
    </xf>
    <xf numFmtId="348" fontId="1" fillId="0" borderId="0">
      <alignment vertical="center"/>
    </xf>
    <xf numFmtId="348" fontId="3" fillId="0" borderId="0"/>
    <xf numFmtId="348" fontId="5" fillId="0" borderId="0"/>
    <xf numFmtId="348" fontId="5" fillId="0" borderId="0" applyFill="0"/>
    <xf numFmtId="348" fontId="5" fillId="0" borderId="0"/>
    <xf numFmtId="348" fontId="3" fillId="0" borderId="0">
      <alignment vertical="center"/>
    </xf>
    <xf numFmtId="348" fontId="3" fillId="0" borderId="0">
      <alignment vertical="center"/>
    </xf>
    <xf numFmtId="348" fontId="11" fillId="0" borderId="0"/>
    <xf numFmtId="348" fontId="3" fillId="0" borderId="0"/>
    <xf numFmtId="348" fontId="5" fillId="0" borderId="0"/>
    <xf numFmtId="348" fontId="5" fillId="0" borderId="0"/>
    <xf numFmtId="348" fontId="3" fillId="0" borderId="0"/>
    <xf numFmtId="348" fontId="9" fillId="0" borderId="0" applyNumberFormat="0" applyFill="0" applyBorder="0" applyAlignment="0" applyProtection="0">
      <alignment vertical="top"/>
      <protection locked="0"/>
    </xf>
    <xf numFmtId="348" fontId="5" fillId="0" borderId="0"/>
    <xf numFmtId="348" fontId="12" fillId="0" borderId="0">
      <alignment vertical="center"/>
    </xf>
    <xf numFmtId="348" fontId="13" fillId="0" borderId="0">
      <alignment vertical="center"/>
    </xf>
    <xf numFmtId="348" fontId="7" fillId="0" borderId="0"/>
    <xf numFmtId="348" fontId="1" fillId="0" borderId="0">
      <alignment vertical="center"/>
    </xf>
    <xf numFmtId="348" fontId="5" fillId="0" borderId="0"/>
    <xf numFmtId="348" fontId="1" fillId="0" borderId="0">
      <alignment vertical="center"/>
    </xf>
    <xf numFmtId="43" fontId="5" fillId="0" borderId="0" applyFont="0" applyFill="0" applyBorder="0" applyAlignment="0" applyProtection="0"/>
    <xf numFmtId="348" fontId="5" fillId="0" borderId="0"/>
    <xf numFmtId="348" fontId="1" fillId="0" borderId="0">
      <alignment vertical="center"/>
    </xf>
    <xf numFmtId="348" fontId="7" fillId="0" borderId="0" applyFill="0"/>
    <xf numFmtId="348" fontId="3" fillId="0" borderId="0"/>
    <xf numFmtId="43" fontId="1" fillId="0" borderId="0" applyFont="0" applyFill="0" applyBorder="0" applyAlignment="0" applyProtection="0">
      <alignment vertical="center"/>
    </xf>
    <xf numFmtId="348" fontId="23" fillId="0" borderId="0" applyNumberFormat="0" applyFill="0" applyBorder="0" applyAlignment="0" applyProtection="0">
      <alignment vertical="top"/>
      <protection locked="0"/>
    </xf>
    <xf numFmtId="348" fontId="7" fillId="0" borderId="16" quotePrefix="1">
      <alignment horizontal="justify" vertical="justify" textRotation="127" wrapText="1" justifyLastLine="1"/>
      <protection hidden="1"/>
    </xf>
    <xf numFmtId="348" fontId="5" fillId="0" borderId="0"/>
    <xf numFmtId="348" fontId="5"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348" fontId="26" fillId="0" borderId="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29" fillId="34" borderId="0"/>
    <xf numFmtId="348" fontId="30" fillId="35" borderId="0" applyNumberFormat="0" applyBorder="0" applyAlignment="0" applyProtection="0"/>
    <xf numFmtId="348" fontId="29" fillId="36" borderId="0"/>
    <xf numFmtId="348" fontId="30" fillId="37" borderId="0" applyNumberFormat="0" applyBorder="0" applyAlignment="0" applyProtection="0"/>
    <xf numFmtId="348" fontId="29" fillId="38" borderId="0"/>
    <xf numFmtId="348" fontId="30" fillId="39" borderId="0" applyNumberFormat="0" applyBorder="0" applyAlignment="0" applyProtection="0"/>
    <xf numFmtId="348" fontId="29" fillId="40" borderId="0"/>
    <xf numFmtId="348" fontId="30" fillId="41" borderId="0" applyNumberFormat="0" applyBorder="0" applyAlignment="0" applyProtection="0"/>
    <xf numFmtId="348" fontId="29" fillId="42" borderId="0"/>
    <xf numFmtId="348" fontId="30" fillId="43" borderId="0" applyNumberFormat="0" applyBorder="0" applyAlignment="0" applyProtection="0"/>
    <xf numFmtId="348" fontId="29" fillId="44" borderId="0"/>
    <xf numFmtId="348" fontId="30" fillId="45" borderId="0" applyNumberFormat="0" applyBorder="0" applyAlignment="0" applyProtection="0"/>
    <xf numFmtId="348" fontId="31" fillId="35" borderId="0" applyNumberFormat="0" applyBorder="0" applyAlignment="0" applyProtection="0"/>
    <xf numFmtId="348" fontId="31" fillId="37" borderId="0" applyNumberFormat="0" applyBorder="0" applyAlignment="0" applyProtection="0"/>
    <xf numFmtId="348" fontId="31" fillId="39" borderId="0" applyNumberFormat="0" applyBorder="0" applyAlignment="0" applyProtection="0"/>
    <xf numFmtId="348" fontId="31" fillId="41" borderId="0" applyNumberFormat="0" applyBorder="0" applyAlignment="0" applyProtection="0"/>
    <xf numFmtId="348" fontId="31" fillId="43" borderId="0" applyNumberFormat="0" applyBorder="0" applyAlignment="0" applyProtection="0"/>
    <xf numFmtId="348" fontId="31" fillId="45" borderId="0" applyNumberFormat="0" applyBorder="0" applyAlignment="0" applyProtection="0"/>
    <xf numFmtId="348" fontId="32" fillId="10" borderId="0" applyNumberFormat="0" applyBorder="0" applyAlignment="0" applyProtection="0"/>
    <xf numFmtId="348" fontId="33" fillId="10" borderId="0" applyNumberFormat="0" applyBorder="0" applyAlignment="0" applyProtection="0"/>
    <xf numFmtId="348" fontId="33" fillId="10" borderId="0" applyNumberFormat="0" applyBorder="0" applyAlignment="0" applyProtection="0"/>
    <xf numFmtId="348" fontId="32" fillId="14" borderId="0" applyNumberFormat="0" applyBorder="0" applyAlignment="0" applyProtection="0"/>
    <xf numFmtId="348" fontId="33" fillId="14" borderId="0" applyNumberFormat="0" applyBorder="0" applyAlignment="0" applyProtection="0"/>
    <xf numFmtId="348" fontId="33" fillId="14" borderId="0" applyNumberFormat="0" applyBorder="0" applyAlignment="0" applyProtection="0"/>
    <xf numFmtId="348" fontId="32" fillId="18" borderId="0" applyNumberFormat="0" applyBorder="0" applyAlignment="0" applyProtection="0"/>
    <xf numFmtId="348" fontId="33" fillId="18" borderId="0" applyNumberFormat="0" applyBorder="0" applyAlignment="0" applyProtection="0"/>
    <xf numFmtId="348" fontId="33" fillId="18" borderId="0" applyNumberFormat="0" applyBorder="0" applyAlignment="0" applyProtection="0"/>
    <xf numFmtId="348" fontId="32" fillId="22" borderId="0" applyNumberFormat="0" applyBorder="0" applyAlignment="0" applyProtection="0"/>
    <xf numFmtId="348" fontId="33" fillId="22" borderId="0" applyNumberFormat="0" applyBorder="0" applyAlignment="0" applyProtection="0"/>
    <xf numFmtId="348" fontId="33" fillId="22" borderId="0" applyNumberFormat="0" applyBorder="0" applyAlignment="0" applyProtection="0"/>
    <xf numFmtId="348" fontId="32" fillId="26" borderId="0" applyNumberFormat="0" applyBorder="0" applyAlignment="0" applyProtection="0"/>
    <xf numFmtId="348" fontId="33" fillId="26" borderId="0" applyNumberFormat="0" applyBorder="0" applyAlignment="0" applyProtection="0"/>
    <xf numFmtId="348" fontId="33" fillId="26" borderId="0" applyNumberFormat="0" applyBorder="0" applyAlignment="0" applyProtection="0"/>
    <xf numFmtId="348" fontId="32" fillId="30" borderId="0" applyNumberFormat="0" applyBorder="0" applyAlignment="0" applyProtection="0"/>
    <xf numFmtId="348" fontId="33" fillId="30" borderId="0" applyNumberFormat="0" applyBorder="0" applyAlignment="0" applyProtection="0"/>
    <xf numFmtId="348" fontId="33" fillId="30"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29" fillId="46" borderId="0"/>
    <xf numFmtId="348" fontId="30" fillId="47" borderId="0" applyNumberFormat="0" applyBorder="0" applyAlignment="0" applyProtection="0"/>
    <xf numFmtId="348" fontId="29" fillId="48" borderId="0"/>
    <xf numFmtId="348" fontId="30" fillId="49" borderId="0" applyNumberFormat="0" applyBorder="0" applyAlignment="0" applyProtection="0"/>
    <xf numFmtId="348" fontId="29" fillId="50" borderId="0"/>
    <xf numFmtId="348" fontId="30" fillId="51" borderId="0" applyNumberFormat="0" applyBorder="0" applyAlignment="0" applyProtection="0"/>
    <xf numFmtId="348" fontId="29" fillId="52" borderId="0"/>
    <xf numFmtId="348" fontId="30" fillId="41" borderId="0" applyNumberFormat="0" applyBorder="0" applyAlignment="0" applyProtection="0"/>
    <xf numFmtId="348" fontId="29" fillId="33" borderId="0"/>
    <xf numFmtId="348" fontId="30" fillId="47" borderId="0" applyNumberFormat="0" applyBorder="0" applyAlignment="0" applyProtection="0"/>
    <xf numFmtId="348" fontId="29" fillId="53" borderId="0"/>
    <xf numFmtId="348" fontId="30" fillId="54" borderId="0" applyNumberFormat="0" applyBorder="0" applyAlignment="0" applyProtection="0"/>
    <xf numFmtId="348" fontId="31" fillId="47" borderId="0" applyNumberFormat="0" applyBorder="0" applyAlignment="0" applyProtection="0"/>
    <xf numFmtId="348" fontId="31" fillId="49" borderId="0" applyNumberFormat="0" applyBorder="0" applyAlignment="0" applyProtection="0"/>
    <xf numFmtId="348" fontId="31" fillId="51" borderId="0" applyNumberFormat="0" applyBorder="0" applyAlignment="0" applyProtection="0"/>
    <xf numFmtId="348" fontId="31" fillId="41" borderId="0" applyNumberFormat="0" applyBorder="0" applyAlignment="0" applyProtection="0"/>
    <xf numFmtId="348" fontId="31" fillId="47" borderId="0" applyNumberFormat="0" applyBorder="0" applyAlignment="0" applyProtection="0"/>
    <xf numFmtId="348" fontId="31" fillId="54" borderId="0" applyNumberFormat="0" applyBorder="0" applyAlignment="0" applyProtection="0"/>
    <xf numFmtId="348" fontId="32" fillId="11" borderId="0" applyNumberFormat="0" applyBorder="0" applyAlignment="0" applyProtection="0"/>
    <xf numFmtId="348" fontId="33" fillId="11" borderId="0" applyNumberFormat="0" applyBorder="0" applyAlignment="0" applyProtection="0"/>
    <xf numFmtId="348" fontId="33" fillId="11" borderId="0" applyNumberFormat="0" applyBorder="0" applyAlignment="0" applyProtection="0"/>
    <xf numFmtId="348" fontId="32" fillId="15" borderId="0" applyNumberFormat="0" applyBorder="0" applyAlignment="0" applyProtection="0"/>
    <xf numFmtId="348" fontId="33" fillId="15" borderId="0" applyNumberFormat="0" applyBorder="0" applyAlignment="0" applyProtection="0"/>
    <xf numFmtId="348" fontId="33" fillId="15" borderId="0" applyNumberFormat="0" applyBorder="0" applyAlignment="0" applyProtection="0"/>
    <xf numFmtId="348" fontId="32" fillId="19" borderId="0" applyNumberFormat="0" applyBorder="0" applyAlignment="0" applyProtection="0"/>
    <xf numFmtId="348" fontId="33" fillId="19" borderId="0" applyNumberFormat="0" applyBorder="0" applyAlignment="0" applyProtection="0"/>
    <xf numFmtId="348" fontId="33" fillId="19" borderId="0" applyNumberFormat="0" applyBorder="0" applyAlignment="0" applyProtection="0"/>
    <xf numFmtId="348" fontId="32" fillId="23" borderId="0" applyNumberFormat="0" applyBorder="0" applyAlignment="0" applyProtection="0"/>
    <xf numFmtId="348" fontId="33" fillId="23" borderId="0" applyNumberFormat="0" applyBorder="0" applyAlignment="0" applyProtection="0"/>
    <xf numFmtId="348" fontId="33" fillId="23" borderId="0" applyNumberFormat="0" applyBorder="0" applyAlignment="0" applyProtection="0"/>
    <xf numFmtId="348" fontId="32" fillId="27" borderId="0" applyNumberFormat="0" applyBorder="0" applyAlignment="0" applyProtection="0"/>
    <xf numFmtId="348" fontId="33" fillId="27" borderId="0" applyNumberFormat="0" applyBorder="0" applyAlignment="0" applyProtection="0"/>
    <xf numFmtId="348" fontId="33" fillId="27" borderId="0" applyNumberFormat="0" applyBorder="0" applyAlignment="0" applyProtection="0"/>
    <xf numFmtId="348" fontId="32" fillId="31" borderId="0" applyNumberFormat="0" applyBorder="0" applyAlignment="0" applyProtection="0"/>
    <xf numFmtId="348" fontId="33" fillId="31" borderId="0" applyNumberFormat="0" applyBorder="0" applyAlignment="0" applyProtection="0"/>
    <xf numFmtId="348" fontId="33" fillId="31" borderId="0" applyNumberFormat="0" applyBorder="0" applyAlignment="0" applyProtection="0"/>
    <xf numFmtId="348" fontId="34" fillId="55" borderId="0"/>
    <xf numFmtId="348" fontId="35" fillId="56" borderId="0" applyNumberFormat="0" applyBorder="0" applyAlignment="0" applyProtection="0"/>
    <xf numFmtId="348" fontId="34" fillId="57" borderId="0"/>
    <xf numFmtId="348" fontId="35" fillId="49" borderId="0" applyNumberFormat="0" applyBorder="0" applyAlignment="0" applyProtection="0"/>
    <xf numFmtId="348" fontId="34" fillId="58" borderId="0"/>
    <xf numFmtId="348" fontId="35" fillId="51" borderId="0" applyNumberFormat="0" applyBorder="0" applyAlignment="0" applyProtection="0"/>
    <xf numFmtId="348" fontId="34" fillId="59" borderId="0"/>
    <xf numFmtId="348" fontId="35" fillId="60" borderId="0" applyNumberFormat="0" applyBorder="0" applyAlignment="0" applyProtection="0"/>
    <xf numFmtId="348" fontId="34" fillId="61" borderId="0"/>
    <xf numFmtId="348" fontId="35" fillId="62" borderId="0" applyNumberFormat="0" applyBorder="0" applyAlignment="0" applyProtection="0"/>
    <xf numFmtId="348" fontId="34" fillId="63" borderId="0"/>
    <xf numFmtId="348" fontId="35" fillId="64" borderId="0" applyNumberFormat="0" applyBorder="0" applyAlignment="0" applyProtection="0"/>
    <xf numFmtId="348" fontId="36" fillId="56" borderId="0" applyNumberFormat="0" applyBorder="0" applyAlignment="0" applyProtection="0"/>
    <xf numFmtId="348" fontId="36" fillId="49" borderId="0" applyNumberFormat="0" applyBorder="0" applyAlignment="0" applyProtection="0"/>
    <xf numFmtId="348" fontId="36" fillId="51"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64" borderId="0" applyNumberFormat="0" applyBorder="0" applyAlignment="0" applyProtection="0"/>
    <xf numFmtId="348" fontId="37" fillId="12" borderId="0" applyNumberFormat="0" applyBorder="0" applyAlignment="0" applyProtection="0"/>
    <xf numFmtId="348" fontId="38" fillId="12" borderId="0" applyNumberFormat="0" applyBorder="0" applyAlignment="0" applyProtection="0"/>
    <xf numFmtId="348" fontId="38" fillId="12" borderId="0" applyNumberFormat="0" applyBorder="0" applyAlignment="0" applyProtection="0"/>
    <xf numFmtId="348" fontId="37" fillId="16" borderId="0" applyNumberFormat="0" applyBorder="0" applyAlignment="0" applyProtection="0"/>
    <xf numFmtId="348" fontId="38" fillId="16" borderId="0" applyNumberFormat="0" applyBorder="0" applyAlignment="0" applyProtection="0"/>
    <xf numFmtId="348" fontId="38" fillId="16" borderId="0" applyNumberFormat="0" applyBorder="0" applyAlignment="0" applyProtection="0"/>
    <xf numFmtId="348" fontId="37" fillId="20" borderId="0" applyNumberFormat="0" applyBorder="0" applyAlignment="0" applyProtection="0"/>
    <xf numFmtId="348" fontId="38" fillId="20" borderId="0" applyNumberFormat="0" applyBorder="0" applyAlignment="0" applyProtection="0"/>
    <xf numFmtId="348" fontId="38" fillId="20" borderId="0" applyNumberFormat="0" applyBorder="0" applyAlignment="0" applyProtection="0"/>
    <xf numFmtId="348" fontId="37" fillId="24" borderId="0" applyNumberFormat="0" applyBorder="0" applyAlignment="0" applyProtection="0"/>
    <xf numFmtId="348" fontId="38" fillId="24" borderId="0" applyNumberFormat="0" applyBorder="0" applyAlignment="0" applyProtection="0"/>
    <xf numFmtId="348" fontId="38" fillId="24" borderId="0" applyNumberFormat="0" applyBorder="0" applyAlignment="0" applyProtection="0"/>
    <xf numFmtId="348" fontId="37" fillId="28" borderId="0" applyNumberFormat="0" applyBorder="0" applyAlignment="0" applyProtection="0"/>
    <xf numFmtId="348" fontId="38" fillId="28" borderId="0" applyNumberFormat="0" applyBorder="0" applyAlignment="0" applyProtection="0"/>
    <xf numFmtId="348" fontId="38" fillId="28" borderId="0" applyNumberFormat="0" applyBorder="0" applyAlignment="0" applyProtection="0"/>
    <xf numFmtId="348" fontId="37" fillId="32" borderId="0" applyNumberFormat="0" applyBorder="0" applyAlignment="0" applyProtection="0"/>
    <xf numFmtId="348" fontId="38" fillId="32" borderId="0" applyNumberFormat="0" applyBorder="0" applyAlignment="0" applyProtection="0"/>
    <xf numFmtId="348" fontId="38" fillId="32" borderId="0" applyNumberFormat="0" applyBorder="0" applyAlignment="0" applyProtection="0"/>
    <xf numFmtId="348" fontId="39" fillId="65" borderId="0" applyNumberFormat="0" applyBorder="0" applyAlignment="0" applyProtection="0"/>
    <xf numFmtId="348" fontId="39" fillId="65" borderId="0" applyNumberFormat="0" applyBorder="0" applyAlignment="0" applyProtection="0"/>
    <xf numFmtId="348" fontId="40" fillId="66" borderId="0" applyNumberFormat="0" applyBorder="0" applyAlignment="0" applyProtection="0"/>
    <xf numFmtId="348" fontId="34" fillId="67" borderId="0"/>
    <xf numFmtId="348" fontId="35" fillId="68" borderId="0" applyNumberFormat="0" applyBorder="0" applyAlignment="0" applyProtection="0"/>
    <xf numFmtId="348" fontId="39" fillId="69" borderId="0" applyNumberFormat="0" applyBorder="0" applyAlignment="0" applyProtection="0"/>
    <xf numFmtId="348" fontId="39" fillId="70" borderId="0" applyNumberFormat="0" applyBorder="0" applyAlignment="0" applyProtection="0"/>
    <xf numFmtId="348" fontId="40" fillId="71" borderId="0" applyNumberFormat="0" applyBorder="0" applyAlignment="0" applyProtection="0"/>
    <xf numFmtId="348" fontId="34" fillId="72" borderId="0"/>
    <xf numFmtId="348" fontId="35" fillId="73" borderId="0" applyNumberFormat="0" applyBorder="0" applyAlignment="0" applyProtection="0"/>
    <xf numFmtId="348" fontId="39" fillId="69" borderId="0" applyNumberFormat="0" applyBorder="0" applyAlignment="0" applyProtection="0"/>
    <xf numFmtId="348" fontId="39" fillId="74" borderId="0" applyNumberFormat="0" applyBorder="0" applyAlignment="0" applyProtection="0"/>
    <xf numFmtId="348" fontId="40" fillId="70" borderId="0" applyNumberFormat="0" applyBorder="0" applyAlignment="0" applyProtection="0"/>
    <xf numFmtId="348" fontId="34" fillId="75" borderId="0"/>
    <xf numFmtId="348" fontId="35" fillId="76" borderId="0" applyNumberFormat="0" applyBorder="0" applyAlignment="0" applyProtection="0"/>
    <xf numFmtId="348" fontId="39" fillId="65" borderId="0" applyNumberFormat="0" applyBorder="0" applyAlignment="0" applyProtection="0"/>
    <xf numFmtId="348" fontId="39" fillId="70" borderId="0" applyNumberFormat="0" applyBorder="0" applyAlignment="0" applyProtection="0"/>
    <xf numFmtId="348" fontId="40" fillId="70" borderId="0" applyNumberFormat="0" applyBorder="0" applyAlignment="0" applyProtection="0"/>
    <xf numFmtId="348" fontId="38" fillId="21" borderId="0" applyNumberFormat="0" applyBorder="0" applyAlignment="0" applyProtection="0"/>
    <xf numFmtId="348" fontId="34" fillId="77" borderId="0"/>
    <xf numFmtId="348" fontId="35" fillId="60" borderId="0" applyNumberFormat="0" applyBorder="0" applyAlignment="0" applyProtection="0"/>
    <xf numFmtId="348" fontId="39" fillId="78" borderId="0" applyNumberFormat="0" applyBorder="0" applyAlignment="0" applyProtection="0"/>
    <xf numFmtId="348" fontId="39" fillId="65" borderId="0" applyNumberFormat="0" applyBorder="0" applyAlignment="0" applyProtection="0"/>
    <xf numFmtId="348" fontId="40" fillId="66" borderId="0" applyNumberFormat="0" applyBorder="0" applyAlignment="0" applyProtection="0"/>
    <xf numFmtId="348" fontId="34" fillId="79" borderId="0"/>
    <xf numFmtId="348" fontId="35" fillId="62" borderId="0" applyNumberFormat="0" applyBorder="0" applyAlignment="0" applyProtection="0"/>
    <xf numFmtId="348" fontId="39" fillId="69" borderId="0" applyNumberFormat="0" applyBorder="0" applyAlignment="0" applyProtection="0"/>
    <xf numFmtId="348" fontId="39" fillId="80" borderId="0" applyNumberFormat="0" applyBorder="0" applyAlignment="0" applyProtection="0"/>
    <xf numFmtId="348" fontId="40" fillId="80" borderId="0" applyNumberFormat="0" applyBorder="0" applyAlignment="0" applyProtection="0"/>
    <xf numFmtId="348" fontId="34" fillId="81" borderId="0"/>
    <xf numFmtId="348" fontId="35" fillId="82" borderId="0" applyNumberFormat="0" applyBorder="0" applyAlignment="0" applyProtection="0"/>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 fillId="0" borderId="1"/>
    <xf numFmtId="348" fontId="5" fillId="0" borderId="1"/>
    <xf numFmtId="348" fontId="41" fillId="83" borderId="117" applyNumberFormat="0" applyAlignment="0" applyProtection="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7" fillId="0" borderId="0" applyFill="0"/>
    <xf numFmtId="348" fontId="42" fillId="37" borderId="0" applyNumberFormat="0" applyBorder="0" applyAlignment="0" applyProtection="0"/>
    <xf numFmtId="348" fontId="43" fillId="83" borderId="118" applyNumberFormat="0" applyAlignment="0" applyProtection="0"/>
    <xf numFmtId="348" fontId="44" fillId="0" borderId="0"/>
    <xf numFmtId="348" fontId="45" fillId="0" borderId="0"/>
    <xf numFmtId="348" fontId="46" fillId="84" borderId="8"/>
    <xf numFmtId="348" fontId="47" fillId="83" borderId="118" applyNumberFormat="0" applyAlignment="0" applyProtection="0"/>
    <xf numFmtId="348" fontId="47" fillId="83" borderId="118" applyNumberFormat="0" applyAlignment="0" applyProtection="0"/>
    <xf numFmtId="348" fontId="48" fillId="85" borderId="11"/>
    <xf numFmtId="348" fontId="49" fillId="86" borderId="19" applyNumberFormat="0" applyAlignment="0" applyProtection="0"/>
    <xf numFmtId="43" fontId="33" fillId="0" borderId="0" applyFont="0" applyFill="0" applyBorder="0" applyAlignment="0" applyProtection="0"/>
    <xf numFmtId="43" fontId="5" fillId="0" borderId="0" applyFont="0" applyFill="0" applyBorder="0" applyAlignment="0" applyProtection="0"/>
    <xf numFmtId="43" fontId="51" fillId="0" borderId="0" applyFont="0" applyFill="0" applyBorder="0" applyAlignment="0" applyProtection="0">
      <alignment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7" fillId="0" borderId="0" applyFont="0" applyFill="0" applyBorder="0" applyAlignment="0" applyProtection="0">
      <alignment vertical="center"/>
    </xf>
    <xf numFmtId="43" fontId="3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alignment vertical="center"/>
    </xf>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1" fillId="0" borderId="0" applyFont="0" applyFill="0" applyBorder="0" applyAlignment="0" applyProtection="0">
      <alignment vertical="center"/>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alignment vertical="center"/>
    </xf>
    <xf numFmtId="43" fontId="5" fillId="0" borderId="0" applyFont="0" applyFill="0" applyBorder="0" applyAlignment="0" applyProtection="0"/>
    <xf numFmtId="43" fontId="5" fillId="0" borderId="0" applyFont="0" applyFill="0" applyBorder="0" applyAlignment="0" applyProtection="0"/>
    <xf numFmtId="348" fontId="52" fillId="0" borderId="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54" fillId="45" borderId="118" applyNumberFormat="0" applyAlignment="0" applyProtection="0"/>
    <xf numFmtId="348" fontId="55" fillId="87" borderId="0" applyNumberFormat="0" applyBorder="0" applyAlignment="0" applyProtection="0"/>
    <xf numFmtId="348" fontId="55" fillId="88" borderId="0" applyNumberFormat="0" applyBorder="0" applyAlignment="0" applyProtection="0"/>
    <xf numFmtId="348" fontId="55" fillId="89" borderId="0" applyNumberFormat="0" applyBorder="0" applyAlignment="0" applyProtection="0"/>
    <xf numFmtId="348" fontId="19" fillId="0" borderId="0" applyNumberFormat="0" applyFill="0" applyBorder="0" applyAlignment="0" applyProtection="0"/>
    <xf numFmtId="348" fontId="5" fillId="0" borderId="0" applyNumberFormat="0" applyFill="0" applyBorder="0" applyAlignment="0" applyProtection="0"/>
    <xf numFmtId="348" fontId="5" fillId="0" borderId="0" applyNumberFormat="0" applyFill="0" applyBorder="0" applyAlignment="0" applyProtection="0"/>
    <xf numFmtId="348" fontId="56" fillId="0" borderId="0">
      <alignment horizontal="left"/>
    </xf>
    <xf numFmtId="348" fontId="57" fillId="0" borderId="119" applyNumberFormat="0" applyFill="0" applyAlignment="0" applyProtection="0"/>
    <xf numFmtId="348" fontId="58" fillId="0" borderId="0" applyNumberFormat="0" applyFill="0" applyBorder="0" applyAlignment="0" applyProtection="0"/>
    <xf numFmtId="348" fontId="2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9" fillId="0" borderId="0"/>
    <xf numFmtId="348" fontId="60" fillId="0" borderId="0" applyNumberFormat="0" applyFill="0" applyBorder="0" applyAlignment="0" applyProtection="0"/>
    <xf numFmtId="348" fontId="21" fillId="0" borderId="0"/>
    <xf numFmtId="348" fontId="61" fillId="90" borderId="0"/>
    <xf numFmtId="348" fontId="62" fillId="39" borderId="0" applyNumberFormat="0" applyBorder="0" applyAlignment="0" applyProtection="0"/>
    <xf numFmtId="348" fontId="24" fillId="39" borderId="0" applyNumberFormat="0" applyBorder="0" applyAlignment="0" applyProtection="0"/>
    <xf numFmtId="348" fontId="19" fillId="0" borderId="39" applyNumberFormat="0" applyAlignment="0" applyProtection="0">
      <alignment horizontal="left" vertical="center"/>
    </xf>
    <xf numFmtId="348" fontId="19" fillId="0" borderId="35">
      <alignment horizontal="left" vertical="center"/>
    </xf>
    <xf numFmtId="348" fontId="18" fillId="0" borderId="1">
      <alignment horizontal="center"/>
    </xf>
    <xf numFmtId="348" fontId="18" fillId="0" borderId="1">
      <alignment horizontal="center"/>
    </xf>
    <xf numFmtId="348" fontId="63" fillId="0" borderId="5"/>
    <xf numFmtId="348" fontId="64" fillId="0" borderId="21" applyNumberFormat="0" applyFill="0" applyAlignment="0" applyProtection="0"/>
    <xf numFmtId="348" fontId="65" fillId="0" borderId="6"/>
    <xf numFmtId="348" fontId="66" fillId="0" borderId="22" applyNumberFormat="0" applyFill="0" applyAlignment="0" applyProtection="0"/>
    <xf numFmtId="348" fontId="67" fillId="0" borderId="23"/>
    <xf numFmtId="348" fontId="68" fillId="0" borderId="24" applyNumberFormat="0" applyFill="0" applyAlignment="0" applyProtection="0"/>
    <xf numFmtId="348" fontId="67" fillId="0" borderId="0"/>
    <xf numFmtId="348" fontId="68" fillId="0" borderId="0" applyNumberFormat="0" applyFill="0" applyBorder="0" applyAlignment="0" applyProtection="0"/>
    <xf numFmtId="348" fontId="69" fillId="91" borderId="8"/>
    <xf numFmtId="348" fontId="70" fillId="45" borderId="118" applyNumberFormat="0" applyAlignment="0" applyProtection="0"/>
    <xf numFmtId="348" fontId="70" fillId="45" borderId="118" applyNumberFormat="0" applyAlignment="0" applyProtection="0"/>
    <xf numFmtId="348" fontId="71" fillId="0" borderId="0" applyNumberFormat="0" applyFont="0" applyAlignment="0" applyProtection="0"/>
    <xf numFmtId="348" fontId="72" fillId="0" borderId="10"/>
    <xf numFmtId="348" fontId="73" fillId="0" borderId="25" applyNumberFormat="0" applyFill="0" applyAlignment="0" applyProtection="0"/>
    <xf numFmtId="348" fontId="5" fillId="0" borderId="0" applyFont="0" applyFill="0" applyBorder="0" applyAlignment="0" applyProtection="0"/>
    <xf numFmtId="348" fontId="5" fillId="0" borderId="0" applyFont="0" applyFill="0" applyBorder="0" applyAlignment="0" applyProtection="0"/>
    <xf numFmtId="348" fontId="75" fillId="92" borderId="0"/>
    <xf numFmtId="348" fontId="76" fillId="93" borderId="0" applyNumberFormat="0" applyBorder="0" applyAlignment="0" applyProtection="0"/>
    <xf numFmtId="348" fontId="78" fillId="0" borderId="0"/>
    <xf numFmtId="348" fontId="5" fillId="0" borderId="0"/>
    <xf numFmtId="348" fontId="5"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11" fillId="0" borderId="0"/>
    <xf numFmtId="348" fontId="51" fillId="0" borderId="0">
      <alignment vertical="center"/>
    </xf>
    <xf numFmtId="348" fontId="3" fillId="0" borderId="0"/>
    <xf numFmtId="348" fontId="3" fillId="0" borderId="0"/>
    <xf numFmtId="348" fontId="3" fillId="0" borderId="0"/>
    <xf numFmtId="348" fontId="3" fillId="0" borderId="0"/>
    <xf numFmtId="348" fontId="4" fillId="0" borderId="0"/>
    <xf numFmtId="348" fontId="4" fillId="0" borderId="0"/>
    <xf numFmtId="348" fontId="3" fillId="0" borderId="0"/>
    <xf numFmtId="348" fontId="3" fillId="0" borderId="0"/>
    <xf numFmtId="348" fontId="3" fillId="0" borderId="0"/>
    <xf numFmtId="348" fontId="3" fillId="0" borderId="0"/>
    <xf numFmtId="348" fontId="51" fillId="0" borderId="0">
      <alignment vertical="center"/>
    </xf>
    <xf numFmtId="348" fontId="33" fillId="0" borderId="0"/>
    <xf numFmtId="348" fontId="51" fillId="0" borderId="0">
      <alignment vertical="center"/>
    </xf>
    <xf numFmtId="348" fontId="3" fillId="0" borderId="0"/>
    <xf numFmtId="348" fontId="51" fillId="0" borderId="0">
      <alignment vertical="center"/>
    </xf>
    <xf numFmtId="348" fontId="51" fillId="0" borderId="0">
      <alignment vertical="center"/>
    </xf>
    <xf numFmtId="348" fontId="33" fillId="0" borderId="0"/>
    <xf numFmtId="348" fontId="33" fillId="0" borderId="0"/>
    <xf numFmtId="348" fontId="51" fillId="0" borderId="0">
      <alignment vertical="center"/>
    </xf>
    <xf numFmtId="348" fontId="33" fillId="0" borderId="0"/>
    <xf numFmtId="348" fontId="3" fillId="0" borderId="0">
      <alignment vertical="center"/>
    </xf>
    <xf numFmtId="348" fontId="5" fillId="0" borderId="0" applyFill="0"/>
    <xf numFmtId="348" fontId="5"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5" fillId="0" borderId="0"/>
    <xf numFmtId="348" fontId="7" fillId="0" borderId="0">
      <alignment vertical="center"/>
    </xf>
    <xf numFmtId="348" fontId="7" fillId="0" borderId="0">
      <alignment vertical="center"/>
    </xf>
    <xf numFmtId="348" fontId="33" fillId="0" borderId="0"/>
    <xf numFmtId="348" fontId="5" fillId="0" borderId="0"/>
    <xf numFmtId="348" fontId="5" fillId="0" borderId="0"/>
    <xf numFmtId="348" fontId="5" fillId="0" borderId="0"/>
    <xf numFmtId="348" fontId="1" fillId="0" borderId="0">
      <alignment vertical="center"/>
    </xf>
    <xf numFmtId="348" fontId="1" fillId="0" borderId="0">
      <alignment vertical="center"/>
    </xf>
    <xf numFmtId="348" fontId="5"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3" fillId="0" borderId="0"/>
    <xf numFmtId="348" fontId="5" fillId="0" borderId="0"/>
    <xf numFmtId="348" fontId="3" fillId="0" borderId="0"/>
    <xf numFmtId="348" fontId="3" fillId="0" borderId="0"/>
    <xf numFmtId="348" fontId="3" fillId="0" borderId="0"/>
    <xf numFmtId="348" fontId="33" fillId="0" borderId="0"/>
    <xf numFmtId="348" fontId="3" fillId="0" borderId="0"/>
    <xf numFmtId="348" fontId="3" fillId="0" borderId="0"/>
    <xf numFmtId="348" fontId="3" fillId="0" borderId="0"/>
    <xf numFmtId="348" fontId="33" fillId="0" borderId="0"/>
    <xf numFmtId="348" fontId="5" fillId="0" borderId="0"/>
    <xf numFmtId="348" fontId="3" fillId="0" borderId="0"/>
    <xf numFmtId="348" fontId="3" fillId="0" borderId="0"/>
    <xf numFmtId="348" fontId="3" fillId="0" borderId="0"/>
    <xf numFmtId="348" fontId="5" fillId="0" borderId="0"/>
    <xf numFmtId="348" fontId="33" fillId="0" borderId="0"/>
    <xf numFmtId="348" fontId="3" fillId="0" borderId="0">
      <alignment vertical="center"/>
    </xf>
    <xf numFmtId="348" fontId="33" fillId="0" borderId="0"/>
    <xf numFmtId="348" fontId="3" fillId="0" borderId="0">
      <alignment vertical="center"/>
    </xf>
    <xf numFmtId="348" fontId="3" fillId="0" borderId="0">
      <alignment vertical="center"/>
    </xf>
    <xf numFmtId="348" fontId="33" fillId="0" borderId="0"/>
    <xf numFmtId="348" fontId="79" fillId="0" borderId="0">
      <alignment vertical="center"/>
    </xf>
    <xf numFmtId="348" fontId="5" fillId="0" borderId="0"/>
    <xf numFmtId="348" fontId="5" fillId="0" borderId="0" applyFill="0"/>
    <xf numFmtId="348" fontId="3" fillId="0" borderId="0"/>
    <xf numFmtId="348" fontId="3" fillId="0" borderId="0"/>
    <xf numFmtId="348" fontId="3" fillId="0" borderId="0"/>
    <xf numFmtId="348" fontId="3" fillId="0" borderId="0"/>
    <xf numFmtId="348" fontId="33" fillId="0" borderId="0"/>
    <xf numFmtId="348" fontId="33" fillId="0" borderId="0"/>
    <xf numFmtId="348" fontId="5" fillId="94" borderId="120" applyNumberFormat="0" applyFont="0" applyAlignment="0" applyProtection="0"/>
    <xf numFmtId="348" fontId="5" fillId="95" borderId="12"/>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3" fillId="8" borderId="12" applyNumberFormat="0" applyFont="0" applyAlignment="0" applyProtection="0"/>
    <xf numFmtId="348" fontId="3" fillId="8" borderId="12" applyNumberFormat="0" applyFont="0" applyAlignment="0" applyProtection="0"/>
    <xf numFmtId="348" fontId="3" fillId="8" borderId="12" applyNumberFormat="0" applyFont="0" applyAlignment="0" applyProtection="0"/>
    <xf numFmtId="348" fontId="80" fillId="84" borderId="9"/>
    <xf numFmtId="348" fontId="81" fillId="83" borderId="117" applyNumberFormat="0" applyAlignment="0" applyProtection="0"/>
    <xf numFmtId="348" fontId="81" fillId="83" borderId="117" applyNumberFormat="0" applyAlignment="0" applyProtection="0"/>
    <xf numFmtId="348" fontId="71" fillId="0" borderId="0"/>
    <xf numFmtId="348" fontId="5" fillId="0" borderId="0" applyFont="0"/>
    <xf numFmtId="348" fontId="5" fillId="0" borderId="0" applyFont="0"/>
    <xf numFmtId="348" fontId="5" fillId="0" borderId="0" applyFont="0"/>
    <xf numFmtId="348" fontId="71" fillId="0" borderId="0"/>
    <xf numFmtId="348" fontId="71" fillId="0" borderId="0"/>
    <xf numFmtId="348" fontId="71" fillId="0" borderId="0"/>
    <xf numFmtId="348" fontId="71" fillId="0" borderId="121" applyNumberFormat="0" applyFont="0" applyFill="0" applyAlignment="0" applyProtection="0"/>
    <xf numFmtId="348" fontId="71" fillId="0" borderId="121" applyNumberFormat="0" applyFont="0" applyFill="0" applyAlignment="0" applyProtection="0"/>
    <xf numFmtId="348" fontId="71" fillId="0" borderId="28" applyNumberFormat="0" applyFont="0" applyFill="0" applyAlignment="0" applyProtection="0"/>
    <xf numFmtId="348" fontId="71" fillId="0" borderId="30" applyNumberFormat="0" applyFont="0" applyFill="0" applyAlignment="0" applyProtection="0"/>
    <xf numFmtId="348" fontId="6" fillId="2" borderId="0" applyNumberFormat="0" applyBorder="0" applyAlignment="0" applyProtection="0"/>
    <xf numFmtId="348" fontId="83" fillId="0" borderId="0">
      <alignment horizontal="left"/>
    </xf>
    <xf numFmtId="348" fontId="84" fillId="0" borderId="0" applyNumberFormat="0" applyFill="0" applyBorder="0" applyAlignment="0" applyProtection="0"/>
    <xf numFmtId="348" fontId="5" fillId="0" borderId="0"/>
    <xf numFmtId="348" fontId="7" fillId="0" borderId="0"/>
    <xf numFmtId="348" fontId="26" fillId="0" borderId="0"/>
    <xf numFmtId="348" fontId="7" fillId="0" borderId="0"/>
    <xf numFmtId="348" fontId="85" fillId="0" borderId="0"/>
    <xf numFmtId="348" fontId="86" fillId="0" borderId="0"/>
    <xf numFmtId="348" fontId="87" fillId="0" borderId="0" applyNumberFormat="0" applyFill="0" applyBorder="0" applyAlignment="0" applyProtection="0"/>
    <xf numFmtId="348" fontId="4" fillId="0" borderId="31"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71" fillId="0" borderId="32"/>
    <xf numFmtId="348" fontId="89" fillId="0" borderId="0" applyNumberFormat="0" applyFill="0" applyBorder="0" applyAlignment="0" applyProtection="0"/>
    <xf numFmtId="348" fontId="90" fillId="0" borderId="21" applyNumberFormat="0" applyFill="0" applyAlignment="0" applyProtection="0"/>
    <xf numFmtId="348" fontId="91" fillId="0" borderId="22" applyNumberFormat="0" applyFill="0" applyAlignment="0" applyProtection="0"/>
    <xf numFmtId="348" fontId="92" fillId="0" borderId="24" applyNumberFormat="0" applyFill="0" applyAlignment="0" applyProtection="0"/>
    <xf numFmtId="348" fontId="92" fillId="0" borderId="0" applyNumberFormat="0" applyFill="0" applyBorder="0" applyAlignment="0" applyProtection="0"/>
    <xf numFmtId="348" fontId="78" fillId="0" borderId="0"/>
    <xf numFmtId="348" fontId="93" fillId="0" borderId="25" applyNumberFormat="0" applyFill="0" applyAlignment="0" applyProtection="0"/>
    <xf numFmtId="348" fontId="94" fillId="0" borderId="0" applyNumberFormat="0" applyFill="0" applyBorder="0" applyAlignment="0" applyProtection="0"/>
    <xf numFmtId="348" fontId="95" fillId="0" borderId="0"/>
    <xf numFmtId="348" fontId="96" fillId="0" borderId="0" applyNumberFormat="0" applyFill="0" applyBorder="0" applyAlignment="0" applyProtection="0"/>
    <xf numFmtId="348" fontId="97" fillId="86" borderId="19" applyNumberFormat="0" applyAlignment="0" applyProtection="0"/>
    <xf numFmtId="348" fontId="6" fillId="2" borderId="0" applyNumberFormat="0" applyBorder="0" applyAlignment="0" applyProtection="0"/>
    <xf numFmtId="348" fontId="5" fillId="0" borderId="0"/>
    <xf numFmtId="348" fontId="100" fillId="0" borderId="5" applyNumberFormat="0" applyFill="0" applyAlignment="0" applyProtection="0"/>
    <xf numFmtId="348" fontId="101" fillId="0" borderId="5" applyNumberFormat="0" applyFill="0" applyAlignment="0" applyProtection="0"/>
    <xf numFmtId="348" fontId="101" fillId="0" borderId="5" applyNumberFormat="0" applyFill="0" applyAlignment="0" applyProtection="0"/>
    <xf numFmtId="348" fontId="102" fillId="0" borderId="6" applyNumberFormat="0" applyFill="0" applyAlignment="0" applyProtection="0"/>
    <xf numFmtId="348" fontId="103" fillId="0" borderId="6" applyNumberFormat="0" applyFill="0" applyAlignment="0" applyProtection="0"/>
    <xf numFmtId="348" fontId="103" fillId="0" borderId="6" applyNumberFormat="0" applyFill="0" applyAlignment="0" applyProtection="0"/>
    <xf numFmtId="348" fontId="104" fillId="0" borderId="7" applyNumberFormat="0" applyFill="0" applyAlignment="0" applyProtection="0"/>
    <xf numFmtId="348" fontId="105" fillId="0" borderId="7" applyNumberFormat="0" applyFill="0" applyAlignment="0" applyProtection="0"/>
    <xf numFmtId="348" fontId="105" fillId="0" borderId="7" applyNumberFormat="0" applyFill="0" applyAlignment="0" applyProtection="0"/>
    <xf numFmtId="348" fontId="104" fillId="0" borderId="0" applyNumberFormat="0" applyFill="0" applyBorder="0" applyAlignment="0" applyProtection="0"/>
    <xf numFmtId="348" fontId="105" fillId="0" borderId="0" applyNumberFormat="0" applyFill="0" applyBorder="0" applyAlignment="0" applyProtection="0"/>
    <xf numFmtId="348" fontId="105" fillId="0" borderId="0" applyNumberFormat="0" applyFill="0" applyBorder="0" applyAlignment="0" applyProtection="0"/>
    <xf numFmtId="348" fontId="106" fillId="0" borderId="0" applyNumberFormat="0" applyFill="0" applyBorder="0" applyAlignment="0" applyProtection="0"/>
    <xf numFmtId="348" fontId="107" fillId="0" borderId="0" applyNumberFormat="0" applyFill="0" applyBorder="0" applyAlignment="0" applyProtection="0"/>
    <xf numFmtId="348" fontId="107" fillId="0" borderId="0" applyNumberFormat="0" applyFill="0" applyBorder="0" applyAlignment="0" applyProtection="0"/>
    <xf numFmtId="348" fontId="13" fillId="0" borderId="0">
      <alignment vertical="center"/>
    </xf>
    <xf numFmtId="348" fontId="6" fillId="2" borderId="0" applyNumberFormat="0" applyBorder="0" applyAlignment="0" applyProtection="0"/>
    <xf numFmtId="348" fontId="10" fillId="2" borderId="0" applyNumberFormat="0" applyBorder="0" applyAlignment="0" applyProtection="0"/>
    <xf numFmtId="348" fontId="10" fillId="2" borderId="0" applyNumberFormat="0" applyBorder="0" applyAlignment="0" applyProtection="0"/>
    <xf numFmtId="348" fontId="3" fillId="0" borderId="0"/>
    <xf numFmtId="348" fontId="33" fillId="0" borderId="0"/>
    <xf numFmtId="348" fontId="33" fillId="0" borderId="0"/>
    <xf numFmtId="348" fontId="1" fillId="0" borderId="0">
      <alignment vertical="center"/>
    </xf>
    <xf numFmtId="348" fontId="5" fillId="0" borderId="0"/>
    <xf numFmtId="348" fontId="5" fillId="0" borderId="0"/>
    <xf numFmtId="348" fontId="7" fillId="0" borderId="0" applyFill="0"/>
    <xf numFmtId="348" fontId="33" fillId="0" borderId="0"/>
    <xf numFmtId="348" fontId="1" fillId="0" borderId="0">
      <alignment vertical="center"/>
    </xf>
    <xf numFmtId="348" fontId="7" fillId="0" borderId="0" applyFill="0"/>
    <xf numFmtId="348" fontId="7" fillId="0" borderId="0" applyFill="0"/>
    <xf numFmtId="348" fontId="7" fillId="0" borderId="0" applyFill="0"/>
    <xf numFmtId="348" fontId="7" fillId="0" borderId="0" applyFill="0"/>
    <xf numFmtId="348" fontId="5" fillId="0" borderId="0"/>
    <xf numFmtId="348" fontId="1" fillId="0" borderId="0">
      <alignment vertical="center"/>
    </xf>
    <xf numFmtId="348" fontId="33" fillId="0" borderId="0"/>
    <xf numFmtId="348" fontId="33" fillId="0" borderId="0"/>
    <xf numFmtId="348" fontId="33" fillId="0" borderId="0"/>
    <xf numFmtId="348" fontId="5" fillId="0" borderId="0"/>
    <xf numFmtId="348" fontId="7" fillId="0" borderId="0" applyFill="0"/>
    <xf numFmtId="348" fontId="5" fillId="0" borderId="0"/>
    <xf numFmtId="348" fontId="1" fillId="0" borderId="0">
      <alignment vertical="center"/>
    </xf>
    <xf numFmtId="348" fontId="1" fillId="0" borderId="0">
      <alignment vertical="center"/>
    </xf>
    <xf numFmtId="348" fontId="1" fillId="0" borderId="0">
      <alignment vertical="center"/>
    </xf>
    <xf numFmtId="348" fontId="5" fillId="0" borderId="0"/>
    <xf numFmtId="348" fontId="23" fillId="0" borderId="0" applyNumberFormat="0" applyFill="0" applyBorder="0" applyAlignment="0" applyProtection="0">
      <alignment vertical="top"/>
      <protection locked="0"/>
    </xf>
    <xf numFmtId="348" fontId="23" fillId="0" borderId="0" applyNumberFormat="0" applyFill="0" applyBorder="0" applyAlignment="0" applyProtection="0">
      <alignment vertical="top"/>
      <protection locked="0"/>
    </xf>
    <xf numFmtId="348" fontId="108" fillId="3" borderId="0" applyNumberFormat="0" applyBorder="0" applyAlignment="0" applyProtection="0"/>
    <xf numFmtId="348" fontId="108" fillId="3" borderId="0" applyNumberFormat="0" applyBorder="0" applyAlignment="0" applyProtection="0"/>
    <xf numFmtId="348" fontId="109" fillId="3" borderId="0" applyNumberFormat="0" applyBorder="0" applyAlignment="0" applyProtection="0"/>
    <xf numFmtId="348" fontId="109" fillId="3" borderId="0" applyNumberFormat="0" applyBorder="0" applyAlignment="0" applyProtection="0"/>
    <xf numFmtId="348" fontId="24" fillId="39" borderId="0" applyNumberFormat="0" applyBorder="0" applyAlignment="0" applyProtection="0"/>
    <xf numFmtId="348" fontId="110" fillId="0" borderId="13" applyNumberFormat="0" applyFill="0" applyAlignment="0" applyProtection="0"/>
    <xf numFmtId="348" fontId="111" fillId="0" borderId="13" applyNumberFormat="0" applyFill="0" applyAlignment="0" applyProtection="0"/>
    <xf numFmtId="348" fontId="111" fillId="0" borderId="13" applyNumberFormat="0" applyFill="0" applyAlignment="0" applyProtection="0"/>
    <xf numFmtId="44" fontId="5" fillId="0" borderId="0" applyFont="0" applyFill="0" applyBorder="0" applyAlignment="0" applyProtection="0">
      <alignment vertical="center"/>
    </xf>
    <xf numFmtId="348" fontId="112" fillId="6" borderId="8" applyNumberFormat="0" applyAlignment="0" applyProtection="0"/>
    <xf numFmtId="348" fontId="113" fillId="6" borderId="8" applyNumberFormat="0" applyAlignment="0" applyProtection="0"/>
    <xf numFmtId="348" fontId="113" fillId="6" borderId="8" applyNumberFormat="0" applyAlignment="0" applyProtection="0"/>
    <xf numFmtId="348" fontId="114" fillId="7" borderId="11" applyNumberFormat="0" applyAlignment="0" applyProtection="0"/>
    <xf numFmtId="348" fontId="114" fillId="7" borderId="11" applyNumberFormat="0" applyAlignment="0" applyProtection="0"/>
    <xf numFmtId="348" fontId="115" fillId="7" borderId="11" applyNumberFormat="0" applyAlignment="0" applyProtection="0"/>
    <xf numFmtId="348" fontId="115" fillId="7" borderId="11" applyNumberFormat="0" applyAlignment="0" applyProtection="0"/>
    <xf numFmtId="348" fontId="116" fillId="0" borderId="0" applyNumberFormat="0" applyFill="0" applyBorder="0" applyAlignment="0" applyProtection="0"/>
    <xf numFmtId="348" fontId="117" fillId="0" borderId="0" applyNumberFormat="0" applyFill="0" applyBorder="0" applyAlignment="0" applyProtection="0"/>
    <xf numFmtId="348" fontId="117" fillId="0" borderId="0" applyNumberFormat="0" applyFill="0" applyBorder="0" applyAlignment="0" applyProtection="0"/>
    <xf numFmtId="348" fontId="118" fillId="0" borderId="0" applyNumberFormat="0" applyFill="0" applyBorder="0" applyAlignment="0" applyProtection="0"/>
    <xf numFmtId="348" fontId="119" fillId="0" borderId="0" applyNumberFormat="0" applyFill="0" applyBorder="0" applyAlignment="0" applyProtection="0"/>
    <xf numFmtId="348" fontId="119" fillId="0" borderId="0" applyNumberFormat="0" applyFill="0" applyBorder="0" applyAlignment="0" applyProtection="0"/>
    <xf numFmtId="348" fontId="120" fillId="0" borderId="10" applyNumberFormat="0" applyFill="0" applyAlignment="0" applyProtection="0"/>
    <xf numFmtId="348" fontId="121" fillId="0" borderId="10" applyNumberFormat="0" applyFill="0" applyAlignment="0" applyProtection="0"/>
    <xf numFmtId="348" fontId="121" fillId="0" borderId="10" applyNumberFormat="0" applyFill="0" applyAlignment="0" applyProtection="0"/>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37" fillId="9" borderId="0" applyNumberFormat="0" applyBorder="0" applyAlignment="0" applyProtection="0"/>
    <xf numFmtId="348" fontId="38" fillId="9" borderId="0" applyNumberFormat="0" applyBorder="0" applyAlignment="0" applyProtection="0"/>
    <xf numFmtId="348" fontId="38" fillId="9" borderId="0" applyNumberFormat="0" applyBorder="0" applyAlignment="0" applyProtection="0"/>
    <xf numFmtId="348" fontId="37" fillId="13" borderId="0" applyNumberFormat="0" applyBorder="0" applyAlignment="0" applyProtection="0"/>
    <xf numFmtId="348" fontId="38" fillId="13" borderId="0" applyNumberFormat="0" applyBorder="0" applyAlignment="0" applyProtection="0"/>
    <xf numFmtId="348" fontId="38" fillId="13" borderId="0" applyNumberFormat="0" applyBorder="0" applyAlignment="0" applyProtection="0"/>
    <xf numFmtId="348" fontId="37" fillId="17" borderId="0" applyNumberFormat="0" applyBorder="0" applyAlignment="0" applyProtection="0"/>
    <xf numFmtId="348" fontId="38" fillId="17" borderId="0" applyNumberFormat="0" applyBorder="0" applyAlignment="0" applyProtection="0"/>
    <xf numFmtId="348" fontId="38" fillId="17" borderId="0" applyNumberFormat="0" applyBorder="0" applyAlignment="0" applyProtection="0"/>
    <xf numFmtId="348" fontId="37" fillId="21" borderId="0" applyNumberFormat="0" applyBorder="0" applyAlignment="0" applyProtection="0"/>
    <xf numFmtId="348" fontId="38" fillId="21" borderId="0" applyNumberFormat="0" applyBorder="0" applyAlignment="0" applyProtection="0"/>
    <xf numFmtId="348" fontId="38" fillId="21" borderId="0" applyNumberFormat="0" applyBorder="0" applyAlignment="0" applyProtection="0"/>
    <xf numFmtId="348" fontId="37" fillId="25" borderId="0" applyNumberFormat="0" applyBorder="0" applyAlignment="0" applyProtection="0"/>
    <xf numFmtId="348" fontId="38" fillId="25" borderId="0" applyNumberFormat="0" applyBorder="0" applyAlignment="0" applyProtection="0"/>
    <xf numFmtId="348" fontId="38" fillId="25" borderId="0" applyNumberFormat="0" applyBorder="0" applyAlignment="0" applyProtection="0"/>
    <xf numFmtId="348" fontId="37" fillId="29" borderId="0" applyNumberFormat="0" applyBorder="0" applyAlignment="0" applyProtection="0"/>
    <xf numFmtId="348" fontId="38" fillId="29" borderId="0" applyNumberFormat="0" applyBorder="0" applyAlignment="0" applyProtection="0"/>
    <xf numFmtId="348" fontId="38" fillId="29" borderId="0" applyNumberFormat="0" applyBorder="0" applyAlignment="0" applyProtection="0"/>
    <xf numFmtId="348" fontId="123" fillId="4" borderId="0" applyNumberFormat="0" applyBorder="0" applyAlignment="0" applyProtection="0"/>
    <xf numFmtId="348" fontId="123" fillId="4" borderId="0" applyNumberFormat="0" applyBorder="0" applyAlignment="0" applyProtection="0"/>
    <xf numFmtId="348" fontId="124" fillId="4" borderId="0" applyNumberFormat="0" applyBorder="0" applyAlignment="0" applyProtection="0"/>
    <xf numFmtId="348" fontId="124" fillId="4" borderId="0" applyNumberFormat="0" applyBorder="0" applyAlignment="0" applyProtection="0"/>
    <xf numFmtId="348" fontId="125" fillId="6" borderId="9" applyNumberFormat="0" applyAlignment="0" applyProtection="0"/>
    <xf numFmtId="348" fontId="126" fillId="6" borderId="9" applyNumberFormat="0" applyAlignment="0" applyProtection="0"/>
    <xf numFmtId="348" fontId="126" fillId="6" borderId="9" applyNumberFormat="0" applyAlignment="0" applyProtection="0"/>
    <xf numFmtId="348" fontId="127" fillId="5" borderId="8" applyNumberFormat="0" applyAlignment="0" applyProtection="0"/>
    <xf numFmtId="348" fontId="128" fillId="5" borderId="8" applyNumberFormat="0" applyAlignment="0" applyProtection="0"/>
    <xf numFmtId="348" fontId="17" fillId="5" borderId="8" applyNumberFormat="0" applyAlignment="0" applyProtection="0">
      <alignment vertical="center"/>
    </xf>
    <xf numFmtId="348" fontId="128" fillId="5" borderId="8" applyNumberFormat="0" applyAlignment="0" applyProtection="0"/>
    <xf numFmtId="348" fontId="129" fillId="0" borderId="0"/>
    <xf numFmtId="348" fontId="130" fillId="0" borderId="0" applyNumberFormat="0" applyFill="0" applyBorder="0" applyAlignment="0" applyProtection="0"/>
    <xf numFmtId="348" fontId="32" fillId="8" borderId="12" applyNumberFormat="0" applyFont="0" applyAlignment="0" applyProtection="0"/>
    <xf numFmtId="348" fontId="33" fillId="8" borderId="12" applyNumberFormat="0" applyFont="0" applyAlignment="0" applyProtection="0"/>
    <xf numFmtId="348" fontId="33" fillId="8" borderId="12" applyNumberFormat="0" applyFont="0" applyAlignment="0" applyProtection="0"/>
    <xf numFmtId="348" fontId="131" fillId="0" borderId="0">
      <alignment horizontal="left" vertical="center"/>
    </xf>
    <xf numFmtId="348" fontId="5" fillId="0" borderId="0" applyFill="0"/>
    <xf numFmtId="348" fontId="7" fillId="0" borderId="0" applyFill="0"/>
    <xf numFmtId="348" fontId="7" fillId="0" borderId="0" applyFill="0"/>
    <xf numFmtId="348" fontId="7" fillId="0" borderId="0" applyFill="0"/>
    <xf numFmtId="44" fontId="7" fillId="0" borderId="0" applyFont="0" applyFill="0" applyBorder="0" applyAlignment="0" applyProtection="0"/>
    <xf numFmtId="348" fontId="133" fillId="0" borderId="0"/>
    <xf numFmtId="348" fontId="7" fillId="0" borderId="0" applyFill="0"/>
    <xf numFmtId="348" fontId="5" fillId="0" borderId="0"/>
    <xf numFmtId="348" fontId="5" fillId="0" borderId="0"/>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7" fillId="0" borderId="16" quotePrefix="1">
      <alignment horizontal="justify" vertical="justify" textRotation="127" wrapText="1" justifyLastLine="1"/>
      <protection hidden="1"/>
    </xf>
    <xf numFmtId="348" fontId="5" fillId="0" borderId="0"/>
    <xf numFmtId="348" fontId="135" fillId="0" borderId="0"/>
    <xf numFmtId="348" fontId="135" fillId="0" borderId="0"/>
    <xf numFmtId="43" fontId="137" fillId="0" borderId="0" applyFont="0" applyFill="0" applyBorder="0" applyAlignment="0" applyProtection="0"/>
    <xf numFmtId="348" fontId="137" fillId="0" borderId="0" applyFont="0" applyFill="0" applyBorder="0" applyAlignment="0" applyProtection="0"/>
    <xf numFmtId="348" fontId="5" fillId="0" borderId="0"/>
    <xf numFmtId="348" fontId="5" fillId="0" borderId="0"/>
    <xf numFmtId="348" fontId="5" fillId="0" borderId="0"/>
    <xf numFmtId="348" fontId="5" fillId="0" borderId="0"/>
    <xf numFmtId="348" fontId="5" fillId="0" borderId="0"/>
    <xf numFmtId="348" fontId="5" fillId="0" borderId="0"/>
    <xf numFmtId="348" fontId="4" fillId="0" borderId="0"/>
    <xf numFmtId="348" fontId="4" fillId="0" borderId="0"/>
    <xf numFmtId="348" fontId="4" fillId="0" borderId="0"/>
    <xf numFmtId="348" fontId="5" fillId="0" borderId="0"/>
    <xf numFmtId="348" fontId="4" fillId="0" borderId="0"/>
    <xf numFmtId="348" fontId="4" fillId="0" borderId="0"/>
    <xf numFmtId="348" fontId="5" fillId="0" borderId="0"/>
    <xf numFmtId="348" fontId="4" fillId="0" borderId="0"/>
    <xf numFmtId="348" fontId="5" fillId="0" borderId="0"/>
    <xf numFmtId="348" fontId="5" fillId="0" borderId="0"/>
    <xf numFmtId="348" fontId="4" fillId="0" borderId="0"/>
    <xf numFmtId="348" fontId="4" fillId="0" borderId="0"/>
    <xf numFmtId="348" fontId="4" fillId="0" borderId="0"/>
    <xf numFmtId="348" fontId="135" fillId="0" borderId="0"/>
    <xf numFmtId="348" fontId="5" fillId="0" borderId="0"/>
    <xf numFmtId="348" fontId="4" fillId="0" borderId="0"/>
    <xf numFmtId="348" fontId="5" fillId="0" borderId="0"/>
    <xf numFmtId="348" fontId="4" fillId="0" borderId="0"/>
    <xf numFmtId="43" fontId="137" fillId="0" borderId="0" applyFont="0" applyFill="0" applyBorder="0" applyAlignment="0" applyProtection="0"/>
    <xf numFmtId="348" fontId="137" fillId="0" borderId="0" applyFont="0" applyFill="0" applyBorder="0" applyAlignment="0" applyProtection="0"/>
    <xf numFmtId="348" fontId="5" fillId="0" borderId="0"/>
    <xf numFmtId="348" fontId="5" fillId="0" borderId="0"/>
    <xf numFmtId="348" fontId="4"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4" fillId="0" borderId="0"/>
    <xf numFmtId="348" fontId="5"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5"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41" fontId="137" fillId="0" borderId="0" applyFont="0" applyFill="0" applyBorder="0" applyAlignment="0" applyProtection="0"/>
    <xf numFmtId="348" fontId="135" fillId="0" borderId="0"/>
    <xf numFmtId="348" fontId="4" fillId="0" borderId="0"/>
    <xf numFmtId="348" fontId="4" fillId="0" borderId="0"/>
    <xf numFmtId="348" fontId="13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4" fillId="0" borderId="0"/>
    <xf numFmtId="348" fontId="4" fillId="0" borderId="0"/>
    <xf numFmtId="348" fontId="5" fillId="0" borderId="0"/>
    <xf numFmtId="348" fontId="5" fillId="0" borderId="0"/>
    <xf numFmtId="348" fontId="5" fillId="0" borderId="0"/>
    <xf numFmtId="348" fontId="5" fillId="0" borderId="0"/>
    <xf numFmtId="348" fontId="135" fillId="0" borderId="0"/>
    <xf numFmtId="348" fontId="5" fillId="0" borderId="0"/>
    <xf numFmtId="348" fontId="4" fillId="0" borderId="0"/>
    <xf numFmtId="348" fontId="5" fillId="0" borderId="0"/>
    <xf numFmtId="348" fontId="5"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4" fillId="0" borderId="0"/>
    <xf numFmtId="348" fontId="135" fillId="0" borderId="0"/>
    <xf numFmtId="348" fontId="4" fillId="0" borderId="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5"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7"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39"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3"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30" fillId="45" borderId="0" applyNumberFormat="0" applyBorder="0" applyAlignment="0" applyProtection="0"/>
    <xf numFmtId="348" fontId="138" fillId="0" borderId="0">
      <alignment horizontal="centerContinuous"/>
    </xf>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49"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5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1"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47"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0" fillId="54"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56"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49"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51"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4"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68"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3"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76"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6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35" fillId="82"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2" fillId="37" borderId="0" applyNumberFormat="0" applyBorder="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47" fillId="83" borderId="118" applyNumberFormat="0" applyAlignment="0" applyProtection="0"/>
    <xf numFmtId="348" fontId="144" fillId="0" borderId="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49" fillId="86" borderId="19" applyNumberFormat="0" applyAlignment="0" applyProtection="0"/>
    <xf numFmtId="348" fontId="146" fillId="0" borderId="0"/>
    <xf numFmtId="348" fontId="135" fillId="0" borderId="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0" fillId="0" borderId="0" applyNumberFormat="0" applyFill="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62" fillId="39" borderId="0" applyNumberFormat="0" applyBorder="0" applyAlignment="0" applyProtection="0"/>
    <xf numFmtId="348" fontId="150" fillId="0" borderId="0">
      <alignment horizontal="left"/>
    </xf>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4" fillId="0" borderId="21"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6" fillId="0" borderId="22"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24" applyNumberFormat="0" applyFill="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68" fillId="0" borderId="0" applyNumberFormat="0" applyFill="0" applyBorder="0" applyAlignment="0" applyProtection="0"/>
    <xf numFmtId="348" fontId="135" fillId="0" borderId="0" applyFont="0" applyFill="0" applyBorder="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70" fillId="45" borderId="118" applyNumberFormat="0" applyAlignment="0" applyProtection="0"/>
    <xf numFmtId="348" fontId="53" fillId="0" borderId="0" applyFont="0" applyFill="0" applyBorder="0" applyAlignment="0" applyProtection="0"/>
    <xf numFmtId="348" fontId="135" fillId="0" borderId="0" applyFont="0" applyFill="0" applyBorder="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73" fillId="0" borderId="25" applyNumberFormat="0" applyFill="0" applyAlignment="0" applyProtection="0"/>
    <xf numFmtId="348" fontId="85" fillId="0" borderId="33"/>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76" fillId="93" borderId="0" applyNumberFormat="0" applyBorder="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81" fillId="83" borderId="117" applyNumberFormat="0" applyAlignment="0" applyProtection="0"/>
    <xf numFmtId="348" fontId="135" fillId="0" borderId="0" applyFont="0" applyFill="0" applyBorder="0" applyAlignment="0" applyProtection="0"/>
    <xf numFmtId="348" fontId="154" fillId="0" borderId="0" applyFont="0" applyFill="0" applyBorder="0" applyAlignment="0" applyProtection="0"/>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151" fillId="0" borderId="0" applyNumberFormat="0" applyFill="0" applyBorder="0" applyProtection="0">
      <alignment horizontal="left"/>
    </xf>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88" fillId="0" borderId="119" applyNumberFormat="0" applyFill="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96" fillId="0" borderId="0" applyNumberFormat="0" applyFill="0" applyBorder="0" applyAlignment="0" applyProtection="0"/>
    <xf numFmtId="348" fontId="135" fillId="0" borderId="0" applyFont="0" applyFill="0" applyBorder="0" applyAlignment="0" applyProtection="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33" fillId="0" borderId="0"/>
    <xf numFmtId="348" fontId="158" fillId="0" borderId="0" applyNumberFormat="0" applyFill="0" applyBorder="0" applyAlignment="0" applyProtection="0"/>
    <xf numFmtId="348" fontId="159" fillId="0" borderId="0" applyNumberFormat="0" applyFill="0" applyBorder="0" applyAlignment="0" applyProtection="0"/>
    <xf numFmtId="348" fontId="7" fillId="0" borderId="0">
      <alignment vertical="center"/>
    </xf>
    <xf numFmtId="348" fontId="157" fillId="0" borderId="0" applyFont="0" applyFill="0" applyBorder="0" applyAlignment="0" applyProtection="0"/>
    <xf numFmtId="44" fontId="7" fillId="0" borderId="0" applyFont="0" applyFill="0" applyBorder="0" applyAlignment="0" applyProtection="0"/>
    <xf numFmtId="348" fontId="157" fillId="0" borderId="0" applyFont="0" applyFill="0" applyBorder="0" applyAlignment="0" applyProtection="0"/>
    <xf numFmtId="348" fontId="5" fillId="0" borderId="0"/>
    <xf numFmtId="348" fontId="135" fillId="0" borderId="0" applyFont="0" applyFill="0" applyBorder="0" applyAlignment="0" applyProtection="0"/>
    <xf numFmtId="348" fontId="154" fillId="0" borderId="0" applyFont="0" applyFill="0" applyBorder="0" applyAlignment="0" applyProtection="0"/>
    <xf numFmtId="348" fontId="135" fillId="0" borderId="0" applyFont="0" applyFill="0" applyBorder="0" applyAlignment="0" applyProtection="0"/>
    <xf numFmtId="348" fontId="5" fillId="0" borderId="0"/>
    <xf numFmtId="348" fontId="157" fillId="0" borderId="31" applyNumberFormat="0" applyFont="0" applyFill="0" applyAlignment="0" applyProtection="0"/>
    <xf numFmtId="348" fontId="7" fillId="0" borderId="0">
      <alignment vertical="top"/>
    </xf>
    <xf numFmtId="348" fontId="7" fillId="0" borderId="0">
      <alignment vertical="top"/>
    </xf>
    <xf numFmtId="348" fontId="7" fillId="0" borderId="0" applyFill="0"/>
    <xf numFmtId="348" fontId="7" fillId="0" borderId="0" applyFill="0"/>
    <xf numFmtId="348" fontId="165" fillId="0" borderId="0"/>
    <xf numFmtId="348" fontId="165" fillId="0" borderId="0"/>
    <xf numFmtId="348" fontId="5" fillId="0" borderId="0"/>
    <xf numFmtId="348" fontId="5" fillId="0" borderId="0"/>
    <xf numFmtId="348" fontId="31" fillId="35" borderId="0" applyNumberFormat="0" applyBorder="0" applyAlignment="0" applyProtection="0"/>
    <xf numFmtId="348" fontId="31" fillId="37" borderId="0" applyNumberFormat="0" applyBorder="0" applyAlignment="0" applyProtection="0"/>
    <xf numFmtId="348" fontId="31" fillId="39" borderId="0" applyNumberFormat="0" applyBorder="0" applyAlignment="0" applyProtection="0"/>
    <xf numFmtId="348" fontId="31" fillId="41" borderId="0" applyNumberFormat="0" applyBorder="0" applyAlignment="0" applyProtection="0"/>
    <xf numFmtId="348" fontId="31" fillId="43" borderId="0" applyNumberFormat="0" applyBorder="0" applyAlignment="0" applyProtection="0"/>
    <xf numFmtId="348" fontId="31" fillId="45" borderId="0" applyNumberFormat="0" applyBorder="0" applyAlignment="0" applyProtection="0"/>
    <xf numFmtId="348" fontId="31" fillId="47" borderId="0" applyNumberFormat="0" applyBorder="0" applyAlignment="0" applyProtection="0"/>
    <xf numFmtId="348" fontId="31" fillId="49" borderId="0" applyNumberFormat="0" applyBorder="0" applyAlignment="0" applyProtection="0"/>
    <xf numFmtId="348" fontId="31" fillId="51" borderId="0" applyNumberFormat="0" applyBorder="0" applyAlignment="0" applyProtection="0"/>
    <xf numFmtId="348" fontId="31" fillId="41" borderId="0" applyNumberFormat="0" applyBorder="0" applyAlignment="0" applyProtection="0"/>
    <xf numFmtId="348" fontId="31" fillId="47" borderId="0" applyNumberFormat="0" applyBorder="0" applyAlignment="0" applyProtection="0"/>
    <xf numFmtId="348" fontId="31" fillId="54" borderId="0" applyNumberFormat="0" applyBorder="0" applyAlignment="0" applyProtection="0"/>
    <xf numFmtId="348" fontId="36" fillId="56" borderId="0" applyNumberFormat="0" applyBorder="0" applyAlignment="0" applyProtection="0"/>
    <xf numFmtId="348" fontId="36" fillId="49" borderId="0" applyNumberFormat="0" applyBorder="0" applyAlignment="0" applyProtection="0"/>
    <xf numFmtId="348" fontId="36" fillId="51"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64" borderId="0" applyNumberFormat="0" applyBorder="0" applyAlignment="0" applyProtection="0"/>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166" fillId="37" borderId="0" applyNumberFormat="0" applyBorder="0" applyAlignment="0" applyProtection="0"/>
    <xf numFmtId="348" fontId="43" fillId="83" borderId="118" applyNumberFormat="0" applyAlignment="0" applyProtection="0"/>
    <xf numFmtId="348" fontId="97" fillId="86" borderId="19" applyNumberFormat="0" applyAlignment="0" applyProtection="0"/>
    <xf numFmtId="348" fontId="58" fillId="0" borderId="0" applyNumberFormat="0" applyFill="0" applyBorder="0" applyAlignment="0" applyProtection="0"/>
    <xf numFmtId="348" fontId="24" fillId="39" borderId="0" applyNumberFormat="0" applyBorder="0" applyAlignment="0" applyProtection="0"/>
    <xf numFmtId="348" fontId="90" fillId="0" borderId="21" applyNumberFormat="0" applyFill="0" applyAlignment="0" applyProtection="0"/>
    <xf numFmtId="348" fontId="91" fillId="0" borderId="22" applyNumberFormat="0" applyFill="0" applyAlignment="0" applyProtection="0"/>
    <xf numFmtId="348" fontId="92" fillId="0" borderId="24" applyNumberFormat="0" applyFill="0" applyAlignment="0" applyProtection="0"/>
    <xf numFmtId="348" fontId="92" fillId="0" borderId="0" applyNumberFormat="0" applyFill="0" applyBorder="0" applyAlignment="0" applyProtection="0"/>
    <xf numFmtId="348" fontId="54" fillId="45" borderId="118" applyNumberFormat="0" applyAlignment="0" applyProtection="0"/>
    <xf numFmtId="348" fontId="93" fillId="0" borderId="25" applyNumberFormat="0" applyFill="0" applyAlignment="0" applyProtection="0"/>
    <xf numFmtId="348" fontId="31" fillId="94" borderId="120" applyNumberFormat="0" applyFont="0" applyAlignment="0" applyProtection="0"/>
    <xf numFmtId="348" fontId="41" fillId="83" borderId="117" applyNumberFormat="0" applyAlignment="0" applyProtection="0"/>
    <xf numFmtId="348" fontId="89" fillId="0" borderId="0" applyNumberFormat="0" applyFill="0" applyBorder="0" applyAlignment="0" applyProtection="0"/>
    <xf numFmtId="348" fontId="57" fillId="0" borderId="119" applyNumberFormat="0" applyFill="0" applyAlignment="0" applyProtection="0"/>
    <xf numFmtId="348" fontId="94" fillId="0" borderId="0" applyNumberFormat="0" applyFill="0" applyBorder="0" applyAlignment="0" applyProtection="0"/>
    <xf numFmtId="43" fontId="1" fillId="0" borderId="0" applyFont="0" applyFill="0" applyBorder="0" applyAlignment="0" applyProtection="0">
      <alignment vertical="center"/>
    </xf>
    <xf numFmtId="348" fontId="1" fillId="0" borderId="0">
      <alignment vertical="center"/>
    </xf>
    <xf numFmtId="348" fontId="1" fillId="0" borderId="0">
      <alignment vertical="center"/>
    </xf>
    <xf numFmtId="348" fontId="1" fillId="0" borderId="0">
      <alignment vertical="center"/>
    </xf>
    <xf numFmtId="348" fontId="3" fillId="0" borderId="0"/>
    <xf numFmtId="348" fontId="5" fillId="0" borderId="0"/>
    <xf numFmtId="348" fontId="13" fillId="0" borderId="0">
      <alignment vertical="center"/>
    </xf>
    <xf numFmtId="348" fontId="1" fillId="0" borderId="0">
      <alignment vertical="center"/>
    </xf>
    <xf numFmtId="348" fontId="7" fillId="0" borderId="0" applyFill="0"/>
    <xf numFmtId="348" fontId="33" fillId="0" borderId="0"/>
    <xf numFmtId="348" fontId="1" fillId="0" borderId="0">
      <alignment vertical="center"/>
    </xf>
    <xf numFmtId="348" fontId="7" fillId="0" borderId="0" applyFill="0"/>
    <xf numFmtId="348" fontId="3" fillId="0" borderId="0"/>
    <xf numFmtId="348" fontId="5" fillId="0" borderId="0" applyFill="0"/>
    <xf numFmtId="348" fontId="23" fillId="0" borderId="0" applyNumberFormat="0" applyFill="0" applyBorder="0" applyAlignment="0" applyProtection="0">
      <alignment vertical="top"/>
      <protection locked="0"/>
    </xf>
    <xf numFmtId="348" fontId="1" fillId="0" borderId="0">
      <alignment vertical="center"/>
    </xf>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5" fillId="0" borderId="0" applyFont="0" applyFill="0" applyBorder="0" applyAlignment="0" applyProtection="0"/>
    <xf numFmtId="348" fontId="5" fillId="0" borderId="0"/>
    <xf numFmtId="348" fontId="5" fillId="0" borderId="0"/>
    <xf numFmtId="348" fontId="180" fillId="100" borderId="1">
      <alignment horizontal="center" wrapText="1"/>
    </xf>
    <xf numFmtId="348" fontId="180" fillId="100" borderId="1">
      <alignment horizontal="center" wrapText="1"/>
    </xf>
    <xf numFmtId="348" fontId="180" fillId="100" borderId="1">
      <alignment horizontal="center" wrapText="1"/>
    </xf>
    <xf numFmtId="348" fontId="181" fillId="100" borderId="122"/>
    <xf numFmtId="348" fontId="181" fillId="100" borderId="122"/>
    <xf numFmtId="348" fontId="181" fillId="100" borderId="122"/>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10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0" fillId="0" borderId="36">
      <alignment horizontal="center" vertical="top" wrapText="1"/>
    </xf>
    <xf numFmtId="348" fontId="182" fillId="0" borderId="0"/>
    <xf numFmtId="348" fontId="180" fillId="100" borderId="122">
      <protection locked="0"/>
    </xf>
    <xf numFmtId="348" fontId="180" fillId="100" borderId="122">
      <protection locked="0"/>
    </xf>
    <xf numFmtId="348" fontId="180" fillId="100" borderId="122">
      <protection locked="0"/>
    </xf>
    <xf numFmtId="348" fontId="180" fillId="0" borderId="122">
      <protection locked="0"/>
    </xf>
    <xf numFmtId="348" fontId="180" fillId="0" borderId="122">
      <protection locked="0"/>
    </xf>
    <xf numFmtId="348" fontId="180" fillId="0" borderId="122">
      <protection locked="0"/>
    </xf>
    <xf numFmtId="348" fontId="180" fillId="0" borderId="0">
      <protection locked="0"/>
    </xf>
    <xf numFmtId="348" fontId="53" fillId="0" borderId="0" applyFont="0" applyFill="0" applyBorder="0" applyAlignment="0" applyProtection="0"/>
    <xf numFmtId="348" fontId="53" fillId="0" borderId="0" applyFont="0" applyFill="0" applyBorder="0" applyAlignment="0" applyProtection="0"/>
    <xf numFmtId="348" fontId="53" fillId="0" borderId="0" applyFont="0" applyFill="0" applyBorder="0" applyAlignment="0" applyProtection="0"/>
    <xf numFmtId="348" fontId="53" fillId="0" borderId="0" applyFont="0" applyFill="0" applyBorder="0" applyAlignment="0" applyProtection="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183" fillId="0" borderId="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0" borderId="40" applyNumberFormat="0"/>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101" borderId="40">
      <alignment horizontal="righ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40">
      <alignment vertical="top" wrapText="1"/>
    </xf>
    <xf numFmtId="348" fontId="182" fillId="0" borderId="0">
      <protection hidden="1"/>
    </xf>
    <xf numFmtId="348" fontId="184" fillId="102" borderId="0">
      <alignment vertical="top"/>
    </xf>
    <xf numFmtId="348" fontId="185" fillId="0" borderId="0"/>
    <xf numFmtId="348" fontId="186" fillId="103" borderId="0"/>
    <xf numFmtId="348" fontId="187" fillId="104" borderId="0" applyNumberFormat="0" applyBorder="0">
      <alignment horizontal="left" vertical="top"/>
    </xf>
    <xf numFmtId="348" fontId="188" fillId="104" borderId="0" applyNumberFormat="0" applyBorder="0">
      <alignment vertical="top"/>
    </xf>
    <xf numFmtId="348" fontId="188" fillId="0" borderId="37"/>
    <xf numFmtId="348" fontId="180" fillId="0" borderId="0"/>
    <xf numFmtId="348" fontId="5" fillId="0" borderId="0"/>
    <xf numFmtId="348" fontId="5" fillId="0" borderId="0"/>
    <xf numFmtId="348" fontId="190" fillId="0" borderId="0" applyNumberFormat="0" applyFill="0" applyBorder="0" applyAlignment="0" applyProtection="0">
      <alignment vertical="top"/>
      <protection locked="0"/>
    </xf>
    <xf numFmtId="348" fontId="191" fillId="0" borderId="0" applyNumberFormat="0" applyFill="0" applyBorder="0" applyAlignment="0" applyProtection="0">
      <alignment vertical="top"/>
      <protection locked="0"/>
    </xf>
    <xf numFmtId="348" fontId="192" fillId="0" borderId="0" applyNumberFormat="0" applyFill="0" applyBorder="0" applyAlignment="0" applyProtection="0">
      <alignment vertical="top"/>
      <protection locked="0"/>
    </xf>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170" fillId="0" borderId="0" applyFont="0" applyFill="0" applyBorder="0" applyAlignment="0" applyProtection="0"/>
    <xf numFmtId="348" fontId="170" fillId="0" borderId="0" applyFont="0" applyFill="0" applyBorder="0" applyAlignment="0" applyProtection="0"/>
    <xf numFmtId="348" fontId="170"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20"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3" fillId="0" borderId="41"/>
    <xf numFmtId="348" fontId="53" fillId="0" borderId="41"/>
    <xf numFmtId="348" fontId="53" fillId="0" borderId="41"/>
    <xf numFmtId="348" fontId="53" fillId="0" borderId="41"/>
    <xf numFmtId="348" fontId="53" fillId="0" borderId="41"/>
    <xf numFmtId="348" fontId="53" fillId="0" borderId="41"/>
    <xf numFmtId="348" fontId="53" fillId="0" borderId="41"/>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0"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4"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18"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2"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26"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3" fillId="30" borderId="0" applyNumberFormat="0" applyBorder="0" applyAlignment="0" applyProtection="0"/>
    <xf numFmtId="348" fontId="12" fillId="10" borderId="0" applyNumberFormat="0" applyBorder="0" applyAlignment="0" applyProtection="0"/>
    <xf numFmtId="348" fontId="12" fillId="10" borderId="0" applyNumberFormat="0" applyBorder="0" applyAlignment="0" applyProtection="0"/>
    <xf numFmtId="348" fontId="12" fillId="10" borderId="0" applyNumberFormat="0" applyBorder="0" applyAlignment="0" applyProtection="0"/>
    <xf numFmtId="348" fontId="30" fillId="35" borderId="0" applyNumberFormat="0" applyBorder="0" applyAlignment="0" applyProtection="0"/>
    <xf numFmtId="348" fontId="12" fillId="14" borderId="0" applyNumberFormat="0" applyBorder="0" applyAlignment="0" applyProtection="0"/>
    <xf numFmtId="348" fontId="12" fillId="14" borderId="0" applyNumberFormat="0" applyBorder="0" applyAlignment="0" applyProtection="0"/>
    <xf numFmtId="348" fontId="12" fillId="14" borderId="0" applyNumberFormat="0" applyBorder="0" applyAlignment="0" applyProtection="0"/>
    <xf numFmtId="348" fontId="30" fillId="37" borderId="0" applyNumberFormat="0" applyBorder="0" applyAlignment="0" applyProtection="0"/>
    <xf numFmtId="348" fontId="12" fillId="18" borderId="0" applyNumberFormat="0" applyBorder="0" applyAlignment="0" applyProtection="0"/>
    <xf numFmtId="348" fontId="12" fillId="18" borderId="0" applyNumberFormat="0" applyBorder="0" applyAlignment="0" applyProtection="0"/>
    <xf numFmtId="348" fontId="12" fillId="18" borderId="0" applyNumberFormat="0" applyBorder="0" applyAlignment="0" applyProtection="0"/>
    <xf numFmtId="348" fontId="30" fillId="39" borderId="0" applyNumberFormat="0" applyBorder="0" applyAlignment="0" applyProtection="0"/>
    <xf numFmtId="348" fontId="12" fillId="22" borderId="0" applyNumberFormat="0" applyBorder="0" applyAlignment="0" applyProtection="0"/>
    <xf numFmtId="348" fontId="12" fillId="22" borderId="0" applyNumberFormat="0" applyBorder="0" applyAlignment="0" applyProtection="0"/>
    <xf numFmtId="348" fontId="12" fillId="22" borderId="0" applyNumberFormat="0" applyBorder="0" applyAlignment="0" applyProtection="0"/>
    <xf numFmtId="348" fontId="30" fillId="41" borderId="0" applyNumberFormat="0" applyBorder="0" applyAlignment="0" applyProtection="0"/>
    <xf numFmtId="348" fontId="12" fillId="26" borderId="0" applyNumberFormat="0" applyBorder="0" applyAlignment="0" applyProtection="0"/>
    <xf numFmtId="348" fontId="12" fillId="26" borderId="0" applyNumberFormat="0" applyBorder="0" applyAlignment="0" applyProtection="0"/>
    <xf numFmtId="348" fontId="12" fillId="26" borderId="0" applyNumberFormat="0" applyBorder="0" applyAlignment="0" applyProtection="0"/>
    <xf numFmtId="348" fontId="30" fillId="43" borderId="0" applyNumberFormat="0" applyBorder="0" applyAlignment="0" applyProtection="0"/>
    <xf numFmtId="348" fontId="12" fillId="30" borderId="0" applyNumberFormat="0" applyBorder="0" applyAlignment="0" applyProtection="0"/>
    <xf numFmtId="348" fontId="12" fillId="30" borderId="0" applyNumberFormat="0" applyBorder="0" applyAlignment="0" applyProtection="0"/>
    <xf numFmtId="348" fontId="12" fillId="30" borderId="0" applyNumberFormat="0" applyBorder="0" applyAlignment="0" applyProtection="0"/>
    <xf numFmtId="348" fontId="30" fillId="45" borderId="0" applyNumberFormat="0" applyBorder="0" applyAlignment="0" applyProtection="0"/>
    <xf numFmtId="348" fontId="30" fillId="35" borderId="0" applyNumberFormat="0" applyBorder="0" applyAlignment="0" applyProtection="0"/>
    <xf numFmtId="348" fontId="30" fillId="37" borderId="0" applyNumberFormat="0" applyBorder="0" applyAlignment="0" applyProtection="0"/>
    <xf numFmtId="348" fontId="30" fillId="39" borderId="0" applyNumberFormat="0" applyBorder="0" applyAlignment="0" applyProtection="0"/>
    <xf numFmtId="348" fontId="30" fillId="41" borderId="0" applyNumberFormat="0" applyBorder="0" applyAlignment="0" applyProtection="0"/>
    <xf numFmtId="348" fontId="30" fillId="43" borderId="0" applyNumberFormat="0" applyBorder="0" applyAlignment="0" applyProtection="0"/>
    <xf numFmtId="348" fontId="30" fillId="45"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1"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5"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19"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3"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27"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3" fillId="31" borderId="0" applyNumberFormat="0" applyBorder="0" applyAlignment="0" applyProtection="0"/>
    <xf numFmtId="348" fontId="12" fillId="11" borderId="0" applyNumberFormat="0" applyBorder="0" applyAlignment="0" applyProtection="0"/>
    <xf numFmtId="348" fontId="12" fillId="11" borderId="0" applyNumberFormat="0" applyBorder="0" applyAlignment="0" applyProtection="0"/>
    <xf numFmtId="348" fontId="12" fillId="11" borderId="0" applyNumberFormat="0" applyBorder="0" applyAlignment="0" applyProtection="0"/>
    <xf numFmtId="348" fontId="30" fillId="47" borderId="0" applyNumberFormat="0" applyBorder="0" applyAlignment="0" applyProtection="0"/>
    <xf numFmtId="348" fontId="12" fillId="15" borderId="0" applyNumberFormat="0" applyBorder="0" applyAlignment="0" applyProtection="0"/>
    <xf numFmtId="348" fontId="12" fillId="15" borderId="0" applyNumberFormat="0" applyBorder="0" applyAlignment="0" applyProtection="0"/>
    <xf numFmtId="348" fontId="12" fillId="15" borderId="0" applyNumberFormat="0" applyBorder="0" applyAlignment="0" applyProtection="0"/>
    <xf numFmtId="348" fontId="30" fillId="49" borderId="0" applyNumberFormat="0" applyBorder="0" applyAlignment="0" applyProtection="0"/>
    <xf numFmtId="348" fontId="12" fillId="19" borderId="0" applyNumberFormat="0" applyBorder="0" applyAlignment="0" applyProtection="0"/>
    <xf numFmtId="348" fontId="12" fillId="19" borderId="0" applyNumberFormat="0" applyBorder="0" applyAlignment="0" applyProtection="0"/>
    <xf numFmtId="348" fontId="12" fillId="19" borderId="0" applyNumberFormat="0" applyBorder="0" applyAlignment="0" applyProtection="0"/>
    <xf numFmtId="348" fontId="30" fillId="51" borderId="0" applyNumberFormat="0" applyBorder="0" applyAlignment="0" applyProtection="0"/>
    <xf numFmtId="348" fontId="12" fillId="23" borderId="0" applyNumberFormat="0" applyBorder="0" applyAlignment="0" applyProtection="0"/>
    <xf numFmtId="348" fontId="12" fillId="23" borderId="0" applyNumberFormat="0" applyBorder="0" applyAlignment="0" applyProtection="0"/>
    <xf numFmtId="348" fontId="12" fillId="23" borderId="0" applyNumberFormat="0" applyBorder="0" applyAlignment="0" applyProtection="0"/>
    <xf numFmtId="348" fontId="30" fillId="41" borderId="0" applyNumberFormat="0" applyBorder="0" applyAlignment="0" applyProtection="0"/>
    <xf numFmtId="348" fontId="12" fillId="27" borderId="0" applyNumberFormat="0" applyBorder="0" applyAlignment="0" applyProtection="0"/>
    <xf numFmtId="348" fontId="12" fillId="27" borderId="0" applyNumberFormat="0" applyBorder="0" applyAlignment="0" applyProtection="0"/>
    <xf numFmtId="348" fontId="12" fillId="27" borderId="0" applyNumberFormat="0" applyBorder="0" applyAlignment="0" applyProtection="0"/>
    <xf numFmtId="348" fontId="30" fillId="47" borderId="0" applyNumberFormat="0" applyBorder="0" applyAlignment="0" applyProtection="0"/>
    <xf numFmtId="348" fontId="12" fillId="31" borderId="0" applyNumberFormat="0" applyBorder="0" applyAlignment="0" applyProtection="0"/>
    <xf numFmtId="348" fontId="12" fillId="31" borderId="0" applyNumberFormat="0" applyBorder="0" applyAlignment="0" applyProtection="0"/>
    <xf numFmtId="348" fontId="12" fillId="31" borderId="0" applyNumberFormat="0" applyBorder="0" applyAlignment="0" applyProtection="0"/>
    <xf numFmtId="348" fontId="30" fillId="54" borderId="0" applyNumberFormat="0" applyBorder="0" applyAlignment="0" applyProtection="0"/>
    <xf numFmtId="348" fontId="30" fillId="47" borderId="0" applyNumberFormat="0" applyBorder="0" applyAlignment="0" applyProtection="0"/>
    <xf numFmtId="348" fontId="30" fillId="49" borderId="0" applyNumberFormat="0" applyBorder="0" applyAlignment="0" applyProtection="0"/>
    <xf numFmtId="348" fontId="30" fillId="51" borderId="0" applyNumberFormat="0" applyBorder="0" applyAlignment="0" applyProtection="0"/>
    <xf numFmtId="348" fontId="30" fillId="41" borderId="0" applyNumberFormat="0" applyBorder="0" applyAlignment="0" applyProtection="0"/>
    <xf numFmtId="348" fontId="30" fillId="47" borderId="0" applyNumberFormat="0" applyBorder="0" applyAlignment="0" applyProtection="0"/>
    <xf numFmtId="348" fontId="30" fillId="54" borderId="0" applyNumberFormat="0" applyBorder="0" applyAlignment="0" applyProtection="0"/>
    <xf numFmtId="348" fontId="197" fillId="12" borderId="0" applyNumberFormat="0" applyBorder="0" applyAlignment="0" applyProtection="0"/>
    <xf numFmtId="348" fontId="35" fillId="56" borderId="0" applyNumberFormat="0" applyBorder="0" applyAlignment="0" applyProtection="0"/>
    <xf numFmtId="348" fontId="197" fillId="16" borderId="0" applyNumberFormat="0" applyBorder="0" applyAlignment="0" applyProtection="0"/>
    <xf numFmtId="348" fontId="35" fillId="49" borderId="0" applyNumberFormat="0" applyBorder="0" applyAlignment="0" applyProtection="0"/>
    <xf numFmtId="348" fontId="197" fillId="20" borderId="0" applyNumberFormat="0" applyBorder="0" applyAlignment="0" applyProtection="0"/>
    <xf numFmtId="348" fontId="35" fillId="51" borderId="0" applyNumberFormat="0" applyBorder="0" applyAlignment="0" applyProtection="0"/>
    <xf numFmtId="348" fontId="197" fillId="24" borderId="0" applyNumberFormat="0" applyBorder="0" applyAlignment="0" applyProtection="0"/>
    <xf numFmtId="348" fontId="35" fillId="60" borderId="0" applyNumberFormat="0" applyBorder="0" applyAlignment="0" applyProtection="0"/>
    <xf numFmtId="348" fontId="197" fillId="28" borderId="0" applyNumberFormat="0" applyBorder="0" applyAlignment="0" applyProtection="0"/>
    <xf numFmtId="348" fontId="35" fillId="62" borderId="0" applyNumberFormat="0" applyBorder="0" applyAlignment="0" applyProtection="0"/>
    <xf numFmtId="348" fontId="197" fillId="32" borderId="0" applyNumberFormat="0" applyBorder="0" applyAlignment="0" applyProtection="0"/>
    <xf numFmtId="348" fontId="35" fillId="64" borderId="0" applyNumberFormat="0" applyBorder="0" applyAlignment="0" applyProtection="0"/>
    <xf numFmtId="348" fontId="35" fillId="56" borderId="0" applyNumberFormat="0" applyBorder="0" applyAlignment="0" applyProtection="0"/>
    <xf numFmtId="348" fontId="35" fillId="49" borderId="0" applyNumberFormat="0" applyBorder="0" applyAlignment="0" applyProtection="0"/>
    <xf numFmtId="348" fontId="35" fillId="51"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64" borderId="0" applyNumberFormat="0" applyBorder="0" applyAlignment="0" applyProtection="0"/>
    <xf numFmtId="348" fontId="199"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200"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9" fillId="0" borderId="36" applyBorder="0"/>
    <xf numFmtId="348" fontId="197" fillId="9" borderId="0" applyNumberFormat="0" applyBorder="0" applyAlignment="0" applyProtection="0"/>
    <xf numFmtId="348" fontId="35" fillId="68" borderId="0" applyNumberFormat="0" applyBorder="0" applyAlignment="0" applyProtection="0"/>
    <xf numFmtId="348" fontId="197" fillId="13" borderId="0" applyNumberFormat="0" applyBorder="0" applyAlignment="0" applyProtection="0"/>
    <xf numFmtId="348" fontId="35" fillId="73" borderId="0" applyNumberFormat="0" applyBorder="0" applyAlignment="0" applyProtection="0"/>
    <xf numFmtId="348" fontId="197" fillId="17" borderId="0" applyNumberFormat="0" applyBorder="0" applyAlignment="0" applyProtection="0"/>
    <xf numFmtId="348" fontId="35" fillId="76" borderId="0" applyNumberFormat="0" applyBorder="0" applyAlignment="0" applyProtection="0"/>
    <xf numFmtId="348" fontId="197" fillId="21" borderId="0" applyNumberFormat="0" applyBorder="0" applyAlignment="0" applyProtection="0"/>
    <xf numFmtId="348" fontId="35" fillId="60" borderId="0" applyNumberFormat="0" applyBorder="0" applyAlignment="0" applyProtection="0"/>
    <xf numFmtId="348" fontId="197" fillId="25" borderId="0" applyNumberFormat="0" applyBorder="0" applyAlignment="0" applyProtection="0"/>
    <xf numFmtId="348" fontId="35" fillId="62" borderId="0" applyNumberFormat="0" applyBorder="0" applyAlignment="0" applyProtection="0"/>
    <xf numFmtId="348" fontId="197" fillId="29" borderId="0" applyNumberFormat="0" applyBorder="0" applyAlignment="0" applyProtection="0"/>
    <xf numFmtId="348" fontId="35" fillId="82" borderId="0" applyNumberFormat="0" applyBorder="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5" fillId="94" borderId="120" applyNumberFormat="0" applyFont="0" applyAlignment="0" applyProtection="0"/>
    <xf numFmtId="348" fontId="131" fillId="0" borderId="0">
      <alignment horizontal="center" wrapText="1"/>
      <protection locked="0"/>
    </xf>
    <xf numFmtId="348" fontId="203" fillId="83" borderId="38" applyNumberFormat="0" applyFont="0" applyBorder="0" applyAlignment="0" applyProtection="0"/>
    <xf numFmtId="348" fontId="41" fillId="83" borderId="117" applyNumberFormat="0" applyAlignment="0" applyProtection="0"/>
    <xf numFmtId="348" fontId="7" fillId="0" borderId="0" applyFill="0"/>
    <xf numFmtId="348" fontId="7" fillId="0" borderId="0" applyFill="0"/>
    <xf numFmtId="348" fontId="5" fillId="0" borderId="0"/>
    <xf numFmtId="348" fontId="205" fillId="2" borderId="0" applyNumberFormat="0" applyBorder="0" applyAlignment="0" applyProtection="0"/>
    <xf numFmtId="348" fontId="42" fillId="37" borderId="0" applyNumberFormat="0" applyBorder="0" applyAlignment="0" applyProtection="0"/>
    <xf numFmtId="348" fontId="47" fillId="83" borderId="118" applyNumberFormat="0" applyAlignment="0" applyProtection="0"/>
    <xf numFmtId="348" fontId="47" fillId="83" borderId="118" applyNumberFormat="0" applyAlignment="0" applyProtection="0"/>
    <xf numFmtId="348" fontId="43" fillId="83" borderId="118" applyNumberFormat="0" applyAlignment="0" applyProtection="0"/>
    <xf numFmtId="348" fontId="207" fillId="0" borderId="0" applyNumberFormat="0" applyFill="0" applyBorder="0" applyAlignment="0" applyProtection="0">
      <alignment vertical="top"/>
      <protection locked="0"/>
    </xf>
    <xf numFmtId="41" fontId="167" fillId="0" borderId="115" applyNumberFormat="0" applyBorder="0" applyAlignment="0"/>
    <xf numFmtId="348" fontId="5" fillId="0" borderId="46" applyFont="0" applyFill="0" applyBorder="0" applyAlignment="0" applyProtection="0"/>
    <xf numFmtId="348" fontId="5" fillId="0" borderId="46" applyFont="0" applyFill="0" applyBorder="0" applyAlignment="0" applyProtection="0"/>
    <xf numFmtId="348" fontId="208" fillId="0" borderId="0" applyNumberFormat="0" applyFill="0" applyAlignment="0"/>
    <xf numFmtId="41" fontId="195" fillId="0" borderId="0" applyFont="0" applyFill="0" applyBorder="0" applyAlignment="0" applyProtection="0"/>
    <xf numFmtId="348" fontId="5" fillId="0" borderId="0" applyFont="0" applyFill="0" applyBorder="0" applyProtection="0">
      <alignment horizontal="right"/>
    </xf>
    <xf numFmtId="348" fontId="5" fillId="0" borderId="0" applyFont="0" applyFill="0" applyBorder="0" applyProtection="0">
      <alignment horizontal="right"/>
    </xf>
    <xf numFmtId="348" fontId="71" fillId="0" borderId="1"/>
    <xf numFmtId="348" fontId="26" fillId="0" borderId="1"/>
    <xf numFmtId="348" fontId="26" fillId="0" borderId="1"/>
    <xf numFmtId="348" fontId="71" fillId="0" borderId="1"/>
    <xf numFmtId="348" fontId="71" fillId="0" borderId="1"/>
    <xf numFmtId="348" fontId="210" fillId="106" borderId="1"/>
    <xf numFmtId="348" fontId="144" fillId="106" borderId="1"/>
    <xf numFmtId="348" fontId="144" fillId="106" borderId="1"/>
    <xf numFmtId="348" fontId="210" fillId="106" borderId="1"/>
    <xf numFmtId="348" fontId="210" fillId="106" borderId="1"/>
    <xf numFmtId="348" fontId="210" fillId="107" borderId="1"/>
    <xf numFmtId="348" fontId="144" fillId="107" borderId="1"/>
    <xf numFmtId="348" fontId="144" fillId="107" borderId="1"/>
    <xf numFmtId="348" fontId="210" fillId="107" borderId="1"/>
    <xf numFmtId="348" fontId="210" fillId="107" borderId="1"/>
    <xf numFmtId="348" fontId="62" fillId="39" borderId="0" applyNumberFormat="0" applyBorder="0" applyAlignment="0" applyProtection="0"/>
    <xf numFmtId="348" fontId="5" fillId="0" borderId="0" applyFill="0" applyBorder="0" applyAlignment="0"/>
    <xf numFmtId="348" fontId="5" fillId="0" borderId="0" applyFill="0" applyBorder="0" applyAlignment="0"/>
    <xf numFmtId="348" fontId="212" fillId="6" borderId="8" applyNumberFormat="0" applyAlignment="0" applyProtection="0"/>
    <xf numFmtId="348" fontId="47" fillId="83" borderId="118" applyNumberFormat="0" applyAlignment="0" applyProtection="0"/>
    <xf numFmtId="348" fontId="144" fillId="0" borderId="0"/>
    <xf numFmtId="348" fontId="213" fillId="7" borderId="11" applyNumberFormat="0" applyAlignment="0" applyProtection="0"/>
    <xf numFmtId="348" fontId="49" fillId="86" borderId="19" applyNumberFormat="0" applyAlignment="0" applyProtection="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41"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1" fillId="0" borderId="0" applyFont="0" applyFill="0" applyBorder="0" applyAlignment="0" applyProtection="0">
      <alignment vertical="center"/>
    </xf>
    <xf numFmtId="43" fontId="7" fillId="0" borderId="0" applyFont="0" applyFill="0" applyBorder="0" applyAlignment="0" applyProtection="0">
      <alignment vertical="center"/>
    </xf>
    <xf numFmtId="43" fontId="5" fillId="0" borderId="0" applyFont="0" applyFill="0" applyBorder="0" applyAlignment="0" applyProtection="0"/>
    <xf numFmtId="43" fontId="3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348" fontId="217" fillId="0" borderId="0" applyNumberFormat="0">
      <alignment horizontal="center" vertical="top" wrapText="1"/>
    </xf>
    <xf numFmtId="348" fontId="219" fillId="0" borderId="0" applyNumberFormat="0" applyAlignment="0">
      <alignment horizontal="left"/>
    </xf>
    <xf numFmtId="348" fontId="78" fillId="0" borderId="0" applyNumberFormat="0" applyAlignment="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xf numFmtId="348" fontId="42" fillId="37" borderId="0" applyNumberFormat="0" applyBorder="0" applyAlignment="0" applyProtection="0"/>
    <xf numFmtId="348" fontId="54" fillId="45" borderId="118" applyNumberFormat="0" applyAlignment="0" applyProtection="0"/>
    <xf numFmtId="348" fontId="57" fillId="0" borderId="119" applyNumberFormat="0" applyFill="0" applyAlignment="0" applyProtection="0"/>
    <xf numFmtId="348" fontId="2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xf numFmtId="348" fontId="35" fillId="68" borderId="0" applyNumberFormat="0" applyBorder="0" applyAlignment="0" applyProtection="0"/>
    <xf numFmtId="348" fontId="35" fillId="73" borderId="0" applyNumberFormat="0" applyBorder="0" applyAlignment="0" applyProtection="0"/>
    <xf numFmtId="348" fontId="35" fillId="76" borderId="0" applyNumberFormat="0" applyBorder="0" applyAlignment="0" applyProtection="0"/>
    <xf numFmtId="348" fontId="35" fillId="60" borderId="0" applyNumberFormat="0" applyBorder="0" applyAlignment="0" applyProtection="0"/>
    <xf numFmtId="348" fontId="35" fillId="62" borderId="0" applyNumberFormat="0" applyBorder="0" applyAlignment="0" applyProtection="0"/>
    <xf numFmtId="348" fontId="35" fillId="82" borderId="0" applyNumberFormat="0" applyBorder="0" applyAlignment="0" applyProtection="0"/>
    <xf numFmtId="348" fontId="60" fillId="0" borderId="0" applyNumberFormat="0" applyFill="0" applyBorder="0" applyAlignment="0" applyProtection="0"/>
    <xf numFmtId="348" fontId="19" fillId="0" borderId="122">
      <alignment horizontal="left" vertical="center"/>
    </xf>
    <xf numFmtId="348" fontId="70" fillId="45" borderId="118" applyNumberFormat="0" applyAlignment="0" applyProtection="0"/>
    <xf numFmtId="348" fontId="70" fillId="45" borderId="118" applyNumberFormat="0" applyAlignment="0" applyProtection="0"/>
    <xf numFmtId="348" fontId="49" fillId="86" borderId="19" applyNumberFormat="0" applyAlignment="0" applyProtection="0"/>
    <xf numFmtId="348" fontId="73" fillId="0" borderId="25" applyNumberFormat="0" applyFill="0" applyAlignment="0" applyProtection="0"/>
    <xf numFmtId="43" fontId="1" fillId="0" borderId="0" applyFont="0" applyFill="0" applyBorder="0" applyAlignment="0" applyProtection="0">
      <alignment vertical="center"/>
    </xf>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3"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7" fillId="0" borderId="0">
      <alignment vertical="center"/>
    </xf>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1" fillId="0" borderId="0">
      <alignment vertical="center"/>
    </xf>
    <xf numFmtId="348" fontId="5" fillId="0" borderId="0"/>
    <xf numFmtId="348" fontId="5" fillId="0" borderId="0"/>
    <xf numFmtId="348" fontId="1" fillId="0" borderId="0">
      <alignment vertical="center"/>
    </xf>
    <xf numFmtId="348" fontId="5" fillId="0" borderId="0"/>
    <xf numFmtId="348" fontId="5" fillId="0" borderId="0"/>
    <xf numFmtId="348" fontId="5" fillId="0" borderId="0"/>
    <xf numFmtId="348" fontId="5" fillId="0" borderId="0"/>
    <xf numFmtId="348" fontId="5" fillId="0" borderId="0"/>
    <xf numFmtId="348" fontId="5" fillId="0" borderId="0"/>
    <xf numFmtId="348" fontId="33" fillId="0" borderId="0"/>
    <xf numFmtId="348" fontId="5" fillId="0" borderId="0" applyFill="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xf numFmtId="348" fontId="5" fillId="0" borderId="0" applyFont="0"/>
    <xf numFmtId="348" fontId="5" fillId="0" borderId="0" applyFont="0"/>
    <xf numFmtId="348" fontId="5" fillId="0" borderId="0" applyFont="0"/>
    <xf numFmtId="348" fontId="5" fillId="0" borderId="0" applyFont="0"/>
    <xf numFmtId="348" fontId="5" fillId="0" borderId="0" applyFont="0"/>
    <xf numFmtId="348" fontId="53" fillId="0" borderId="0" applyNumberFormat="0" applyFont="0" applyFill="0" applyBorder="0" applyAlignment="0" applyProtection="0">
      <alignment horizontal="left"/>
    </xf>
    <xf numFmtId="348" fontId="222" fillId="0" borderId="33">
      <alignment horizontal="center"/>
    </xf>
    <xf numFmtId="348" fontId="53" fillId="108" borderId="0" applyNumberFormat="0" applyFont="0" applyBorder="0" applyAlignment="0" applyProtection="0"/>
    <xf numFmtId="348" fontId="87" fillId="0" borderId="0" applyNumberFormat="0" applyFill="0" applyBorder="0" applyAlignment="0" applyProtection="0"/>
    <xf numFmtId="348" fontId="64" fillId="0" borderId="21" applyNumberFormat="0" applyFill="0" applyAlignment="0" applyProtection="0"/>
    <xf numFmtId="348" fontId="66" fillId="0" borderId="22" applyNumberFormat="0" applyFill="0" applyAlignment="0" applyProtection="0"/>
    <xf numFmtId="348" fontId="68" fillId="0" borderId="24" applyNumberFormat="0" applyFill="0" applyAlignment="0" applyProtection="0"/>
    <xf numFmtId="348" fontId="68" fillId="0" borderId="0" applyNumberFormat="0" applyFill="0" applyBorder="0" applyAlignment="0" applyProtection="0"/>
    <xf numFmtId="348" fontId="32" fillId="0" borderId="0"/>
    <xf numFmtId="348" fontId="33" fillId="0" borderId="0"/>
    <xf numFmtId="348" fontId="5" fillId="0" borderId="0"/>
    <xf numFmtId="348" fontId="3" fillId="0" borderId="0"/>
    <xf numFmtId="348" fontId="5" fillId="0" borderId="0"/>
    <xf numFmtId="348" fontId="5" fillId="0" borderId="0" applyProtection="0"/>
    <xf numFmtId="348" fontId="88" fillId="0" borderId="119" applyNumberFormat="0" applyFill="0" applyAlignment="0" applyProtection="0"/>
    <xf numFmtId="348" fontId="88" fillId="0" borderId="119" applyNumberFormat="0" applyFill="0" applyAlignment="0" applyProtection="0"/>
    <xf numFmtId="348" fontId="81" fillId="83" borderId="117" applyNumberFormat="0" applyAlignment="0" applyProtection="0"/>
    <xf numFmtId="348" fontId="81" fillId="83" borderId="117" applyNumberFormat="0" applyAlignment="0" applyProtection="0"/>
    <xf numFmtId="348" fontId="96" fillId="0" borderId="0" applyNumberFormat="0" applyFill="0" applyBorder="0" applyAlignment="0" applyProtection="0"/>
    <xf numFmtId="348" fontId="223" fillId="0" borderId="0" applyNumberFormat="0" applyFill="0" applyBorder="0" applyAlignment="0" applyProtection="0">
      <alignment vertical="top"/>
      <protection locked="0"/>
    </xf>
    <xf numFmtId="348" fontId="5" fillId="0" borderId="0"/>
    <xf numFmtId="348" fontId="224" fillId="0" borderId="0" applyNumberFormat="0" applyFill="0" applyBorder="0" applyAlignment="0" applyProtection="0">
      <alignment vertical="top"/>
      <protection locked="0"/>
    </xf>
    <xf numFmtId="348" fontId="33" fillId="0" borderId="0"/>
    <xf numFmtId="348" fontId="33" fillId="0" borderId="0"/>
    <xf numFmtId="348" fontId="1" fillId="0" borderId="0">
      <alignment vertical="center"/>
    </xf>
    <xf numFmtId="348" fontId="1" fillId="0" borderId="0">
      <alignment vertical="center"/>
    </xf>
    <xf numFmtId="43" fontId="1" fillId="0" borderId="0" applyFont="0" applyFill="0" applyBorder="0" applyAlignment="0" applyProtection="0">
      <alignment vertical="center"/>
    </xf>
    <xf numFmtId="43" fontId="5" fillId="0" borderId="0" applyFont="0" applyFill="0" applyBorder="0" applyAlignment="0" applyProtection="0">
      <alignment vertical="center"/>
    </xf>
    <xf numFmtId="43" fontId="33" fillId="0" borderId="0" applyFont="0" applyFill="0" applyBorder="0" applyAlignment="0" applyProtection="0">
      <alignment vertical="center"/>
    </xf>
    <xf numFmtId="348" fontId="1" fillId="0" borderId="0">
      <alignment vertical="center"/>
    </xf>
    <xf numFmtId="348" fontId="1" fillId="0" borderId="0">
      <alignment vertical="center"/>
    </xf>
    <xf numFmtId="348" fontId="3" fillId="0" borderId="0"/>
    <xf numFmtId="348" fontId="5" fillId="0" borderId="0"/>
    <xf numFmtId="348" fontId="5" fillId="0" borderId="0"/>
    <xf numFmtId="348" fontId="74" fillId="0" borderId="0"/>
    <xf numFmtId="348" fontId="74" fillId="0" borderId="0"/>
    <xf numFmtId="348" fontId="74" fillId="0" borderId="0"/>
    <xf numFmtId="348" fontId="230" fillId="0" borderId="51" applyNumberFormat="0" applyBorder="0" applyAlignment="0"/>
    <xf numFmtId="348" fontId="231" fillId="97" borderId="120" applyNumberFormat="0" applyFont="0" applyAlignment="0" applyProtection="0">
      <alignment horizontal="left"/>
    </xf>
    <xf numFmtId="348" fontId="230" fillId="109" borderId="51" applyNumberFormat="0" applyBorder="0" applyAlignment="0">
      <protection locked="0"/>
    </xf>
    <xf numFmtId="348" fontId="6" fillId="2" borderId="0" applyNumberFormat="0" applyBorder="0" applyAlignment="0" applyProtection="0"/>
    <xf numFmtId="348" fontId="5" fillId="0" borderId="0"/>
    <xf numFmtId="43" fontId="7" fillId="0" borderId="0" applyFont="0" applyFill="0" applyBorder="0" applyAlignment="0" applyProtection="0"/>
    <xf numFmtId="348" fontId="7" fillId="0" borderId="0" applyFill="0"/>
    <xf numFmtId="348" fontId="3" fillId="0" borderId="0"/>
    <xf numFmtId="43" fontId="8" fillId="0" borderId="0" applyFont="0" applyFill="0" applyBorder="0" applyAlignment="0" applyProtection="0"/>
    <xf numFmtId="348" fontId="5" fillId="0" borderId="0" applyFill="0"/>
    <xf numFmtId="348" fontId="33" fillId="0" borderId="0"/>
    <xf numFmtId="348" fontId="5" fillId="0" borderId="0" applyFill="0"/>
    <xf numFmtId="348" fontId="9" fillId="0" borderId="0" applyNumberFormat="0" applyFill="0" applyBorder="0" applyAlignment="0" applyProtection="0">
      <alignment vertical="top"/>
      <protection locked="0"/>
    </xf>
    <xf numFmtId="348" fontId="7" fillId="0" borderId="0" applyFill="0"/>
    <xf numFmtId="348" fontId="7" fillId="0" borderId="0" applyFill="0"/>
    <xf numFmtId="348" fontId="7" fillId="0" borderId="0" applyFill="0"/>
    <xf numFmtId="348" fontId="7" fillId="0" borderId="0" applyFill="0"/>
    <xf numFmtId="348" fontId="5" fillId="0" borderId="0" applyFill="0"/>
    <xf numFmtId="348" fontId="5" fillId="0" borderId="0" applyFill="0"/>
    <xf numFmtId="348" fontId="6" fillId="2" borderId="0" applyNumberFormat="0" applyBorder="0" applyAlignment="0" applyProtection="0"/>
    <xf numFmtId="348" fontId="6" fillId="2" borderId="0" applyNumberFormat="0" applyBorder="0" applyAlignment="0" applyProtection="0"/>
    <xf numFmtId="348" fontId="5" fillId="0" borderId="0" applyFont="0" applyFill="0" applyBorder="0" applyAlignment="0"/>
    <xf numFmtId="348" fontId="5" fillId="0" borderId="0" applyFill="0"/>
    <xf numFmtId="348" fontId="5" fillId="0" borderId="0"/>
    <xf numFmtId="348" fontId="3" fillId="0" borderId="0"/>
    <xf numFmtId="348" fontId="3" fillId="0" borderId="0"/>
    <xf numFmtId="348" fontId="3" fillId="0" borderId="0"/>
    <xf numFmtId="348" fontId="5" fillId="0" borderId="0"/>
    <xf numFmtId="348" fontId="3" fillId="0" borderId="0"/>
    <xf numFmtId="348" fontId="5" fillId="0" borderId="0"/>
    <xf numFmtId="348" fontId="4" fillId="0" borderId="0"/>
    <xf numFmtId="348" fontId="5" fillId="0" borderId="0"/>
    <xf numFmtId="348" fontId="3" fillId="0" borderId="0">
      <alignment vertical="center"/>
    </xf>
    <xf numFmtId="348" fontId="231" fillId="97" borderId="120" applyNumberFormat="0" applyFont="0" applyAlignment="0" applyProtection="0">
      <alignment horizontal="left"/>
    </xf>
    <xf numFmtId="348" fontId="5" fillId="0" borderId="0"/>
    <xf numFmtId="348" fontId="5" fillId="0" borderId="0"/>
    <xf numFmtId="348" fontId="3" fillId="0" borderId="0"/>
    <xf numFmtId="348" fontId="3" fillId="0" borderId="0"/>
    <xf numFmtId="348" fontId="9" fillId="0" borderId="0" applyNumberFormat="0" applyFill="0" applyBorder="0" applyAlignment="0" applyProtection="0">
      <alignment vertical="top"/>
      <protection locked="0"/>
    </xf>
    <xf numFmtId="348" fontId="5" fillId="0" borderId="0"/>
    <xf numFmtId="348" fontId="5" fillId="0" borderId="0"/>
    <xf numFmtId="348" fontId="13" fillId="0" borderId="0">
      <alignment vertical="center"/>
    </xf>
    <xf numFmtId="348" fontId="13" fillId="0" borderId="0">
      <alignment vertical="center"/>
    </xf>
    <xf numFmtId="348" fontId="13" fillId="0" borderId="0">
      <alignment vertical="center"/>
    </xf>
    <xf numFmtId="348" fontId="1" fillId="0" borderId="0">
      <alignment vertical="center"/>
    </xf>
    <xf numFmtId="348" fontId="253" fillId="0" borderId="0" applyNumberFormat="0" applyFill="0" applyBorder="0" applyAlignment="0" applyProtection="0"/>
    <xf numFmtId="348" fontId="253" fillId="0" borderId="0" applyNumberFormat="0" applyFill="0" applyBorder="0" applyAlignment="0" applyProtection="0"/>
    <xf numFmtId="348" fontId="253" fillId="0" borderId="0" applyNumberFormat="0" applyFill="0" applyBorder="0" applyAlignment="0" applyProtection="0"/>
    <xf numFmtId="43" fontId="32" fillId="0" borderId="0" applyFont="0" applyFill="0" applyBorder="0" applyAlignment="0" applyProtection="0">
      <alignment vertical="center"/>
    </xf>
    <xf numFmtId="355" fontId="7" fillId="0" borderId="0" applyFill="0"/>
    <xf numFmtId="355" fontId="8" fillId="0" borderId="0" applyFill="0">
      <protection locked="0"/>
    </xf>
    <xf numFmtId="348" fontId="1" fillId="0" borderId="0">
      <alignment vertical="center"/>
    </xf>
    <xf numFmtId="218" fontId="1" fillId="0" borderId="0">
      <alignment vertical="center"/>
    </xf>
    <xf numFmtId="0" fontId="7" fillId="0" borderId="0" applyFill="0"/>
    <xf numFmtId="357" fontId="32" fillId="0" borderId="0"/>
    <xf numFmtId="43" fontId="7" fillId="0" borderId="0" applyFont="0" applyFill="0" applyBorder="0" applyAlignment="0" applyProtection="0"/>
    <xf numFmtId="0" fontId="7" fillId="0" borderId="0" applyFill="0"/>
    <xf numFmtId="0" fontId="5" fillId="0" borderId="0"/>
    <xf numFmtId="358" fontId="1" fillId="0" borderId="0">
      <alignment vertical="center"/>
    </xf>
    <xf numFmtId="218" fontId="7" fillId="0" borderId="0" applyFill="0"/>
    <xf numFmtId="43" fontId="1" fillId="0" borderId="0" applyFont="0" applyFill="0" applyBorder="0" applyAlignment="0" applyProtection="0">
      <alignment vertical="center"/>
    </xf>
    <xf numFmtId="360" fontId="7" fillId="0" borderId="0" applyFill="0"/>
    <xf numFmtId="360" fontId="5" fillId="0" borderId="0" applyFill="0"/>
    <xf numFmtId="362" fontId="255" fillId="0" borderId="0"/>
    <xf numFmtId="0" fontId="7" fillId="0" borderId="0">
      <alignment vertical="center"/>
    </xf>
    <xf numFmtId="43" fontId="1" fillId="0" borderId="0" applyFont="0" applyFill="0" applyBorder="0" applyAlignment="0" applyProtection="0">
      <alignment vertical="center"/>
    </xf>
    <xf numFmtId="43" fontId="1" fillId="0" borderId="0" applyFont="0" applyFill="0" applyBorder="0" applyAlignment="0" applyProtection="0">
      <alignment vertical="center"/>
    </xf>
    <xf numFmtId="43" fontId="33" fillId="0" borderId="0" applyFont="0" applyFill="0" applyBorder="0" applyAlignment="0" applyProtection="0">
      <alignment vertical="center"/>
    </xf>
    <xf numFmtId="0" fontId="257" fillId="2" borderId="0" applyNumberFormat="0" applyBorder="0" applyAlignment="0" applyProtection="0">
      <alignment vertical="center"/>
    </xf>
    <xf numFmtId="43" fontId="3" fillId="0" borderId="0" applyFont="0" applyFill="0" applyBorder="0" applyAlignment="0" applyProtection="0"/>
    <xf numFmtId="0" fontId="1" fillId="0" borderId="0">
      <alignment vertical="center"/>
    </xf>
    <xf numFmtId="43" fontId="1" fillId="0" borderId="0" applyFont="0" applyFill="0" applyBorder="0" applyAlignment="0" applyProtection="0">
      <alignment vertical="center"/>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3" fillId="0" borderId="0" applyFont="0" applyFill="0" applyBorder="0" applyAlignment="0" applyProtection="0"/>
    <xf numFmtId="43" fontId="51" fillId="0" borderId="0" applyFont="0" applyFill="0" applyBorder="0" applyAlignment="0" applyProtection="0">
      <alignment vertical="center"/>
    </xf>
    <xf numFmtId="43" fontId="7" fillId="0" borderId="0" applyFont="0" applyFill="0" applyBorder="0" applyAlignment="0" applyProtection="0">
      <alignment vertical="center"/>
    </xf>
    <xf numFmtId="43" fontId="1" fillId="0" borderId="0" applyFont="0" applyFill="0" applyBorder="0" applyAlignment="0" applyProtection="0">
      <alignment vertical="center"/>
    </xf>
    <xf numFmtId="43" fontId="7" fillId="0" borderId="0" applyFont="0" applyFill="0" applyBorder="0" applyAlignment="0" applyProtection="0"/>
    <xf numFmtId="43" fontId="7" fillId="0" borderId="0" applyFont="0" applyFill="0" applyBorder="0" applyAlignment="0" applyProtection="0"/>
    <xf numFmtId="43" fontId="31" fillId="0" borderId="0" applyFont="0" applyFill="0" applyBorder="0" applyAlignment="0" applyProtection="0">
      <alignment vertical="center"/>
    </xf>
    <xf numFmtId="43" fontId="3" fillId="0" borderId="0" applyFont="0" applyFill="0" applyBorder="0" applyAlignment="0" applyProtection="0">
      <alignment vertical="center"/>
    </xf>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4" fontId="5" fillId="0" borderId="0" applyFont="0" applyFill="0" applyBorder="0" applyAlignment="0" applyProtection="0">
      <alignment vertical="center"/>
    </xf>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44" fontId="7" fillId="0" borderId="0" applyFont="0" applyFill="0" applyBorder="0" applyAlignment="0" applyProtection="0"/>
    <xf numFmtId="43" fontId="137" fillId="0" borderId="0" applyFont="0" applyFill="0" applyBorder="0" applyAlignment="0" applyProtection="0"/>
    <xf numFmtId="43" fontId="137" fillId="0" borderId="0" applyFont="0" applyFill="0" applyBorder="0" applyAlignment="0" applyProtection="0"/>
    <xf numFmtId="41" fontId="13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4" fontId="7" fillId="0" borderId="0" applyFont="0" applyFill="0" applyBorder="0" applyAlignment="0" applyProtection="0"/>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4" fillId="45" borderId="118" applyNumberFormat="0" applyAlignment="0" applyProtection="0"/>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4" fillId="45" borderId="118" applyNumberFormat="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43" fontId="1" fillId="0" borderId="0" applyFont="0" applyFill="0" applyBorder="0" applyAlignment="0" applyProtection="0">
      <alignment vertical="center"/>
    </xf>
    <xf numFmtId="43" fontId="7" fillId="0" borderId="0" applyFont="0" applyFill="0" applyBorder="0" applyAlignment="0" applyProtection="0">
      <alignment vertical="center"/>
    </xf>
    <xf numFmtId="348" fontId="54" fillId="45" borderId="118" applyNumberFormat="0" applyAlignment="0" applyProtection="0"/>
    <xf numFmtId="348" fontId="36" fillId="82" borderId="0" applyNumberFormat="0" applyBorder="0" applyAlignment="0" applyProtection="0"/>
    <xf numFmtId="348" fontId="36" fillId="62" borderId="0" applyNumberFormat="0" applyBorder="0" applyAlignment="0" applyProtection="0"/>
    <xf numFmtId="348" fontId="36" fillId="60" borderId="0" applyNumberFormat="0" applyBorder="0" applyAlignment="0" applyProtection="0"/>
    <xf numFmtId="348" fontId="36" fillId="76" borderId="0" applyNumberFormat="0" applyBorder="0" applyAlignment="0" applyProtection="0"/>
    <xf numFmtId="348" fontId="36" fillId="73" borderId="0" applyNumberFormat="0" applyBorder="0" applyAlignment="0" applyProtection="0"/>
    <xf numFmtId="348" fontId="36" fillId="68" borderId="0" applyNumberFormat="0" applyBorder="0" applyAlignment="0" applyProtection="0"/>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43" fontId="5"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8"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2"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85" fontId="5" fillId="0" borderId="130" applyBorder="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3" fillId="0" borderId="0" applyFont="0" applyFill="0" applyBorder="0" applyAlignment="0" applyProtection="0"/>
    <xf numFmtId="43" fontId="51" fillId="0" borderId="0" applyFont="0" applyFill="0" applyBorder="0" applyAlignment="0" applyProtection="0">
      <alignment vertical="center"/>
    </xf>
    <xf numFmtId="43" fontId="7" fillId="0" borderId="0" applyFont="0" applyFill="0" applyBorder="0" applyAlignment="0" applyProtection="0">
      <alignment vertical="center"/>
    </xf>
    <xf numFmtId="43" fontId="1" fillId="0" borderId="0" applyFont="0" applyFill="0" applyBorder="0" applyAlignment="0" applyProtection="0">
      <alignment vertical="center"/>
    </xf>
    <xf numFmtId="348" fontId="88" fillId="0" borderId="126" applyNumberFormat="0" applyFill="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5" fillId="0" borderId="0" applyFont="0" applyFill="0" applyBorder="0" applyAlignment="0" applyProtection="0">
      <alignment horizontal="centerContinuous"/>
    </xf>
    <xf numFmtId="348" fontId="5" fillId="94" borderId="127" applyNumberFormat="0" applyFont="0" applyAlignment="0" applyProtection="0"/>
    <xf numFmtId="348" fontId="54" fillId="45" borderId="118" applyNumberFormat="0" applyAlignment="0" applyProtection="0"/>
    <xf numFmtId="348" fontId="5" fillId="0" borderId="0" applyFont="0" applyFill="0" applyBorder="0" applyAlignment="0" applyProtection="0">
      <alignment horizontal="centerContinuous"/>
    </xf>
    <xf numFmtId="43" fontId="7" fillId="0" borderId="0" applyFont="0" applyFill="0" applyBorder="0" applyAlignment="0" applyProtection="0"/>
    <xf numFmtId="43"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9" fillId="0" borderId="15" applyNumberFormat="0" applyAlignment="0" applyProtection="0">
      <alignment horizontal="lef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4" fontId="5" fillId="0" borderId="0" applyFont="0" applyFill="0" applyBorder="0" applyAlignment="0" applyProtection="0">
      <alignment vertical="center"/>
    </xf>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3"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4"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37" fillId="0" borderId="0" applyFont="0" applyFill="0" applyBorder="0" applyAlignment="0" applyProtection="0"/>
    <xf numFmtId="43" fontId="137" fillId="0" borderId="0" applyFont="0" applyFill="0" applyBorder="0" applyAlignment="0" applyProtection="0"/>
    <xf numFmtId="348" fontId="1" fillId="0" borderId="0">
      <alignment vertical="center"/>
    </xf>
    <xf numFmtId="348" fontId="5" fillId="0" borderId="0" applyFont="0" applyFill="0" applyBorder="0" applyAlignment="0" applyProtection="0">
      <alignment horizontal="centerContinuous"/>
    </xf>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41" fontId="13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81" fillId="100" borderId="129"/>
    <xf numFmtId="348" fontId="181" fillId="100" borderId="129"/>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4"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4" fillId="45" borderId="118" applyNumberFormat="0" applyAlignment="0" applyProtection="0"/>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70" fillId="45" borderId="125" applyNumberFormat="0" applyAlignment="0" applyProtection="0"/>
    <xf numFmtId="348" fontId="70" fillId="45" borderId="125" applyNumberFormat="0" applyAlignment="0" applyProtection="0"/>
    <xf numFmtId="348" fontId="57" fillId="0" borderId="126" applyNumberFormat="0" applyFill="0" applyAlignment="0" applyProtection="0"/>
    <xf numFmtId="348" fontId="54" fillId="45"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7" fillId="83" borderId="125" applyNumberFormat="0" applyAlignment="0" applyProtection="0"/>
    <xf numFmtId="348" fontId="47"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3"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36" fillId="68" borderId="0" applyNumberFormat="0" applyBorder="0" applyAlignment="0" applyProtection="0"/>
    <xf numFmtId="348" fontId="36" fillId="73" borderId="0" applyNumberFormat="0" applyBorder="0" applyAlignment="0" applyProtection="0"/>
    <xf numFmtId="348" fontId="36" fillId="76" borderId="0" applyNumberFormat="0" applyBorder="0" applyAlignment="0" applyProtection="0"/>
    <xf numFmtId="348" fontId="36" fillId="60" borderId="0" applyNumberFormat="0" applyBorder="0" applyAlignment="0" applyProtection="0"/>
    <xf numFmtId="348" fontId="36" fillId="62" borderId="0" applyNumberFormat="0" applyBorder="0" applyAlignment="0" applyProtection="0"/>
    <xf numFmtId="348" fontId="36" fillId="82"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4" fillId="45" borderId="118"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4" fillId="45" borderId="125" applyNumberFormat="0" applyAlignment="0" applyProtection="0"/>
    <xf numFmtId="348" fontId="5" fillId="0" borderId="0" applyFont="0" applyFill="0" applyBorder="0" applyAlignment="0" applyProtection="0"/>
    <xf numFmtId="348" fontId="5"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xf numFmtId="348" fontId="180" fillId="0" borderId="129">
      <protection locked="0"/>
    </xf>
    <xf numFmtId="348" fontId="180" fillId="0" borderId="129">
      <protection locked="0"/>
    </xf>
    <xf numFmtId="348" fontId="180" fillId="0" borderId="129">
      <protection locked="0"/>
    </xf>
    <xf numFmtId="348" fontId="180" fillId="100" borderId="129">
      <protection locked="0"/>
    </xf>
    <xf numFmtId="348" fontId="180" fillId="100" borderId="129">
      <protection locked="0"/>
    </xf>
    <xf numFmtId="348" fontId="180" fillId="100" borderId="129">
      <protection locked="0"/>
    </xf>
    <xf numFmtId="348" fontId="36" fillId="82" borderId="0" applyNumberFormat="0" applyBorder="0" applyAlignment="0" applyProtection="0"/>
    <xf numFmtId="348" fontId="36" fillId="62" borderId="0" applyNumberFormat="0" applyBorder="0" applyAlignment="0" applyProtection="0"/>
    <xf numFmtId="348" fontId="36" fillId="60" borderId="0" applyNumberFormat="0" applyBorder="0" applyAlignment="0" applyProtection="0"/>
    <xf numFmtId="348" fontId="36" fillId="73" borderId="0" applyNumberFormat="0" applyBorder="0" applyAlignment="0" applyProtection="0"/>
    <xf numFmtId="348" fontId="36" fillId="68"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7" fillId="0" borderId="126" applyNumberFormat="0" applyFill="0" applyAlignment="0" applyProtection="0"/>
    <xf numFmtId="348" fontId="41" fillId="83" borderId="124" applyNumberFormat="0" applyAlignment="0" applyProtection="0"/>
    <xf numFmtId="348" fontId="31" fillId="94" borderId="127" applyNumberFormat="0" applyFont="0" applyAlignment="0" applyProtection="0"/>
    <xf numFmtId="348" fontId="5" fillId="0" borderId="0" applyFont="0" applyFill="0" applyBorder="0" applyAlignment="0" applyProtection="0">
      <alignment horizontal="centerContinuous"/>
    </xf>
    <xf numFmtId="348" fontId="54" fillId="45" borderId="125" applyNumberFormat="0" applyAlignment="0" applyProtection="0"/>
    <xf numFmtId="348" fontId="5" fillId="0" borderId="0" applyFont="0" applyFill="0" applyBorder="0" applyAlignment="0" applyProtection="0">
      <alignment horizontal="centerContinuous"/>
    </xf>
    <xf numFmtId="348" fontId="43" fillId="83" borderId="125" applyNumberFormat="0" applyAlignment="0" applyProtection="0"/>
    <xf numFmtId="348" fontId="5" fillId="0" borderId="0" applyFont="0" applyFill="0" applyBorder="0" applyAlignment="0" applyProtection="0">
      <alignment horizontal="centerContinuous"/>
    </xf>
    <xf numFmtId="348" fontId="36" fillId="82" borderId="0" applyNumberFormat="0" applyBorder="0" applyAlignment="0" applyProtection="0"/>
    <xf numFmtId="348" fontId="36" fillId="62" borderId="0" applyNumberFormat="0" applyBorder="0" applyAlignment="0" applyProtection="0"/>
    <xf numFmtId="348" fontId="36" fillId="60" borderId="0" applyNumberFormat="0" applyBorder="0" applyAlignment="0" applyProtection="0"/>
    <xf numFmtId="348" fontId="36" fillId="76" borderId="0" applyNumberFormat="0" applyBorder="0" applyAlignment="0" applyProtection="0"/>
    <xf numFmtId="348" fontId="36" fillId="73" borderId="0" applyNumberFormat="0" applyBorder="0" applyAlignment="0" applyProtection="0"/>
    <xf numFmtId="348" fontId="36" fillId="68"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43" fontId="7" fillId="0" borderId="0" applyFont="0" applyFill="0" applyBorder="0" applyAlignment="0" applyProtection="0">
      <alignment vertical="center"/>
    </xf>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285" fontId="5" fillId="0" borderId="130" applyBorder="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36" fillId="82" borderId="0" applyNumberFormat="0" applyBorder="0" applyAlignment="0" applyProtection="0"/>
    <xf numFmtId="348" fontId="36" fillId="62" borderId="0" applyNumberFormat="0" applyBorder="0" applyAlignment="0" applyProtection="0"/>
    <xf numFmtId="348" fontId="36" fillId="60" borderId="0" applyNumberFormat="0" applyBorder="0" applyAlignment="0" applyProtection="0"/>
    <xf numFmtId="348" fontId="36" fillId="76" borderId="0" applyNumberFormat="0" applyBorder="0" applyAlignment="0" applyProtection="0"/>
    <xf numFmtId="348" fontId="36" fillId="73" borderId="0" applyNumberFormat="0" applyBorder="0" applyAlignment="0" applyProtection="0"/>
    <xf numFmtId="348" fontId="36" fillId="68"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 fillId="0" borderId="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81" fillId="100" borderId="129"/>
    <xf numFmtId="348" fontId="54" fillId="45" borderId="125" applyNumberFormat="0" applyAlignment="0" applyProtection="0"/>
    <xf numFmtId="348" fontId="36" fillId="76" borderId="0" applyNumberFormat="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8" fillId="0" borderId="126" applyNumberFormat="0" applyFill="0" applyAlignment="0" applyProtection="0"/>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7"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1" fontId="167" fillId="0" borderId="123" applyNumberFormat="0" applyBorder="0" applyAlignment="0"/>
    <xf numFmtId="348" fontId="43"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1" fillId="83" borderId="124" applyNumberForma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43" fontId="5"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8"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32"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7" fillId="0" borderId="0" applyFont="0" applyFill="0" applyBorder="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43" fontId="33" fillId="0" borderId="0" applyFont="0" applyFill="0" applyBorder="0" applyAlignment="0" applyProtection="0">
      <alignment vertical="center"/>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43" fontId="1" fillId="0" borderId="0" applyFont="0" applyFill="0" applyBorder="0" applyAlignment="0" applyProtection="0">
      <alignment vertical="center"/>
    </xf>
    <xf numFmtId="348" fontId="71" fillId="0" borderId="128" applyNumberFormat="0" applyFont="0" applyFill="0" applyAlignment="0" applyProtection="0"/>
    <xf numFmtId="348" fontId="71" fillId="0" borderId="128" applyNumberFormat="0" applyFont="0" applyFill="0" applyAlignment="0" applyProtection="0"/>
    <xf numFmtId="348" fontId="88" fillId="0" borderId="126" applyNumberFormat="0" applyFill="0" applyAlignment="0" applyProtection="0"/>
    <xf numFmtId="348" fontId="88" fillId="0" borderId="126" applyNumberFormat="0" applyFill="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81" fillId="83" borderId="124" applyNumberForma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70" fillId="45" borderId="125" applyNumberFormat="0" applyAlignment="0" applyProtection="0"/>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5" fillId="0" borderId="0" applyFont="0" applyFill="0" applyBorder="0" applyAlignment="0" applyProtection="0">
      <alignment horizontal="centerContinuous"/>
    </xf>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47" fillId="83"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1" fillId="83" borderId="124" applyNumberFormat="0" applyAlignment="0" applyProtection="0"/>
    <xf numFmtId="348" fontId="81" fillId="83" borderId="124" applyNumberFormat="0" applyAlignment="0" applyProtection="0"/>
    <xf numFmtId="348" fontId="5" fillId="94" borderId="127" applyNumberFormat="0" applyFont="0" applyAlignment="0" applyProtection="0"/>
    <xf numFmtId="348" fontId="5" fillId="94" borderId="127" applyNumberFormat="0" applyFont="0" applyAlignment="0" applyProtection="0"/>
    <xf numFmtId="348" fontId="5" fillId="94" borderId="127" applyNumberFormat="0" applyFon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4" fillId="45" borderId="125" applyNumberFormat="0" applyAlignment="0" applyProtection="0"/>
    <xf numFmtId="348" fontId="57" fillId="0" borderId="126" applyNumberFormat="0" applyFill="0" applyAlignment="0" applyProtection="0"/>
    <xf numFmtId="348" fontId="19" fillId="0" borderId="129">
      <alignment horizontal="left" vertical="center"/>
    </xf>
    <xf numFmtId="348" fontId="70" fillId="45" borderId="125" applyNumberFormat="0" applyAlignment="0" applyProtection="0"/>
    <xf numFmtId="348" fontId="70" fillId="45" borderId="125"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88" fillId="0" borderId="126" applyNumberFormat="0" applyFill="0" applyAlignment="0" applyProtection="0"/>
    <xf numFmtId="348" fontId="88" fillId="0" borderId="126" applyNumberFormat="0" applyFill="0" applyAlignment="0" applyProtection="0"/>
    <xf numFmtId="348" fontId="81" fillId="83" borderId="124" applyNumberFormat="0" applyAlignment="0" applyProtection="0"/>
    <xf numFmtId="348" fontId="81" fillId="83" borderId="124" applyNumberFormat="0" applyAlignment="0" applyProtection="0"/>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231" fillId="97" borderId="127" applyNumberFormat="0" applyFont="0" applyAlignment="0" applyProtection="0">
      <alignment horizontal="left"/>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231" fillId="97" borderId="127" applyNumberFormat="0" applyFont="0" applyAlignment="0" applyProtection="0">
      <alignment horizontal="left"/>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168"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xf numFmtId="348" fontId="5" fillId="0" borderId="0" applyFont="0" applyFill="0" applyBorder="0" applyAlignment="0" applyProtection="0">
      <alignment horizontal="centerContinuous"/>
    </xf>
  </cellStyleXfs>
  <cellXfs count="493">
    <xf numFmtId="348" fontId="0" fillId="0" borderId="0" xfId="0">
      <alignment vertical="center"/>
    </xf>
    <xf numFmtId="348" fontId="5" fillId="97" borderId="0" xfId="10553" applyFont="1" applyFill="1" applyBorder="1" applyProtection="1"/>
    <xf numFmtId="348" fontId="18" fillId="97" borderId="0" xfId="10553" applyFont="1" applyFill="1" applyBorder="1" applyProtection="1"/>
    <xf numFmtId="348" fontId="19" fillId="97" borderId="0" xfId="10553" applyFont="1" applyFill="1" applyBorder="1" applyAlignment="1" applyProtection="1">
      <alignment horizontal="right"/>
    </xf>
    <xf numFmtId="37" fontId="232" fillId="97" borderId="2" xfId="10553" applyNumberFormat="1" applyFont="1" applyFill="1" applyBorder="1" applyAlignment="1" applyProtection="1">
      <alignment vertical="center"/>
      <protection locked="0"/>
    </xf>
    <xf numFmtId="348" fontId="167" fillId="97" borderId="3" xfId="10553" applyFont="1" applyFill="1" applyBorder="1" applyAlignment="1" applyProtection="1">
      <protection locked="0"/>
    </xf>
    <xf numFmtId="348" fontId="167" fillId="97" borderId="4" xfId="10553" applyFont="1" applyFill="1" applyBorder="1" applyAlignment="1" applyProtection="1">
      <protection locked="0"/>
    </xf>
    <xf numFmtId="348" fontId="18" fillId="97" borderId="0" xfId="10553" applyFont="1" applyFill="1" applyBorder="1" applyAlignment="1" applyProtection="1">
      <alignment horizontal="right"/>
    </xf>
    <xf numFmtId="14" fontId="233" fillId="97" borderId="0" xfId="10553" quotePrefix="1" applyNumberFormat="1" applyFont="1" applyFill="1" applyBorder="1" applyAlignment="1" applyProtection="1">
      <alignment horizontal="left"/>
      <protection locked="0"/>
    </xf>
    <xf numFmtId="351" fontId="233" fillId="97" borderId="0" xfId="10553" applyNumberFormat="1" applyFont="1" applyFill="1" applyBorder="1" applyAlignment="1" applyProtection="1">
      <alignment horizontal="left"/>
      <protection locked="0"/>
    </xf>
    <xf numFmtId="348" fontId="5" fillId="97" borderId="0" xfId="10553" applyFont="1" applyFill="1" applyBorder="1" applyProtection="1">
      <protection locked="0"/>
    </xf>
    <xf numFmtId="348" fontId="234" fillId="97" borderId="53" xfId="10553" applyFont="1" applyFill="1" applyBorder="1" applyAlignment="1" applyProtection="1">
      <alignment vertical="center"/>
      <protection locked="0"/>
    </xf>
    <xf numFmtId="348" fontId="167" fillId="97" borderId="36" xfId="10553" applyFont="1" applyFill="1" applyBorder="1" applyProtection="1">
      <protection locked="0"/>
    </xf>
    <xf numFmtId="348" fontId="5" fillId="97" borderId="36" xfId="10553" applyFont="1" applyFill="1" applyBorder="1" applyProtection="1"/>
    <xf numFmtId="348" fontId="167" fillId="97" borderId="54" xfId="10553" applyFont="1" applyFill="1" applyBorder="1" applyProtection="1">
      <protection locked="0"/>
    </xf>
    <xf numFmtId="348" fontId="167" fillId="97" borderId="0" xfId="10553" applyFont="1" applyFill="1" applyBorder="1" applyProtection="1">
      <protection locked="0"/>
    </xf>
    <xf numFmtId="352" fontId="18" fillId="97" borderId="0" xfId="10553" applyNumberFormat="1" applyFont="1" applyFill="1" applyBorder="1" applyProtection="1">
      <protection locked="0"/>
    </xf>
    <xf numFmtId="14" fontId="233" fillId="97" borderId="1" xfId="10553" quotePrefix="1" applyNumberFormat="1" applyFont="1" applyFill="1" applyBorder="1" applyAlignment="1" applyProtection="1">
      <alignment horizontal="left"/>
      <protection locked="0"/>
    </xf>
    <xf numFmtId="14" fontId="233" fillId="97" borderId="0" xfId="10553" applyNumberFormat="1" applyFont="1" applyFill="1" applyBorder="1" applyAlignment="1" applyProtection="1">
      <alignment horizontal="left"/>
      <protection locked="0"/>
    </xf>
    <xf numFmtId="348" fontId="233" fillId="97" borderId="0" xfId="10553" applyFont="1" applyFill="1" applyBorder="1" applyAlignment="1" applyProtection="1">
      <alignment horizontal="left"/>
      <protection locked="0"/>
    </xf>
    <xf numFmtId="348" fontId="235" fillId="97" borderId="0" xfId="10553" applyFont="1" applyFill="1" applyBorder="1" applyProtection="1"/>
    <xf numFmtId="348" fontId="233" fillId="97" borderId="14" xfId="10553" applyFont="1" applyFill="1" applyBorder="1" applyAlignment="1" applyProtection="1">
      <alignment horizontal="left"/>
    </xf>
    <xf numFmtId="348" fontId="233" fillId="97" borderId="0" xfId="10553" applyFont="1" applyFill="1" applyBorder="1" applyAlignment="1" applyProtection="1">
      <alignment horizontal="left"/>
    </xf>
    <xf numFmtId="348" fontId="18" fillId="97" borderId="55" xfId="10553" applyFont="1" applyFill="1" applyBorder="1" applyAlignment="1" applyProtection="1">
      <alignment horizontal="centerContinuous"/>
    </xf>
    <xf numFmtId="348" fontId="18" fillId="97" borderId="56" xfId="10553" applyFont="1" applyFill="1" applyBorder="1" applyAlignment="1" applyProtection="1">
      <alignment horizontal="centerContinuous"/>
    </xf>
    <xf numFmtId="348" fontId="18" fillId="97" borderId="57" xfId="10553" applyFont="1" applyFill="1" applyBorder="1" applyAlignment="1" applyProtection="1">
      <alignment horizontal="centerContinuous"/>
    </xf>
    <xf numFmtId="348" fontId="18" fillId="97" borderId="58" xfId="10553" applyFont="1" applyFill="1" applyBorder="1" applyAlignment="1" applyProtection="1">
      <alignment horizontal="centerContinuous"/>
    </xf>
    <xf numFmtId="348" fontId="18" fillId="97" borderId="59" xfId="10553" applyFont="1" applyFill="1" applyBorder="1" applyAlignment="1" applyProtection="1">
      <alignment horizontal="centerContinuous"/>
    </xf>
    <xf numFmtId="348" fontId="18" fillId="97" borderId="60" xfId="10553" applyFont="1" applyFill="1" applyBorder="1" applyAlignment="1" applyProtection="1">
      <alignment horizontal="centerContinuous"/>
    </xf>
    <xf numFmtId="348" fontId="18" fillId="97" borderId="61" xfId="10553" applyFont="1" applyFill="1" applyBorder="1" applyAlignment="1" applyProtection="1">
      <alignment horizontal="centerContinuous"/>
    </xf>
    <xf numFmtId="348" fontId="18" fillId="97" borderId="59" xfId="10553" quotePrefix="1" applyFont="1" applyFill="1" applyBorder="1" applyAlignment="1" applyProtection="1">
      <alignment horizontal="centerContinuous"/>
    </xf>
    <xf numFmtId="348" fontId="18" fillId="97" borderId="61" xfId="10553" applyFont="1" applyFill="1" applyBorder="1" applyAlignment="1" applyProtection="1">
      <alignment horizontal="center"/>
    </xf>
    <xf numFmtId="348" fontId="18" fillId="97" borderId="62" xfId="10553" applyFont="1" applyFill="1" applyBorder="1" applyAlignment="1" applyProtection="1">
      <alignment horizontal="center"/>
    </xf>
    <xf numFmtId="348" fontId="18" fillId="97" borderId="0" xfId="10553" applyFont="1" applyFill="1" applyBorder="1" applyAlignment="1" applyProtection="1">
      <alignment horizontal="centerContinuous"/>
    </xf>
    <xf numFmtId="348" fontId="5" fillId="97" borderId="63" xfId="10553" applyFont="1" applyFill="1" applyBorder="1" applyAlignment="1" applyProtection="1">
      <alignment horizontal="center"/>
    </xf>
    <xf numFmtId="348" fontId="5" fillId="97" borderId="33" xfId="10553" applyFont="1" applyFill="1" applyBorder="1" applyAlignment="1" applyProtection="1">
      <alignment horizontal="center"/>
    </xf>
    <xf numFmtId="348" fontId="5" fillId="97" borderId="64" xfId="10553" applyFont="1" applyFill="1" applyBorder="1" applyAlignment="1" applyProtection="1">
      <alignment horizontal="center"/>
    </xf>
    <xf numFmtId="348" fontId="5" fillId="97" borderId="65" xfId="10553" applyFont="1" applyFill="1" applyBorder="1" applyAlignment="1" applyProtection="1">
      <alignment horizontal="center"/>
    </xf>
    <xf numFmtId="348" fontId="18" fillId="97" borderId="33" xfId="10553" applyFont="1" applyFill="1" applyBorder="1" applyAlignment="1" applyProtection="1">
      <alignment horizontal="center"/>
    </xf>
    <xf numFmtId="348" fontId="5" fillId="97" borderId="66" xfId="10553" applyFont="1" applyFill="1" applyBorder="1" applyAlignment="1" applyProtection="1">
      <alignment horizontal="center"/>
    </xf>
    <xf numFmtId="348" fontId="20" fillId="97" borderId="64" xfId="10553" applyFont="1" applyFill="1" applyBorder="1" applyAlignment="1" applyProtection="1">
      <alignment horizontal="center"/>
    </xf>
    <xf numFmtId="348" fontId="20" fillId="97" borderId="66" xfId="10553" applyFont="1" applyFill="1" applyBorder="1" applyAlignment="1" applyProtection="1">
      <alignment horizontal="center"/>
    </xf>
    <xf numFmtId="348" fontId="20" fillId="97" borderId="65" xfId="10553" applyFont="1" applyFill="1" applyBorder="1" applyAlignment="1" applyProtection="1">
      <alignment horizontal="center"/>
    </xf>
    <xf numFmtId="348" fontId="5" fillId="97" borderId="67" xfId="10553" applyFont="1" applyFill="1" applyBorder="1" applyAlignment="1" applyProtection="1">
      <alignment horizontal="center"/>
    </xf>
    <xf numFmtId="348" fontId="20" fillId="97" borderId="0" xfId="10553" applyFont="1" applyFill="1" applyBorder="1" applyAlignment="1" applyProtection="1">
      <alignment horizontal="center"/>
    </xf>
    <xf numFmtId="348" fontId="5" fillId="97" borderId="0" xfId="10553" applyFont="1" applyFill="1" applyBorder="1" applyAlignment="1" applyProtection="1">
      <alignment horizontal="center"/>
    </xf>
    <xf numFmtId="348" fontId="167" fillId="97" borderId="68" xfId="10553" applyFont="1" applyFill="1" applyBorder="1" applyAlignment="1" applyProtection="1">
      <alignment vertical="center"/>
      <protection locked="0"/>
    </xf>
    <xf numFmtId="348" fontId="167" fillId="97" borderId="60" xfId="10553" applyFont="1" applyFill="1" applyBorder="1" applyProtection="1">
      <protection locked="0"/>
    </xf>
    <xf numFmtId="348" fontId="167" fillId="97" borderId="61" xfId="10553" applyFont="1" applyFill="1" applyBorder="1" applyProtection="1">
      <protection locked="0"/>
    </xf>
    <xf numFmtId="39" fontId="167" fillId="111" borderId="69" xfId="10553" applyNumberFormat="1" applyFont="1" applyFill="1" applyBorder="1" applyAlignment="1" applyProtection="1">
      <alignment horizontal="right"/>
      <protection locked="0"/>
    </xf>
    <xf numFmtId="39" fontId="167" fillId="97" borderId="14" xfId="10553" applyNumberFormat="1" applyFont="1" applyFill="1" applyBorder="1" applyAlignment="1" applyProtection="1">
      <alignment horizontal="right"/>
      <protection locked="0"/>
    </xf>
    <xf numFmtId="302" fontId="167" fillId="97" borderId="70" xfId="10553" applyNumberFormat="1" applyFont="1" applyFill="1" applyBorder="1" applyProtection="1">
      <protection locked="0"/>
    </xf>
    <xf numFmtId="302" fontId="5" fillId="110" borderId="14" xfId="10553" applyNumberFormat="1" applyFont="1" applyFill="1" applyBorder="1" applyProtection="1"/>
    <xf numFmtId="37" fontId="5" fillId="110" borderId="59" xfId="10553" applyNumberFormat="1" applyFont="1" applyFill="1" applyBorder="1" applyProtection="1"/>
    <xf numFmtId="3" fontId="5" fillId="110" borderId="61" xfId="10553" applyNumberFormat="1" applyFont="1" applyFill="1" applyBorder="1" applyAlignment="1" applyProtection="1"/>
    <xf numFmtId="17" fontId="167" fillId="97" borderId="71" xfId="10553" quotePrefix="1" applyNumberFormat="1" applyFont="1" applyFill="1" applyBorder="1" applyAlignment="1" applyProtection="1">
      <alignment horizontal="center"/>
      <protection locked="0"/>
    </xf>
    <xf numFmtId="348" fontId="5" fillId="112" borderId="72" xfId="10553" applyFont="1" applyFill="1" applyBorder="1" applyProtection="1">
      <protection locked="0"/>
    </xf>
    <xf numFmtId="348" fontId="5" fillId="112" borderId="3" xfId="10553" applyFont="1" applyFill="1" applyBorder="1" applyProtection="1">
      <protection locked="0"/>
    </xf>
    <xf numFmtId="348" fontId="5" fillId="112" borderId="4" xfId="10553" applyFont="1" applyFill="1" applyBorder="1" applyProtection="1">
      <protection locked="0"/>
    </xf>
    <xf numFmtId="348" fontId="5" fillId="112" borderId="53" xfId="10553" applyFont="1" applyFill="1" applyBorder="1" applyProtection="1">
      <protection locked="0"/>
    </xf>
    <xf numFmtId="348" fontId="18" fillId="112" borderId="3" xfId="10553" applyFont="1" applyFill="1" applyBorder="1" applyProtection="1">
      <protection locked="0"/>
    </xf>
    <xf numFmtId="2" fontId="5" fillId="112" borderId="73" xfId="10553" applyNumberFormat="1" applyFont="1" applyFill="1" applyBorder="1" applyAlignment="1" applyProtection="1">
      <alignment horizontal="right"/>
      <protection locked="0"/>
    </xf>
    <xf numFmtId="2" fontId="5" fillId="97" borderId="73" xfId="10553" applyNumberFormat="1" applyFont="1" applyFill="1" applyBorder="1" applyAlignment="1" applyProtection="1">
      <alignment horizontal="right"/>
    </xf>
    <xf numFmtId="302" fontId="5" fillId="112" borderId="74" xfId="10553" applyNumberFormat="1" applyFont="1" applyFill="1" applyBorder="1" applyProtection="1">
      <protection locked="0"/>
    </xf>
    <xf numFmtId="302" fontId="5" fillId="110" borderId="73" xfId="10553" applyNumberFormat="1" applyFont="1" applyFill="1" applyBorder="1" applyProtection="1"/>
    <xf numFmtId="37" fontId="5" fillId="110" borderId="45" xfId="10553" applyNumberFormat="1" applyFont="1" applyFill="1" applyBorder="1" applyProtection="1"/>
    <xf numFmtId="3" fontId="5" fillId="110" borderId="75" xfId="10553" applyNumberFormat="1" applyFont="1" applyFill="1" applyBorder="1" applyAlignment="1" applyProtection="1"/>
    <xf numFmtId="17" fontId="5" fillId="112" borderId="76" xfId="10553" applyNumberFormat="1" applyFont="1" applyFill="1" applyBorder="1" applyProtection="1">
      <protection locked="0"/>
    </xf>
    <xf numFmtId="3" fontId="5" fillId="110" borderId="77" xfId="10553" applyNumberFormat="1" applyFont="1" applyFill="1" applyBorder="1" applyAlignment="1" applyProtection="1"/>
    <xf numFmtId="17" fontId="5" fillId="112" borderId="78" xfId="10553" applyNumberFormat="1" applyFont="1" applyFill="1" applyBorder="1" applyProtection="1">
      <protection locked="0"/>
    </xf>
    <xf numFmtId="348" fontId="18" fillId="97" borderId="79" xfId="10553" applyFont="1" applyFill="1" applyBorder="1" applyProtection="1"/>
    <xf numFmtId="348" fontId="18" fillId="97" borderId="80" xfId="10553" applyFont="1" applyFill="1" applyBorder="1" applyProtection="1"/>
    <xf numFmtId="302" fontId="18" fillId="110" borderId="82" xfId="10553" applyNumberFormat="1" applyFont="1" applyFill="1" applyBorder="1" applyProtection="1"/>
    <xf numFmtId="302" fontId="18" fillId="110" borderId="83" xfId="10553" applyNumberFormat="1" applyFont="1" applyFill="1" applyBorder="1" applyProtection="1"/>
    <xf numFmtId="37" fontId="18" fillId="110" borderId="84" xfId="10553" applyNumberFormat="1" applyFont="1" applyFill="1" applyBorder="1" applyProtection="1"/>
    <xf numFmtId="3" fontId="18" fillId="110" borderId="85" xfId="10553" applyNumberFormat="1" applyFont="1" applyFill="1" applyBorder="1" applyAlignment="1" applyProtection="1"/>
    <xf numFmtId="348" fontId="18" fillId="97" borderId="55" xfId="10553" applyFont="1" applyFill="1" applyBorder="1" applyProtection="1"/>
    <xf numFmtId="348" fontId="18" fillId="97" borderId="0" xfId="10553" applyFont="1" applyFill="1" applyBorder="1" applyAlignment="1" applyProtection="1">
      <alignment vertical="center"/>
    </xf>
    <xf numFmtId="348" fontId="233" fillId="112" borderId="14" xfId="10553" applyFont="1" applyFill="1" applyBorder="1" applyAlignment="1" applyProtection="1">
      <alignment horizontal="center" vertical="center"/>
    </xf>
    <xf numFmtId="348" fontId="237" fillId="97" borderId="59" xfId="10554" applyFont="1" applyFill="1" applyBorder="1" applyAlignment="1" applyProtection="1">
      <alignment vertical="center"/>
    </xf>
    <xf numFmtId="348" fontId="18" fillId="97" borderId="60" xfId="10554" applyFont="1" applyFill="1" applyBorder="1" applyAlignment="1" applyProtection="1">
      <alignment vertical="center"/>
    </xf>
    <xf numFmtId="2" fontId="167" fillId="97" borderId="60" xfId="10554" quotePrefix="1" applyNumberFormat="1" applyFont="1" applyFill="1" applyBorder="1" applyAlignment="1" applyProtection="1">
      <alignment horizontal="right" vertical="center"/>
      <protection locked="0"/>
    </xf>
    <xf numFmtId="17" fontId="233" fillId="112" borderId="86" xfId="10554" quotePrefix="1" applyNumberFormat="1" applyFont="1" applyFill="1" applyBorder="1" applyAlignment="1" applyProtection="1">
      <alignment horizontal="center" vertical="center"/>
    </xf>
    <xf numFmtId="3" fontId="18" fillId="97" borderId="0" xfId="10553" applyNumberFormat="1" applyFont="1" applyFill="1" applyBorder="1" applyAlignment="1" applyProtection="1"/>
    <xf numFmtId="348" fontId="18" fillId="97" borderId="0" xfId="10553" applyFont="1" applyFill="1" applyBorder="1" applyAlignment="1" applyProtection="1"/>
    <xf numFmtId="348" fontId="233" fillId="112" borderId="0" xfId="10553" applyFont="1" applyFill="1" applyBorder="1" applyAlignment="1" applyProtection="1">
      <alignment horizontal="center"/>
      <protection locked="0"/>
    </xf>
    <xf numFmtId="348" fontId="18" fillId="97" borderId="87" xfId="10553" applyFont="1" applyFill="1" applyBorder="1" applyAlignment="1" applyProtection="1">
      <alignment vertical="center"/>
    </xf>
    <xf numFmtId="348" fontId="5" fillId="97" borderId="80" xfId="10553" applyFont="1" applyFill="1" applyBorder="1" applyAlignment="1" applyProtection="1">
      <alignment vertical="center"/>
    </xf>
    <xf numFmtId="348" fontId="5" fillId="97" borderId="80" xfId="10553" applyFont="1" applyFill="1" applyBorder="1" applyAlignment="1" applyProtection="1">
      <alignment horizontal="center" vertical="center"/>
    </xf>
    <xf numFmtId="9" fontId="5" fillId="97" borderId="81" xfId="10553" applyNumberFormat="1" applyFont="1" applyFill="1" applyBorder="1" applyAlignment="1" applyProtection="1">
      <alignment vertical="center"/>
      <protection locked="0"/>
    </xf>
    <xf numFmtId="9" fontId="233" fillId="113" borderId="88" xfId="10553" applyNumberFormat="1" applyFont="1" applyFill="1" applyBorder="1" applyAlignment="1" applyProtection="1">
      <alignment horizontal="center" vertical="center"/>
      <protection locked="0"/>
    </xf>
    <xf numFmtId="9" fontId="5" fillId="97" borderId="0" xfId="10553" applyNumberFormat="1" applyFont="1" applyFill="1" applyBorder="1" applyProtection="1">
      <protection locked="0"/>
    </xf>
    <xf numFmtId="348" fontId="5" fillId="97" borderId="0" xfId="10553" quotePrefix="1" applyFont="1" applyFill="1" applyBorder="1" applyProtection="1"/>
    <xf numFmtId="348" fontId="18" fillId="97" borderId="89" xfId="10553" applyFont="1" applyFill="1" applyBorder="1" applyProtection="1"/>
    <xf numFmtId="348" fontId="18" fillId="97" borderId="62" xfId="10553" applyFont="1" applyFill="1" applyBorder="1" applyProtection="1"/>
    <xf numFmtId="348" fontId="18" fillId="97" borderId="57" xfId="10553" applyFont="1" applyFill="1" applyBorder="1" applyProtection="1"/>
    <xf numFmtId="348" fontId="18" fillId="97" borderId="90" xfId="10553" applyFont="1" applyFill="1" applyBorder="1" applyProtection="1"/>
    <xf numFmtId="9" fontId="238" fillId="112" borderId="90" xfId="10555" applyFont="1" applyFill="1" applyBorder="1" applyAlignment="1" applyProtection="1">
      <alignment horizontal="center" vertical="center"/>
    </xf>
    <xf numFmtId="348" fontId="18" fillId="97" borderId="91" xfId="10553" applyFont="1" applyFill="1" applyBorder="1" applyAlignment="1" applyProtection="1">
      <alignment horizontal="center" wrapText="1"/>
    </xf>
    <xf numFmtId="348" fontId="18" fillId="97" borderId="93" xfId="10553" applyFont="1" applyFill="1" applyBorder="1" applyAlignment="1" applyProtection="1">
      <alignment horizontal="center" wrapText="1"/>
    </xf>
    <xf numFmtId="348" fontId="21" fillId="97" borderId="37" xfId="10553" applyFont="1" applyFill="1" applyBorder="1" applyAlignment="1" applyProtection="1">
      <alignment horizontal="center" wrapText="1"/>
    </xf>
    <xf numFmtId="348" fontId="18" fillId="97" borderId="38" xfId="10553" applyFont="1" applyFill="1" applyBorder="1" applyAlignment="1" applyProtection="1">
      <alignment horizontal="center" wrapText="1"/>
    </xf>
    <xf numFmtId="348" fontId="18" fillId="97" borderId="92" xfId="10553" applyFont="1" applyFill="1" applyBorder="1" applyAlignment="1" applyProtection="1">
      <alignment horizontal="center" wrapText="1"/>
    </xf>
    <xf numFmtId="348" fontId="21" fillId="97" borderId="92" xfId="10553" applyFont="1" applyFill="1" applyBorder="1" applyAlignment="1" applyProtection="1">
      <alignment horizontal="center" wrapText="1"/>
    </xf>
    <xf numFmtId="348" fontId="18" fillId="97" borderId="0" xfId="10553" applyFont="1" applyFill="1" applyBorder="1" applyAlignment="1" applyProtection="1">
      <alignment horizontal="center" wrapText="1"/>
    </xf>
    <xf numFmtId="348" fontId="5" fillId="97" borderId="94" xfId="10553" applyFont="1" applyFill="1" applyBorder="1" applyAlignment="1" applyProtection="1">
      <alignment horizontal="center"/>
    </xf>
    <xf numFmtId="348" fontId="20" fillId="97" borderId="67" xfId="10553" applyFont="1" applyFill="1" applyBorder="1" applyAlignment="1" applyProtection="1">
      <alignment horizontal="center"/>
    </xf>
    <xf numFmtId="348" fontId="168" fillId="97" borderId="64" xfId="10553" applyFont="1" applyFill="1" applyBorder="1" applyAlignment="1" applyProtection="1">
      <alignment horizontal="center"/>
    </xf>
    <xf numFmtId="348" fontId="5" fillId="97" borderId="55" xfId="10553" applyFont="1" applyFill="1" applyBorder="1" applyAlignment="1" applyProtection="1">
      <alignment horizontal="center"/>
    </xf>
    <xf numFmtId="348" fontId="5" fillId="97" borderId="56" xfId="10553" applyFont="1" applyFill="1" applyBorder="1" applyAlignment="1" applyProtection="1">
      <alignment horizontal="center"/>
    </xf>
    <xf numFmtId="348" fontId="18" fillId="97" borderId="56" xfId="10553" applyFont="1" applyFill="1" applyBorder="1" applyAlignment="1" applyProtection="1">
      <alignment horizontal="center"/>
    </xf>
    <xf numFmtId="2" fontId="5" fillId="97" borderId="0" xfId="10553" applyNumberFormat="1" applyFont="1" applyFill="1" applyBorder="1" applyAlignment="1" applyProtection="1">
      <alignment horizontal="center"/>
    </xf>
    <xf numFmtId="2" fontId="5" fillId="97" borderId="48" xfId="10553" applyNumberFormat="1" applyFont="1" applyFill="1" applyBorder="1" applyProtection="1"/>
    <xf numFmtId="3" fontId="5" fillId="97" borderId="95" xfId="10553" applyNumberFormat="1" applyFont="1" applyFill="1" applyBorder="1" applyProtection="1"/>
    <xf numFmtId="3" fontId="5" fillId="97" borderId="0" xfId="10553" applyNumberFormat="1" applyFont="1" applyFill="1" applyBorder="1" applyProtection="1"/>
    <xf numFmtId="3" fontId="241" fillId="111" borderId="1" xfId="10553" applyNumberFormat="1" applyFont="1" applyFill="1" applyBorder="1" applyProtection="1"/>
    <xf numFmtId="39" fontId="242" fillId="97" borderId="1" xfId="10553" applyNumberFormat="1" applyFont="1" applyFill="1" applyBorder="1" applyAlignment="1" applyProtection="1">
      <alignment horizontal="center"/>
    </xf>
    <xf numFmtId="37" fontId="5" fillId="110" borderId="71" xfId="10553" applyNumberFormat="1" applyFont="1" applyFill="1" applyBorder="1" applyProtection="1"/>
    <xf numFmtId="348" fontId="167" fillId="97" borderId="96" xfId="10553" applyFont="1" applyFill="1" applyBorder="1" applyAlignment="1" applyProtection="1">
      <alignment horizontal="center" vertical="center"/>
    </xf>
    <xf numFmtId="39" fontId="9" fillId="97" borderId="86" xfId="10556" quotePrefix="1" applyNumberFormat="1" applyFont="1" applyFill="1" applyBorder="1" applyAlignment="1" applyProtection="1"/>
    <xf numFmtId="2" fontId="5" fillId="110" borderId="59" xfId="10557" quotePrefix="1" applyNumberFormat="1" applyFill="1" applyBorder="1" applyProtection="1"/>
    <xf numFmtId="2" fontId="31" fillId="110" borderId="59" xfId="10553" applyNumberFormat="1" applyFont="1" applyFill="1" applyBorder="1" applyProtection="1"/>
    <xf numFmtId="37" fontId="5" fillId="97" borderId="0" xfId="10553" applyNumberFormat="1" applyFont="1" applyFill="1" applyBorder="1" applyProtection="1"/>
    <xf numFmtId="353" fontId="243" fillId="111" borderId="38" xfId="10553" applyNumberFormat="1" applyFont="1" applyFill="1" applyBorder="1" applyProtection="1"/>
    <xf numFmtId="39" fontId="244" fillId="97" borderId="38" xfId="10553" applyNumberFormat="1" applyFont="1" applyFill="1" applyBorder="1" applyProtection="1"/>
    <xf numFmtId="39" fontId="244" fillId="97" borderId="37" xfId="10553" applyNumberFormat="1" applyFont="1" applyFill="1" applyBorder="1" applyProtection="1"/>
    <xf numFmtId="37" fontId="5" fillId="110" borderId="97" xfId="10553" applyNumberFormat="1" applyFont="1" applyFill="1" applyBorder="1" applyProtection="1"/>
    <xf numFmtId="348" fontId="167" fillId="97" borderId="98" xfId="10553" applyFont="1" applyFill="1" applyBorder="1" applyAlignment="1" applyProtection="1">
      <alignment horizontal="center" vertical="center"/>
    </xf>
    <xf numFmtId="39" fontId="9" fillId="0" borderId="1" xfId="10556" quotePrefix="1" applyNumberFormat="1" applyFont="1" applyFill="1" applyBorder="1" applyAlignment="1" applyProtection="1"/>
    <xf numFmtId="43" fontId="9" fillId="0" borderId="1" xfId="10556" quotePrefix="1" applyFont="1" applyFill="1" applyBorder="1" applyAlignment="1" applyProtection="1"/>
    <xf numFmtId="2" fontId="5" fillId="110" borderId="2" xfId="10557" quotePrefix="1" applyNumberFormat="1" applyFill="1" applyBorder="1" applyProtection="1"/>
    <xf numFmtId="2" fontId="31" fillId="110" borderId="2" xfId="10553" applyNumberFormat="1" applyFont="1" applyFill="1" applyBorder="1" applyProtection="1"/>
    <xf numFmtId="348" fontId="167" fillId="97" borderId="4" xfId="10553" applyFont="1" applyFill="1" applyBorder="1" applyAlignment="1" applyProtection="1">
      <alignment horizontal="center"/>
    </xf>
    <xf numFmtId="353" fontId="5" fillId="97" borderId="72" xfId="10553" applyNumberFormat="1" applyFont="1" applyFill="1" applyBorder="1" applyProtection="1"/>
    <xf numFmtId="43" fontId="9" fillId="0" borderId="2" xfId="10556" quotePrefix="1" applyFont="1" applyFill="1" applyBorder="1" applyAlignment="1" applyProtection="1"/>
    <xf numFmtId="348" fontId="5" fillId="97" borderId="72" xfId="10553" applyFont="1" applyFill="1" applyBorder="1" applyProtection="1"/>
    <xf numFmtId="348" fontId="167" fillId="97" borderId="99" xfId="10553" applyFont="1" applyFill="1" applyBorder="1" applyAlignment="1" applyProtection="1">
      <alignment horizontal="center" vertical="center"/>
    </xf>
    <xf numFmtId="2" fontId="245" fillId="110" borderId="1" xfId="10558" applyNumberFormat="1" applyFont="1" applyFill="1" applyBorder="1" applyAlignment="1" applyProtection="1"/>
    <xf numFmtId="2" fontId="9" fillId="97" borderId="2" xfId="10558" quotePrefix="1" applyNumberFormat="1" applyFont="1" applyFill="1" applyBorder="1" applyAlignment="1" applyProtection="1"/>
    <xf numFmtId="348" fontId="243" fillId="111" borderId="14" xfId="10553" applyFont="1" applyFill="1" applyBorder="1" applyProtection="1"/>
    <xf numFmtId="348" fontId="5" fillId="97" borderId="79" xfId="10553" applyFont="1" applyFill="1" applyBorder="1" applyProtection="1"/>
    <xf numFmtId="37" fontId="5" fillId="110" borderId="100" xfId="10553" applyNumberFormat="1" applyFont="1" applyFill="1" applyBorder="1" applyProtection="1"/>
    <xf numFmtId="348" fontId="167" fillId="97" borderId="101" xfId="10553" applyFont="1" applyFill="1" applyBorder="1" applyAlignment="1" applyProtection="1">
      <alignment horizontal="center" vertical="center"/>
    </xf>
    <xf numFmtId="2" fontId="5" fillId="0" borderId="81" xfId="10553" quotePrefix="1" applyNumberFormat="1" applyFont="1" applyBorder="1"/>
    <xf numFmtId="2" fontId="5" fillId="114" borderId="81" xfId="10553" quotePrefix="1" applyNumberFormat="1" applyFont="1" applyFill="1" applyBorder="1"/>
    <xf numFmtId="37" fontId="5" fillId="114" borderId="102" xfId="10553" quotePrefix="1" applyNumberFormat="1" applyFont="1" applyFill="1" applyBorder="1"/>
    <xf numFmtId="37" fontId="5" fillId="0" borderId="0" xfId="10553" quotePrefix="1" applyNumberFormat="1" applyFont="1" applyBorder="1"/>
    <xf numFmtId="348" fontId="241" fillId="97" borderId="48" xfId="10553" applyFont="1" applyFill="1" applyBorder="1" applyProtection="1"/>
    <xf numFmtId="39" fontId="20" fillId="97" borderId="48" xfId="10553" applyNumberFormat="1" applyFont="1" applyFill="1" applyBorder="1" applyProtection="1"/>
    <xf numFmtId="39" fontId="20" fillId="97" borderId="74" xfId="10553" applyNumberFormat="1" applyFont="1" applyFill="1" applyBorder="1" applyProtection="1"/>
    <xf numFmtId="39" fontId="20" fillId="97" borderId="1" xfId="10553" applyNumberFormat="1" applyFont="1" applyFill="1" applyBorder="1" applyProtection="1"/>
    <xf numFmtId="348" fontId="5" fillId="97" borderId="55" xfId="10553" applyFont="1" applyFill="1" applyBorder="1" applyProtection="1"/>
    <xf numFmtId="348" fontId="5" fillId="97" borderId="56" xfId="10553" applyFont="1" applyFill="1" applyBorder="1" applyAlignment="1" applyProtection="1">
      <alignment horizontal="center" vertical="center"/>
    </xf>
    <xf numFmtId="348" fontId="5" fillId="0" borderId="56" xfId="10553" applyFont="1" applyBorder="1" applyAlignment="1">
      <alignment horizontal="center" vertical="center"/>
    </xf>
    <xf numFmtId="37" fontId="5" fillId="97" borderId="56" xfId="10553" applyNumberFormat="1" applyFont="1" applyFill="1" applyBorder="1" applyProtection="1"/>
    <xf numFmtId="348" fontId="167" fillId="97" borderId="56" xfId="10553" applyFont="1" applyFill="1" applyBorder="1" applyAlignment="1" applyProtection="1">
      <alignment horizontal="center" vertical="center"/>
    </xf>
    <xf numFmtId="2" fontId="245" fillId="0" borderId="56" xfId="10558" quotePrefix="1" applyNumberFormat="1" applyFont="1" applyFill="1" applyBorder="1" applyAlignment="1" applyProtection="1"/>
    <xf numFmtId="2" fontId="9" fillId="0" borderId="56" xfId="10558" quotePrefix="1" applyNumberFormat="1" applyFont="1" applyFill="1" applyBorder="1" applyAlignment="1" applyProtection="1"/>
    <xf numFmtId="2" fontId="5" fillId="97" borderId="56" xfId="10553" applyNumberFormat="1" applyFont="1" applyFill="1" applyBorder="1" applyProtection="1"/>
    <xf numFmtId="2" fontId="5" fillId="0" borderId="56" xfId="10553" applyNumberFormat="1" applyFont="1" applyFill="1" applyBorder="1" applyProtection="1"/>
    <xf numFmtId="3" fontId="5" fillId="97" borderId="103" xfId="10553" applyNumberFormat="1" applyFont="1" applyFill="1" applyBorder="1" applyProtection="1"/>
    <xf numFmtId="348" fontId="5" fillId="97" borderId="63" xfId="10553" applyFont="1" applyFill="1" applyBorder="1" applyProtection="1"/>
    <xf numFmtId="348" fontId="5" fillId="97" borderId="33" xfId="10553" applyFont="1" applyFill="1" applyBorder="1" applyAlignment="1" applyProtection="1">
      <alignment horizontal="center" vertical="center"/>
    </xf>
    <xf numFmtId="348" fontId="5" fillId="0" borderId="33" xfId="10553" applyFont="1" applyBorder="1" applyAlignment="1">
      <alignment horizontal="center" vertical="center"/>
    </xf>
    <xf numFmtId="37" fontId="5" fillId="97" borderId="33" xfId="10553" applyNumberFormat="1" applyFont="1" applyFill="1" applyBorder="1" applyProtection="1"/>
    <xf numFmtId="348" fontId="167" fillId="97" borderId="33" xfId="10553" applyFont="1" applyFill="1" applyBorder="1" applyAlignment="1" applyProtection="1">
      <alignment horizontal="center" vertical="center"/>
    </xf>
    <xf numFmtId="2" fontId="245" fillId="0" borderId="33" xfId="10558" quotePrefix="1" applyNumberFormat="1" applyFont="1" applyFill="1" applyBorder="1" applyAlignment="1" applyProtection="1"/>
    <xf numFmtId="2" fontId="9" fillId="0" borderId="33" xfId="10558" quotePrefix="1" applyNumberFormat="1" applyFont="1" applyFill="1" applyBorder="1" applyAlignment="1" applyProtection="1"/>
    <xf numFmtId="2" fontId="5" fillId="97" borderId="33" xfId="10553" applyNumberFormat="1" applyFont="1" applyFill="1" applyBorder="1" applyProtection="1"/>
    <xf numFmtId="2" fontId="5" fillId="0" borderId="33" xfId="10553" applyNumberFormat="1" applyFont="1" applyFill="1" applyBorder="1" applyProtection="1"/>
    <xf numFmtId="3" fontId="5" fillId="97" borderId="104" xfId="10553" applyNumberFormat="1" applyFont="1" applyFill="1" applyBorder="1" applyProtection="1"/>
    <xf numFmtId="39" fontId="9" fillId="97" borderId="86" xfId="10558" quotePrefix="1" applyNumberFormat="1" applyFont="1" applyFill="1" applyBorder="1" applyAlignment="1" applyProtection="1"/>
    <xf numFmtId="3" fontId="243" fillId="111" borderId="73" xfId="10553" applyNumberFormat="1" applyFont="1" applyFill="1" applyBorder="1" applyProtection="1"/>
    <xf numFmtId="39" fontId="244" fillId="97" borderId="73" xfId="10553" applyNumberFormat="1" applyFont="1" applyFill="1" applyBorder="1" applyProtection="1"/>
    <xf numFmtId="39" fontId="9" fillId="97" borderId="1" xfId="10558" quotePrefix="1" applyNumberFormat="1" applyFont="1" applyFill="1" applyBorder="1" applyAlignment="1" applyProtection="1"/>
    <xf numFmtId="348" fontId="5" fillId="97" borderId="99" xfId="10553" applyFont="1" applyFill="1" applyBorder="1" applyAlignment="1" applyProtection="1">
      <alignment wrapText="1"/>
    </xf>
    <xf numFmtId="353" fontId="5" fillId="97" borderId="2" xfId="10553" applyNumberFormat="1" applyFont="1" applyFill="1" applyBorder="1" applyAlignment="1" applyProtection="1">
      <alignment horizontal="center"/>
    </xf>
    <xf numFmtId="353" fontId="5" fillId="97" borderId="4" xfId="10553" applyNumberFormat="1" applyFont="1" applyFill="1" applyBorder="1" applyAlignment="1" applyProtection="1">
      <alignment horizontal="center"/>
    </xf>
    <xf numFmtId="348" fontId="5" fillId="97" borderId="99" xfId="10553" applyFont="1" applyFill="1" applyBorder="1" applyProtection="1"/>
    <xf numFmtId="348" fontId="5" fillId="0" borderId="79" xfId="10553" applyFont="1" applyFill="1" applyBorder="1" applyProtection="1"/>
    <xf numFmtId="353" fontId="5" fillId="97" borderId="0" xfId="10553" applyNumberFormat="1" applyFont="1" applyFill="1" applyBorder="1" applyProtection="1"/>
    <xf numFmtId="353" fontId="243" fillId="111" borderId="14" xfId="10553" applyNumberFormat="1" applyFont="1" applyFill="1" applyBorder="1" applyProtection="1"/>
    <xf numFmtId="39" fontId="244" fillId="97" borderId="14" xfId="10553" applyNumberFormat="1" applyFont="1" applyFill="1" applyBorder="1" applyProtection="1"/>
    <xf numFmtId="348" fontId="241" fillId="97" borderId="0" xfId="10553" applyFont="1" applyFill="1" applyBorder="1" applyProtection="1"/>
    <xf numFmtId="39" fontId="20" fillId="97" borderId="0" xfId="10553" applyNumberFormat="1" applyFont="1" applyFill="1" applyBorder="1" applyProtection="1"/>
    <xf numFmtId="39" fontId="20" fillId="97" borderId="14" xfId="10553" applyNumberFormat="1" applyFont="1" applyFill="1" applyBorder="1" applyProtection="1"/>
    <xf numFmtId="353" fontId="5" fillId="0" borderId="105" xfId="10553" applyNumberFormat="1" applyFont="1" applyFill="1" applyBorder="1" applyAlignment="1" applyProtection="1">
      <alignment horizontal="center" wrapText="1"/>
    </xf>
    <xf numFmtId="348" fontId="167" fillId="0" borderId="96" xfId="10553" applyFont="1" applyFill="1" applyBorder="1" applyAlignment="1" applyProtection="1">
      <alignment horizontal="center" vertical="center"/>
    </xf>
    <xf numFmtId="39" fontId="9" fillId="0" borderId="86" xfId="10558" quotePrefix="1" applyNumberFormat="1" applyFont="1" applyFill="1" applyBorder="1" applyAlignment="1" applyProtection="1"/>
    <xf numFmtId="353" fontId="243" fillId="111" borderId="73" xfId="10553" applyNumberFormat="1" applyFont="1" applyFill="1" applyBorder="1" applyProtection="1"/>
    <xf numFmtId="39" fontId="244" fillId="97" borderId="74" xfId="10553" applyNumberFormat="1" applyFont="1" applyFill="1" applyBorder="1" applyProtection="1"/>
    <xf numFmtId="353" fontId="5" fillId="97" borderId="72" xfId="10553" applyNumberFormat="1" applyFont="1" applyFill="1" applyBorder="1" applyAlignment="1" applyProtection="1">
      <alignment horizontal="center"/>
    </xf>
    <xf numFmtId="348" fontId="167" fillId="0" borderId="98" xfId="10553" applyFont="1" applyFill="1" applyBorder="1" applyAlignment="1" applyProtection="1">
      <alignment horizontal="center" vertical="center"/>
    </xf>
    <xf numFmtId="39" fontId="9" fillId="0" borderId="1" xfId="10558" quotePrefix="1" applyNumberFormat="1" applyFont="1" applyFill="1" applyBorder="1" applyAlignment="1" applyProtection="1"/>
    <xf numFmtId="348" fontId="5" fillId="97" borderId="72" xfId="10553" applyFont="1" applyFill="1" applyBorder="1" applyAlignment="1" applyProtection="1">
      <alignment horizontal="center"/>
    </xf>
    <xf numFmtId="353" fontId="5" fillId="0" borderId="72" xfId="10553" applyNumberFormat="1" applyFont="1" applyFill="1" applyBorder="1" applyProtection="1"/>
    <xf numFmtId="348" fontId="167" fillId="0" borderId="99" xfId="10553" applyFont="1" applyFill="1" applyBorder="1" applyAlignment="1" applyProtection="1">
      <alignment horizontal="center" vertical="center"/>
    </xf>
    <xf numFmtId="2" fontId="9" fillId="0" borderId="2" xfId="10558" quotePrefix="1" applyNumberFormat="1" applyFont="1" applyFill="1" applyBorder="1" applyAlignment="1" applyProtection="1"/>
    <xf numFmtId="348" fontId="167" fillId="0" borderId="101" xfId="10553" applyFont="1" applyFill="1" applyBorder="1" applyAlignment="1" applyProtection="1">
      <alignment horizontal="center" vertical="center"/>
    </xf>
    <xf numFmtId="2" fontId="5" fillId="0" borderId="81" xfId="10553" quotePrefix="1" applyNumberFormat="1" applyFont="1" applyFill="1" applyBorder="1"/>
    <xf numFmtId="348" fontId="243" fillId="111" borderId="38" xfId="10553" applyFont="1" applyFill="1" applyBorder="1" applyProtection="1"/>
    <xf numFmtId="348" fontId="5" fillId="97" borderId="106" xfId="10553" applyFont="1" applyFill="1" applyBorder="1" applyProtection="1"/>
    <xf numFmtId="2" fontId="5" fillId="0" borderId="0" xfId="10553" applyNumberFormat="1" applyFont="1" applyFill="1" applyBorder="1" applyProtection="1"/>
    <xf numFmtId="2" fontId="5" fillId="97" borderId="0" xfId="10553" applyNumberFormat="1" applyFont="1" applyFill="1" applyBorder="1" applyProtection="1"/>
    <xf numFmtId="3" fontId="5" fillId="97" borderId="107" xfId="10553" applyNumberFormat="1" applyFont="1" applyFill="1" applyBorder="1" applyProtection="1"/>
    <xf numFmtId="348" fontId="5" fillId="97" borderId="105" xfId="10553" applyFont="1" applyFill="1" applyBorder="1" applyProtection="1"/>
    <xf numFmtId="348" fontId="5" fillId="97" borderId="60" xfId="10553" applyFont="1" applyFill="1" applyBorder="1" applyProtection="1"/>
    <xf numFmtId="348" fontId="5" fillId="97" borderId="61" xfId="10553" applyFont="1" applyFill="1" applyBorder="1" applyProtection="1"/>
    <xf numFmtId="348" fontId="167" fillId="97" borderId="61" xfId="10553" applyFont="1" applyFill="1" applyBorder="1" applyAlignment="1" applyProtection="1">
      <alignment horizontal="center"/>
    </xf>
    <xf numFmtId="39" fontId="167" fillId="0" borderId="86" xfId="10553" quotePrefix="1" applyNumberFormat="1" applyFont="1" applyFill="1" applyBorder="1" applyProtection="1"/>
    <xf numFmtId="43" fontId="9" fillId="97" borderId="59" xfId="10558" quotePrefix="1" applyNumberFormat="1" applyFont="1" applyFill="1" applyBorder="1" applyAlignment="1" applyProtection="1"/>
    <xf numFmtId="2" fontId="5" fillId="114" borderId="59" xfId="10553" applyNumberFormat="1" applyFont="1" applyFill="1" applyBorder="1" applyProtection="1"/>
    <xf numFmtId="3" fontId="5" fillId="110" borderId="71" xfId="10553" applyNumberFormat="1" applyFont="1" applyFill="1" applyBorder="1" applyProtection="1"/>
    <xf numFmtId="348" fontId="5" fillId="97" borderId="3" xfId="10553" applyFont="1" applyFill="1" applyBorder="1" applyProtection="1"/>
    <xf numFmtId="348" fontId="5" fillId="97" borderId="4" xfId="10553" applyFont="1" applyFill="1" applyBorder="1" applyProtection="1"/>
    <xf numFmtId="39" fontId="167" fillId="0" borderId="1" xfId="10553" quotePrefix="1" applyNumberFormat="1" applyFont="1" applyFill="1" applyBorder="1" applyProtection="1"/>
    <xf numFmtId="43" fontId="167" fillId="0" borderId="1" xfId="10553" quotePrefix="1" applyNumberFormat="1" applyFont="1" applyFill="1" applyBorder="1" applyProtection="1"/>
    <xf numFmtId="43" fontId="9" fillId="97" borderId="2" xfId="10558" quotePrefix="1" applyNumberFormat="1" applyFont="1" applyFill="1" applyBorder="1" applyAlignment="1" applyProtection="1"/>
    <xf numFmtId="2" fontId="5" fillId="114" borderId="2" xfId="10553" applyNumberFormat="1" applyFont="1" applyFill="1" applyBorder="1" applyProtection="1"/>
    <xf numFmtId="3" fontId="5" fillId="110" borderId="97" xfId="10553" applyNumberFormat="1" applyFont="1" applyFill="1" applyBorder="1" applyProtection="1"/>
    <xf numFmtId="39" fontId="244" fillId="97" borderId="54" xfId="10553" applyNumberFormat="1" applyFont="1" applyFill="1" applyBorder="1" applyProtection="1"/>
    <xf numFmtId="348" fontId="5" fillId="97" borderId="80" xfId="10553" applyFont="1" applyFill="1" applyBorder="1" applyProtection="1"/>
    <xf numFmtId="348" fontId="5" fillId="97" borderId="81" xfId="10553" applyFont="1" applyFill="1" applyBorder="1" applyProtection="1"/>
    <xf numFmtId="348" fontId="167" fillId="97" borderId="81" xfId="10553" applyFont="1" applyFill="1" applyBorder="1" applyAlignment="1" applyProtection="1">
      <alignment horizontal="center"/>
    </xf>
    <xf numFmtId="39" fontId="167" fillId="0" borderId="88" xfId="10553" quotePrefix="1" applyNumberFormat="1" applyFont="1" applyFill="1" applyBorder="1" applyProtection="1"/>
    <xf numFmtId="43" fontId="9" fillId="97" borderId="87" xfId="10558" quotePrefix="1" applyNumberFormat="1" applyFont="1" applyFill="1" applyBorder="1" applyAlignment="1" applyProtection="1"/>
    <xf numFmtId="2" fontId="5" fillId="110" borderId="87" xfId="10557" quotePrefix="1" applyNumberFormat="1" applyFill="1" applyBorder="1" applyProtection="1"/>
    <xf numFmtId="2" fontId="5" fillId="114" borderId="87" xfId="10553" applyNumberFormat="1" applyFont="1" applyFill="1" applyBorder="1" applyProtection="1"/>
    <xf numFmtId="3" fontId="5" fillId="110" borderId="100" xfId="10553" applyNumberFormat="1" applyFont="1" applyFill="1" applyBorder="1" applyProtection="1"/>
    <xf numFmtId="3" fontId="169" fillId="97" borderId="0" xfId="10553" applyNumberFormat="1" applyFont="1" applyFill="1" applyBorder="1" applyProtection="1"/>
    <xf numFmtId="3" fontId="238" fillId="97" borderId="0" xfId="10553" applyNumberFormat="1" applyFont="1" applyFill="1" applyBorder="1" applyAlignment="1" applyProtection="1">
      <alignment horizontal="center"/>
    </xf>
    <xf numFmtId="348" fontId="5" fillId="97" borderId="68" xfId="10553" applyFont="1" applyFill="1" applyBorder="1" applyProtection="1"/>
    <xf numFmtId="37" fontId="5" fillId="97" borderId="36" xfId="10553" applyNumberFormat="1" applyFont="1" applyFill="1" applyBorder="1" applyProtection="1"/>
    <xf numFmtId="348" fontId="18" fillId="97" borderId="60" xfId="10553" applyFont="1" applyFill="1" applyBorder="1" applyAlignment="1" applyProtection="1">
      <alignment horizontal="center"/>
    </xf>
    <xf numFmtId="2" fontId="5" fillId="97" borderId="36" xfId="10553" applyNumberFormat="1" applyFont="1" applyFill="1" applyBorder="1" applyProtection="1"/>
    <xf numFmtId="2" fontId="5" fillId="0" borderId="36" xfId="10553" applyNumberFormat="1" applyFont="1" applyFill="1" applyBorder="1" applyProtection="1"/>
    <xf numFmtId="3" fontId="5" fillId="97" borderId="108" xfId="10553" applyNumberFormat="1" applyFont="1" applyFill="1" applyBorder="1" applyProtection="1"/>
    <xf numFmtId="348" fontId="5" fillId="97" borderId="109" xfId="10553" applyFont="1" applyFill="1" applyBorder="1" applyProtection="1"/>
    <xf numFmtId="348" fontId="5" fillId="97" borderId="48" xfId="10553" applyFont="1" applyFill="1" applyBorder="1" applyProtection="1"/>
    <xf numFmtId="348" fontId="5" fillId="97" borderId="74" xfId="10553" applyFont="1" applyFill="1" applyBorder="1" applyProtection="1"/>
    <xf numFmtId="37" fontId="5" fillId="97" borderId="110" xfId="10553" applyNumberFormat="1" applyFont="1" applyFill="1" applyBorder="1" applyProtection="1"/>
    <xf numFmtId="348" fontId="18" fillId="97" borderId="74" xfId="10553" applyFont="1" applyFill="1" applyBorder="1" applyAlignment="1" applyProtection="1">
      <alignment horizontal="center"/>
    </xf>
    <xf numFmtId="2" fontId="5" fillId="97" borderId="73" xfId="10553" applyNumberFormat="1" applyFont="1" applyFill="1" applyBorder="1" applyProtection="1"/>
    <xf numFmtId="2" fontId="5" fillId="97" borderId="45" xfId="10553" applyNumberFormat="1" applyFont="1" applyFill="1" applyBorder="1" applyProtection="1"/>
    <xf numFmtId="3" fontId="5" fillId="97" borderId="110" xfId="10553" applyNumberFormat="1" applyFont="1" applyFill="1" applyBorder="1" applyProtection="1"/>
    <xf numFmtId="348" fontId="5" fillId="97" borderId="111" xfId="10553" applyFont="1" applyFill="1" applyBorder="1" applyProtection="1"/>
    <xf numFmtId="348" fontId="5" fillId="97" borderId="15" xfId="10553" applyFont="1" applyFill="1" applyBorder="1" applyProtection="1"/>
    <xf numFmtId="348" fontId="5" fillId="97" borderId="70" xfId="10553" applyFont="1" applyFill="1" applyBorder="1" applyProtection="1"/>
    <xf numFmtId="37" fontId="5" fillId="110" borderId="112" xfId="10553" applyNumberFormat="1" applyFont="1" applyFill="1" applyBorder="1" applyProtection="1"/>
    <xf numFmtId="348" fontId="233" fillId="97" borderId="70" xfId="10553" applyFont="1" applyFill="1" applyBorder="1" applyAlignment="1" applyProtection="1">
      <alignment horizontal="center"/>
    </xf>
    <xf numFmtId="2" fontId="167" fillId="97" borderId="69" xfId="10553" applyNumberFormat="1" applyFont="1" applyFill="1" applyBorder="1" applyProtection="1"/>
    <xf numFmtId="2" fontId="167" fillId="97" borderId="113" xfId="10553" applyNumberFormat="1" applyFont="1" applyFill="1" applyBorder="1" applyProtection="1"/>
    <xf numFmtId="2" fontId="5" fillId="110" borderId="113" xfId="10557" quotePrefix="1" applyNumberFormat="1" applyFill="1" applyBorder="1" applyProtection="1"/>
    <xf numFmtId="2" fontId="5" fillId="114" borderId="113" xfId="10553" applyNumberFormat="1" applyFont="1" applyFill="1" applyBorder="1" applyProtection="1"/>
    <xf numFmtId="3" fontId="5" fillId="110" borderId="112" xfId="10553" applyNumberFormat="1" applyFont="1" applyFill="1" applyBorder="1" applyProtection="1"/>
    <xf numFmtId="3" fontId="18" fillId="97" borderId="0" xfId="10553" applyNumberFormat="1" applyFont="1" applyFill="1" applyBorder="1" applyProtection="1"/>
    <xf numFmtId="348" fontId="233" fillId="97" borderId="15" xfId="10553" applyFont="1" applyFill="1" applyBorder="1" applyAlignment="1" applyProtection="1">
      <alignment horizontal="center"/>
    </xf>
    <xf numFmtId="348" fontId="18" fillId="97" borderId="111" xfId="10553" applyFont="1" applyFill="1" applyBorder="1" applyProtection="1"/>
    <xf numFmtId="348" fontId="18" fillId="97" borderId="15" xfId="10553" applyFont="1" applyFill="1" applyBorder="1" applyProtection="1"/>
    <xf numFmtId="37" fontId="18" fillId="97" borderId="114" xfId="10553" applyNumberFormat="1" applyFont="1" applyFill="1" applyBorder="1" applyProtection="1"/>
    <xf numFmtId="348" fontId="21" fillId="110" borderId="70" xfId="10553" applyFont="1" applyFill="1" applyBorder="1" applyProtection="1"/>
    <xf numFmtId="2" fontId="18" fillId="110" borderId="69" xfId="10553" applyNumberFormat="1" applyFont="1" applyFill="1" applyBorder="1" applyProtection="1"/>
    <xf numFmtId="3" fontId="18" fillId="110" borderId="112" xfId="10553" applyNumberFormat="1" applyFont="1" applyFill="1" applyBorder="1" applyProtection="1"/>
    <xf numFmtId="348" fontId="18" fillId="97" borderId="63" xfId="10553" applyFont="1" applyFill="1" applyBorder="1" applyProtection="1"/>
    <xf numFmtId="348" fontId="18" fillId="97" borderId="33" xfId="10553" applyFont="1" applyFill="1" applyBorder="1" applyProtection="1"/>
    <xf numFmtId="37" fontId="18" fillId="97" borderId="104" xfId="10553" applyNumberFormat="1" applyFont="1" applyFill="1" applyBorder="1" applyProtection="1"/>
    <xf numFmtId="348" fontId="18" fillId="110" borderId="64" xfId="10553" applyFont="1" applyFill="1" applyBorder="1" applyProtection="1"/>
    <xf numFmtId="9" fontId="20" fillId="110" borderId="66" xfId="10555" applyFont="1" applyFill="1" applyBorder="1" applyAlignment="1" applyProtection="1"/>
    <xf numFmtId="3" fontId="18" fillId="110" borderId="67" xfId="10553" applyNumberFormat="1" applyFont="1" applyFill="1" applyBorder="1" applyProtection="1"/>
    <xf numFmtId="348" fontId="4" fillId="97" borderId="0" xfId="10553" applyFont="1" applyFill="1" applyBorder="1" applyAlignment="1" applyProtection="1">
      <alignment horizontal="right"/>
    </xf>
    <xf numFmtId="348" fontId="5" fillId="97" borderId="0" xfId="10553" applyFont="1" applyFill="1" applyBorder="1" applyAlignment="1" applyProtection="1"/>
    <xf numFmtId="348" fontId="4" fillId="97" borderId="0" xfId="10553" applyFont="1" applyFill="1" applyBorder="1" applyProtection="1"/>
    <xf numFmtId="348" fontId="19" fillId="97" borderId="0" xfId="10553" applyFont="1" applyFill="1" applyBorder="1" applyProtection="1"/>
    <xf numFmtId="354" fontId="18" fillId="97" borderId="0" xfId="10553" applyNumberFormat="1" applyFont="1" applyFill="1" applyBorder="1" applyAlignment="1" applyProtection="1"/>
    <xf numFmtId="354" fontId="19" fillId="97" borderId="0" xfId="10553" applyNumberFormat="1" applyFont="1" applyFill="1" applyBorder="1" applyAlignment="1" applyProtection="1"/>
    <xf numFmtId="9" fontId="4" fillId="97" borderId="0" xfId="10555" applyFont="1" applyFill="1" applyBorder="1" applyAlignment="1" applyProtection="1"/>
    <xf numFmtId="348" fontId="19" fillId="97" borderId="0" xfId="10553" applyFont="1" applyFill="1" applyBorder="1" applyAlignment="1" applyProtection="1"/>
    <xf numFmtId="219" fontId="19" fillId="97" borderId="0" xfId="10555" quotePrefix="1" applyNumberFormat="1" applyFont="1" applyFill="1" applyBorder="1" applyAlignment="1" applyProtection="1"/>
    <xf numFmtId="348" fontId="246" fillId="97" borderId="0" xfId="10553" applyFont="1" applyFill="1" applyBorder="1" applyProtection="1"/>
    <xf numFmtId="9" fontId="19" fillId="97" borderId="0" xfId="10555" applyFont="1" applyFill="1" applyBorder="1" applyAlignment="1" applyProtection="1"/>
    <xf numFmtId="9" fontId="19" fillId="97" borderId="0" xfId="10555" applyFont="1" applyFill="1" applyBorder="1" applyAlignment="1" applyProtection="1">
      <alignment horizontal="right"/>
    </xf>
    <xf numFmtId="348" fontId="21" fillId="97" borderId="90" xfId="10553" applyFont="1" applyFill="1" applyBorder="1" applyAlignment="1" applyProtection="1">
      <alignment horizontal="center"/>
    </xf>
    <xf numFmtId="348" fontId="21" fillId="97" borderId="59" xfId="10553" applyFont="1" applyFill="1" applyBorder="1" applyAlignment="1" applyProtection="1">
      <alignment horizontal="centerContinuous"/>
    </xf>
    <xf numFmtId="348" fontId="21" fillId="97" borderId="60" xfId="10553" applyFont="1" applyFill="1" applyBorder="1" applyAlignment="1" applyProtection="1">
      <alignment horizontal="centerContinuous"/>
    </xf>
    <xf numFmtId="348" fontId="21" fillId="97" borderId="61" xfId="10553" applyFont="1" applyFill="1" applyBorder="1" applyAlignment="1" applyProtection="1">
      <alignment horizontal="centerContinuous"/>
    </xf>
    <xf numFmtId="348" fontId="21" fillId="97" borderId="59" xfId="10553" applyFont="1" applyFill="1" applyBorder="1" applyAlignment="1" applyProtection="1"/>
    <xf numFmtId="348" fontId="21" fillId="97" borderId="60" xfId="10553" applyFont="1" applyFill="1" applyBorder="1" applyAlignment="1" applyProtection="1"/>
    <xf numFmtId="348" fontId="21" fillId="97" borderId="106" xfId="10553" applyFont="1" applyFill="1" applyBorder="1" applyAlignment="1" applyProtection="1"/>
    <xf numFmtId="348" fontId="18" fillId="97" borderId="106" xfId="10553" applyFont="1" applyFill="1" applyBorder="1" applyAlignment="1" applyProtection="1">
      <alignment horizontal="centerContinuous"/>
    </xf>
    <xf numFmtId="348" fontId="21" fillId="97" borderId="38" xfId="10553" applyFont="1" applyFill="1" applyBorder="1" applyAlignment="1" applyProtection="1">
      <alignment horizontal="center"/>
    </xf>
    <xf numFmtId="348" fontId="21" fillId="97" borderId="45" xfId="10553" applyFont="1" applyFill="1" applyBorder="1" applyAlignment="1" applyProtection="1">
      <alignment horizontal="center"/>
    </xf>
    <xf numFmtId="348" fontId="21" fillId="97" borderId="106" xfId="10553" applyFont="1" applyFill="1" applyBorder="1" applyAlignment="1" applyProtection="1">
      <alignment horizontal="center"/>
    </xf>
    <xf numFmtId="348" fontId="5" fillId="97" borderId="63" xfId="10553" quotePrefix="1" applyFont="1" applyFill="1" applyBorder="1" applyAlignment="1" applyProtection="1">
      <alignment horizontal="centerContinuous"/>
    </xf>
    <xf numFmtId="348" fontId="5" fillId="97" borderId="33" xfId="10553" applyFont="1" applyFill="1" applyBorder="1" applyAlignment="1" applyProtection="1">
      <alignment horizontal="centerContinuous"/>
    </xf>
    <xf numFmtId="348" fontId="21" fillId="97" borderId="66" xfId="10553" applyFont="1" applyFill="1" applyBorder="1" applyAlignment="1" applyProtection="1">
      <alignment horizontal="center"/>
    </xf>
    <xf numFmtId="348" fontId="21" fillId="97" borderId="65" xfId="10553" applyFont="1" applyFill="1" applyBorder="1" applyAlignment="1" applyProtection="1">
      <alignment horizontal="center"/>
    </xf>
    <xf numFmtId="348" fontId="167" fillId="112" borderId="68" xfId="10553" applyFont="1" applyFill="1" applyBorder="1" applyProtection="1">
      <protection locked="0"/>
    </xf>
    <xf numFmtId="348" fontId="167" fillId="112" borderId="36" xfId="10553" applyFont="1" applyFill="1" applyBorder="1" applyProtection="1">
      <protection locked="0"/>
    </xf>
    <xf numFmtId="348" fontId="167" fillId="112" borderId="86" xfId="10553" applyFont="1" applyFill="1" applyBorder="1" applyAlignment="1" applyProtection="1">
      <alignment horizontal="center"/>
      <protection locked="0"/>
    </xf>
    <xf numFmtId="37" fontId="167" fillId="112" borderId="14" xfId="10553" applyNumberFormat="1" applyFont="1" applyFill="1" applyBorder="1" applyProtection="1">
      <protection locked="0"/>
    </xf>
    <xf numFmtId="220" fontId="244" fillId="112" borderId="1" xfId="10553" applyNumberFormat="1" applyFont="1" applyFill="1" applyBorder="1" applyProtection="1">
      <protection locked="0"/>
    </xf>
    <xf numFmtId="220" fontId="244" fillId="112" borderId="14" xfId="10553" applyNumberFormat="1" applyFont="1" applyFill="1" applyBorder="1" applyProtection="1">
      <protection locked="0"/>
    </xf>
    <xf numFmtId="220" fontId="244" fillId="112" borderId="86" xfId="10553" applyNumberFormat="1" applyFont="1" applyFill="1" applyBorder="1" applyProtection="1">
      <protection locked="0"/>
    </xf>
    <xf numFmtId="220" fontId="244" fillId="112" borderId="59" xfId="10553" applyNumberFormat="1" applyFont="1" applyFill="1" applyBorder="1" applyProtection="1">
      <protection locked="0"/>
    </xf>
    <xf numFmtId="220" fontId="244" fillId="97" borderId="106" xfId="10553" applyNumberFormat="1" applyFont="1" applyFill="1" applyBorder="1" applyProtection="1">
      <protection locked="0"/>
    </xf>
    <xf numFmtId="348" fontId="167" fillId="112" borderId="1" xfId="10553" applyFont="1" applyFill="1" applyBorder="1" applyAlignment="1" applyProtection="1">
      <alignment horizontal="center"/>
      <protection locked="0"/>
    </xf>
    <xf numFmtId="37" fontId="167" fillId="112" borderId="14" xfId="10553" applyNumberFormat="1" applyFont="1" applyFill="1" applyBorder="1" applyAlignment="1" applyProtection="1">
      <alignment vertical="center"/>
      <protection locked="0"/>
    </xf>
    <xf numFmtId="220" fontId="244" fillId="112" borderId="2" xfId="10553" applyNumberFormat="1" applyFont="1" applyFill="1" applyBorder="1" applyProtection="1">
      <protection locked="0"/>
    </xf>
    <xf numFmtId="348" fontId="167" fillId="112" borderId="72" xfId="10553" applyFont="1" applyFill="1" applyBorder="1" applyProtection="1">
      <protection locked="0"/>
    </xf>
    <xf numFmtId="348" fontId="167" fillId="112" borderId="3" xfId="10553" applyFont="1" applyFill="1" applyBorder="1" applyProtection="1">
      <protection locked="0"/>
    </xf>
    <xf numFmtId="220" fontId="244" fillId="112" borderId="73" xfId="10553" applyNumberFormat="1" applyFont="1" applyFill="1" applyBorder="1" applyProtection="1">
      <protection locked="0"/>
    </xf>
    <xf numFmtId="220" fontId="244" fillId="112" borderId="45" xfId="10553" applyNumberFormat="1" applyFont="1" applyFill="1" applyBorder="1" applyProtection="1">
      <protection locked="0"/>
    </xf>
    <xf numFmtId="220" fontId="244" fillId="112" borderId="88" xfId="10553" applyNumberFormat="1" applyFont="1" applyFill="1" applyBorder="1" applyProtection="1">
      <protection locked="0"/>
    </xf>
    <xf numFmtId="220" fontId="244" fillId="112" borderId="87" xfId="10553" applyNumberFormat="1" applyFont="1" applyFill="1" applyBorder="1" applyProtection="1">
      <protection locked="0"/>
    </xf>
    <xf numFmtId="348" fontId="18" fillId="97" borderId="79" xfId="10553" applyFont="1" applyFill="1" applyBorder="1" applyProtection="1">
      <protection locked="0"/>
    </xf>
    <xf numFmtId="348" fontId="5" fillId="97" borderId="80" xfId="10553" applyFont="1" applyFill="1" applyBorder="1" applyProtection="1">
      <protection locked="0"/>
    </xf>
    <xf numFmtId="348" fontId="5" fillId="97" borderId="81" xfId="10553" applyFont="1" applyFill="1" applyBorder="1" applyProtection="1">
      <protection locked="0"/>
    </xf>
    <xf numFmtId="37" fontId="5" fillId="97" borderId="87" xfId="10553" applyNumberFormat="1" applyFont="1" applyFill="1" applyBorder="1" applyProtection="1">
      <protection locked="0"/>
    </xf>
    <xf numFmtId="37" fontId="5" fillId="97" borderId="55" xfId="10553" applyNumberFormat="1" applyFont="1" applyFill="1" applyBorder="1" applyAlignment="1" applyProtection="1">
      <alignment horizontal="center"/>
      <protection locked="0"/>
    </xf>
    <xf numFmtId="37" fontId="5" fillId="97" borderId="56" xfId="10553" applyNumberFormat="1" applyFont="1" applyFill="1" applyBorder="1" applyProtection="1">
      <protection locked="0"/>
    </xf>
    <xf numFmtId="37" fontId="5" fillId="97" borderId="0" xfId="10553" applyNumberFormat="1" applyFont="1" applyFill="1" applyBorder="1" applyProtection="1">
      <protection locked="0"/>
    </xf>
    <xf numFmtId="348" fontId="5" fillId="97" borderId="33" xfId="10553" applyFont="1" applyFill="1" applyBorder="1" applyProtection="1"/>
    <xf numFmtId="348" fontId="18" fillId="97" borderId="0" xfId="10553" applyFont="1" applyFill="1" applyBorder="1" applyAlignment="1" applyProtection="1">
      <alignment horizontal="center"/>
    </xf>
    <xf numFmtId="348" fontId="21" fillId="97" borderId="62" xfId="10553" applyFont="1" applyFill="1" applyBorder="1" applyAlignment="1" applyProtection="1">
      <alignment horizontal="center"/>
    </xf>
    <xf numFmtId="348" fontId="21" fillId="97" borderId="0" xfId="10553" applyFont="1" applyFill="1" applyBorder="1" applyAlignment="1" applyProtection="1">
      <alignment horizontal="center"/>
    </xf>
    <xf numFmtId="348" fontId="247" fillId="97" borderId="0" xfId="10553" applyFont="1" applyFill="1" applyAlignment="1">
      <alignment horizontal="center"/>
    </xf>
    <xf numFmtId="348" fontId="21" fillId="97" borderId="67" xfId="10553" applyFont="1" applyFill="1" applyBorder="1" applyAlignment="1" applyProtection="1">
      <alignment horizontal="center"/>
    </xf>
    <xf numFmtId="220" fontId="167" fillId="112" borderId="71" xfId="10553" applyNumberFormat="1" applyFont="1" applyFill="1" applyBorder="1" applyProtection="1">
      <protection locked="0"/>
    </xf>
    <xf numFmtId="220" fontId="167" fillId="112" borderId="0" xfId="10553" applyNumberFormat="1" applyFont="1" applyFill="1" applyBorder="1" applyProtection="1">
      <protection locked="0"/>
    </xf>
    <xf numFmtId="220" fontId="167" fillId="97" borderId="0" xfId="10553" applyNumberFormat="1" applyFont="1" applyFill="1" applyBorder="1" applyProtection="1">
      <protection locked="0"/>
    </xf>
    <xf numFmtId="37" fontId="24" fillId="112" borderId="14" xfId="10553" applyNumberFormat="1" applyFont="1" applyFill="1" applyBorder="1" applyProtection="1">
      <protection locked="0"/>
    </xf>
    <xf numFmtId="220" fontId="167" fillId="112" borderId="97" xfId="10553" applyNumberFormat="1" applyFont="1" applyFill="1" applyBorder="1" applyProtection="1">
      <protection locked="0"/>
    </xf>
    <xf numFmtId="37" fontId="24" fillId="112" borderId="1" xfId="10553" applyNumberFormat="1" applyFont="1" applyFill="1" applyBorder="1" applyProtection="1">
      <protection locked="0"/>
    </xf>
    <xf numFmtId="220" fontId="167" fillId="112" borderId="100" xfId="10553" applyNumberFormat="1" applyFont="1" applyFill="1" applyBorder="1" applyProtection="1">
      <protection locked="0"/>
    </xf>
    <xf numFmtId="49" fontId="14" fillId="0" borderId="1" xfId="0" applyNumberFormat="1" applyFont="1" applyFill="1" applyBorder="1" applyAlignment="1">
      <alignment horizontal="center" vertical="center" wrapText="1"/>
    </xf>
    <xf numFmtId="348" fontId="14" fillId="0" borderId="1" xfId="0" applyNumberFormat="1"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wrapText="1"/>
    </xf>
    <xf numFmtId="49" fontId="14" fillId="0" borderId="1"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348" fontId="14" fillId="0" borderId="1" xfId="0" applyNumberFormat="1" applyFont="1" applyFill="1" applyBorder="1" applyAlignment="1">
      <alignment horizontal="center" vertical="center"/>
    </xf>
    <xf numFmtId="43" fontId="14" fillId="0" borderId="1" xfId="10638" applyFont="1" applyFill="1" applyBorder="1" applyAlignment="1">
      <alignment horizontal="center" vertical="center"/>
    </xf>
    <xf numFmtId="348" fontId="16" fillId="0" borderId="0" xfId="0" applyNumberFormat="1" applyFont="1" applyFill="1" applyBorder="1" applyAlignment="1">
      <alignment horizontal="center" vertical="center"/>
    </xf>
    <xf numFmtId="364" fontId="14" fillId="0" borderId="1" xfId="0" applyNumberFormat="1" applyFont="1" applyFill="1" applyBorder="1" applyAlignment="1">
      <alignment horizontal="center" vertical="center" wrapText="1"/>
    </xf>
    <xf numFmtId="348" fontId="259" fillId="0" borderId="0" xfId="0" applyNumberFormat="1" applyFont="1" applyFill="1" applyBorder="1">
      <alignment vertical="center"/>
    </xf>
    <xf numFmtId="348" fontId="260" fillId="0" borderId="0" xfId="0" applyNumberFormat="1" applyFont="1" applyFill="1" applyBorder="1">
      <alignment vertical="center"/>
    </xf>
    <xf numFmtId="348" fontId="14" fillId="0" borderId="0" xfId="0" applyNumberFormat="1" applyFont="1" applyFill="1" applyBorder="1" applyAlignment="1">
      <alignment horizontal="center" vertical="center"/>
    </xf>
    <xf numFmtId="364" fontId="14" fillId="0" borderId="0" xfId="0" applyNumberFormat="1" applyFont="1" applyFill="1" applyBorder="1" applyAlignment="1">
      <alignment horizontal="center" vertical="center"/>
    </xf>
    <xf numFmtId="0" fontId="259" fillId="0" borderId="0" xfId="0" applyNumberFormat="1" applyFont="1" applyFill="1" applyBorder="1">
      <alignment vertical="center"/>
    </xf>
    <xf numFmtId="348" fontId="14" fillId="0" borderId="0" xfId="0" applyNumberFormat="1" applyFont="1" applyFill="1" applyBorder="1">
      <alignment vertical="center"/>
    </xf>
    <xf numFmtId="49" fontId="14" fillId="0" borderId="0" xfId="0" applyNumberFormat="1" applyFont="1" applyFill="1" applyBorder="1">
      <alignment vertical="center"/>
    </xf>
    <xf numFmtId="0" fontId="14" fillId="0" borderId="0" xfId="0" applyNumberFormat="1" applyFont="1" applyFill="1" applyBorder="1">
      <alignment vertical="center"/>
    </xf>
    <xf numFmtId="43" fontId="14" fillId="0" borderId="0" xfId="10638" applyFont="1" applyFill="1" applyBorder="1">
      <alignment vertical="center"/>
    </xf>
    <xf numFmtId="364" fontId="14" fillId="0" borderId="1" xfId="0" applyNumberFormat="1" applyFont="1" applyFill="1" applyBorder="1" applyAlignment="1">
      <alignment horizontal="center" vertical="center"/>
    </xf>
    <xf numFmtId="348" fontId="261" fillId="0" borderId="1" xfId="0" applyFont="1" applyBorder="1" applyAlignment="1">
      <alignment horizontal="center" vertical="center" readingOrder="1"/>
    </xf>
    <xf numFmtId="348" fontId="14" fillId="0" borderId="1" xfId="0" applyNumberFormat="1" applyFont="1" applyFill="1" applyBorder="1">
      <alignment vertical="center"/>
    </xf>
    <xf numFmtId="0" fontId="14" fillId="0" borderId="1" xfId="0" applyNumberFormat="1" applyFont="1" applyFill="1" applyBorder="1">
      <alignment vertical="center"/>
    </xf>
    <xf numFmtId="49" fontId="14" fillId="0" borderId="1" xfId="0" applyNumberFormat="1" applyFont="1" applyFill="1" applyBorder="1" applyAlignment="1">
      <alignment vertical="center" wrapText="1"/>
    </xf>
    <xf numFmtId="57" fontId="14" fillId="0"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xf>
    <xf numFmtId="348" fontId="261" fillId="0" borderId="1" xfId="0" applyFont="1" applyBorder="1" applyAlignment="1">
      <alignment horizontal="center" vertical="center"/>
    </xf>
    <xf numFmtId="348" fontId="261" fillId="0" borderId="1" xfId="0" applyFont="1" applyBorder="1" applyAlignment="1">
      <alignment vertical="center" wrapText="1"/>
    </xf>
    <xf numFmtId="348" fontId="14" fillId="0" borderId="1" xfId="0" applyFont="1" applyBorder="1" applyAlignment="1">
      <alignment horizontal="center" vertical="center"/>
    </xf>
    <xf numFmtId="348" fontId="261" fillId="0" borderId="1" xfId="0" applyFont="1" applyBorder="1" applyAlignment="1">
      <alignment horizontal="center" vertical="center" wrapText="1"/>
    </xf>
    <xf numFmtId="348" fontId="262" fillId="0" borderId="1" xfId="0" applyFont="1" applyBorder="1" applyAlignment="1">
      <alignment horizontal="center" vertical="center" readingOrder="1"/>
    </xf>
    <xf numFmtId="0" fontId="14" fillId="0" borderId="0" xfId="0" applyNumberFormat="1" applyFont="1" applyFill="1" applyBorder="1" applyAlignment="1">
      <alignment horizontal="center" vertical="center" wrapText="1"/>
    </xf>
    <xf numFmtId="348" fontId="15" fillId="0" borderId="73" xfId="0" applyNumberFormat="1" applyFont="1" applyFill="1" applyBorder="1" applyAlignment="1">
      <alignment horizontal="center" vertical="center" wrapText="1"/>
    </xf>
    <xf numFmtId="348" fontId="259" fillId="0" borderId="1" xfId="0" applyNumberFormat="1" applyFont="1" applyFill="1" applyBorder="1">
      <alignment vertical="center"/>
    </xf>
    <xf numFmtId="49" fontId="14" fillId="0" borderId="1" xfId="0" applyNumberFormat="1" applyFont="1" applyFill="1" applyBorder="1">
      <alignment vertical="center"/>
    </xf>
    <xf numFmtId="49" fontId="264" fillId="0" borderId="0" xfId="0" applyNumberFormat="1" applyFont="1" applyFill="1" applyBorder="1" applyAlignment="1">
      <alignment horizontal="center" vertical="center"/>
    </xf>
    <xf numFmtId="348" fontId="264" fillId="0" borderId="0" xfId="0" applyFont="1" applyFill="1" applyBorder="1" applyAlignment="1">
      <alignment horizontal="center" vertical="center"/>
    </xf>
    <xf numFmtId="0" fontId="260" fillId="0" borderId="0" xfId="10695" applyFont="1" applyFill="1" applyBorder="1" applyAlignment="1">
      <alignment horizontal="center" vertical="center" wrapText="1"/>
    </xf>
    <xf numFmtId="348" fontId="260" fillId="0" borderId="0" xfId="0" applyFont="1" applyFill="1" applyBorder="1" applyAlignment="1">
      <alignment horizontal="center" vertical="center"/>
    </xf>
    <xf numFmtId="0" fontId="14" fillId="0" borderId="14" xfId="0" applyNumberFormat="1" applyFont="1" applyFill="1" applyBorder="1" applyAlignment="1">
      <alignment horizontal="center" vertical="center"/>
    </xf>
    <xf numFmtId="49" fontId="14" fillId="0" borderId="0" xfId="0" applyNumberFormat="1" applyFont="1" applyFill="1" applyBorder="1" applyAlignment="1">
      <alignment horizontal="center" vertical="center"/>
    </xf>
    <xf numFmtId="0" fontId="14" fillId="0" borderId="14" xfId="0" applyNumberFormat="1" applyFont="1" applyFill="1" applyBorder="1" applyAlignment="1">
      <alignment horizontal="center" vertical="center" wrapText="1"/>
    </xf>
    <xf numFmtId="49" fontId="14" fillId="0" borderId="14" xfId="0" applyNumberFormat="1" applyFont="1" applyFill="1" applyBorder="1" applyAlignment="1">
      <alignment horizontal="center" vertical="center" wrapText="1"/>
    </xf>
    <xf numFmtId="0" fontId="258" fillId="0" borderId="88" xfId="0" applyNumberFormat="1" applyFont="1" applyFill="1" applyBorder="1" applyAlignment="1">
      <alignment horizontal="center" vertical="center" wrapText="1"/>
    </xf>
    <xf numFmtId="0" fontId="258" fillId="0" borderId="100" xfId="0" applyNumberFormat="1" applyFont="1" applyFill="1" applyBorder="1" applyAlignment="1">
      <alignment horizontal="center" vertical="center" wrapText="1"/>
    </xf>
    <xf numFmtId="0" fontId="258" fillId="0" borderId="74" xfId="0" applyNumberFormat="1" applyFont="1" applyFill="1" applyBorder="1" applyAlignment="1">
      <alignment horizontal="center" vertical="center" wrapText="1"/>
    </xf>
    <xf numFmtId="0" fontId="258" fillId="0" borderId="101" xfId="0" applyNumberFormat="1" applyFont="1" applyFill="1" applyBorder="1" applyAlignment="1">
      <alignment horizontal="center" vertical="center" wrapText="1"/>
    </xf>
    <xf numFmtId="43" fontId="258" fillId="0" borderId="100" xfId="10638" applyFont="1" applyFill="1" applyBorder="1" applyAlignment="1">
      <alignment horizontal="center" vertical="center" wrapText="1"/>
    </xf>
    <xf numFmtId="348" fontId="258" fillId="0" borderId="0" xfId="0" applyFont="1" applyAlignment="1">
      <alignment horizontal="center" vertical="center"/>
    </xf>
    <xf numFmtId="348" fontId="14" fillId="0" borderId="0" xfId="0" applyFont="1" applyAlignment="1">
      <alignment horizontal="left" vertical="center"/>
    </xf>
    <xf numFmtId="348" fontId="260" fillId="0" borderId="0" xfId="0" applyFont="1">
      <alignment vertical="center"/>
    </xf>
    <xf numFmtId="49" fontId="14" fillId="0" borderId="0" xfId="0" applyNumberFormat="1" applyFont="1" applyAlignment="1">
      <alignment horizontal="center" vertical="center"/>
    </xf>
    <xf numFmtId="348" fontId="14" fillId="0" borderId="0" xfId="0" applyFont="1" applyAlignment="1">
      <alignment horizontal="center" vertical="center"/>
    </xf>
    <xf numFmtId="348" fontId="14" fillId="0" borderId="0" xfId="0" applyFont="1">
      <alignment vertical="center"/>
    </xf>
    <xf numFmtId="348" fontId="259" fillId="0" borderId="0" xfId="0" applyFont="1">
      <alignment vertical="center"/>
    </xf>
    <xf numFmtId="0" fontId="14" fillId="0" borderId="4" xfId="0" applyNumberFormat="1" applyFont="1" applyFill="1" applyBorder="1" applyAlignment="1">
      <alignment horizontal="center" vertical="center" wrapText="1"/>
    </xf>
    <xf numFmtId="0" fontId="14" fillId="0" borderId="98" xfId="0" applyNumberFormat="1" applyFont="1" applyFill="1" applyBorder="1" applyAlignment="1">
      <alignment horizontal="center" vertical="center" wrapText="1"/>
    </xf>
    <xf numFmtId="49" fontId="14" fillId="0" borderId="132" xfId="0" applyNumberFormat="1" applyFont="1" applyFill="1" applyBorder="1" applyAlignment="1">
      <alignment horizontal="center" vertical="center" wrapText="1"/>
    </xf>
    <xf numFmtId="0" fontId="14" fillId="0" borderId="94" xfId="0" applyNumberFormat="1" applyFont="1" applyFill="1" applyBorder="1" applyAlignment="1">
      <alignment horizontal="center" vertical="center" wrapText="1"/>
    </xf>
    <xf numFmtId="49" fontId="14" fillId="0" borderId="66" xfId="0" applyNumberFormat="1" applyFont="1" applyFill="1" applyBorder="1" applyAlignment="1">
      <alignment horizontal="center" vertical="center" wrapText="1"/>
    </xf>
    <xf numFmtId="49" fontId="14" fillId="0" borderId="67" xfId="0" applyNumberFormat="1" applyFont="1" applyFill="1" applyBorder="1" applyAlignment="1">
      <alignment horizontal="center" vertical="center" wrapText="1"/>
    </xf>
    <xf numFmtId="0" fontId="14" fillId="0" borderId="132" xfId="0" applyNumberFormat="1" applyFont="1" applyFill="1" applyBorder="1" applyAlignment="1">
      <alignment horizontal="center" vertical="center" wrapText="1"/>
    </xf>
    <xf numFmtId="0" fontId="14" fillId="0" borderId="88" xfId="0" applyNumberFormat="1" applyFont="1" applyFill="1" applyBorder="1">
      <alignment vertical="center"/>
    </xf>
    <xf numFmtId="0" fontId="14" fillId="0" borderId="66" xfId="0" applyNumberFormat="1" applyFont="1" applyFill="1" applyBorder="1" applyAlignment="1">
      <alignment horizontal="center" vertical="center" wrapText="1"/>
    </xf>
    <xf numFmtId="0" fontId="14" fillId="0" borderId="67" xfId="0" applyNumberFormat="1" applyFont="1" applyFill="1" applyBorder="1" applyAlignment="1">
      <alignment horizontal="center" vertical="center" wrapText="1"/>
    </xf>
    <xf numFmtId="49" fontId="14" fillId="0" borderId="99" xfId="0" applyNumberFormat="1" applyFont="1" applyFill="1" applyBorder="1" applyAlignment="1">
      <alignment horizontal="center" vertical="center"/>
    </xf>
    <xf numFmtId="49" fontId="14" fillId="0" borderId="101" xfId="0" applyNumberFormat="1" applyFont="1" applyFill="1" applyBorder="1" applyAlignment="1">
      <alignment horizontal="center" vertical="center"/>
    </xf>
    <xf numFmtId="0" fontId="14" fillId="0" borderId="88" xfId="0" applyNumberFormat="1" applyFont="1" applyFill="1" applyBorder="1" applyAlignment="1">
      <alignment horizontal="center" vertical="center"/>
    </xf>
    <xf numFmtId="348" fontId="14" fillId="0" borderId="88" xfId="0" applyNumberFormat="1" applyFont="1" applyFill="1" applyBorder="1" applyAlignment="1">
      <alignment horizontal="center" vertical="center"/>
    </xf>
    <xf numFmtId="348" fontId="259" fillId="0" borderId="88" xfId="0" applyNumberFormat="1" applyFont="1" applyFill="1" applyBorder="1">
      <alignment vertical="center"/>
    </xf>
    <xf numFmtId="348" fontId="14" fillId="0" borderId="88" xfId="0" applyNumberFormat="1" applyFont="1" applyFill="1" applyBorder="1" applyAlignment="1">
      <alignment horizontal="center" vertical="center" wrapText="1"/>
    </xf>
    <xf numFmtId="348" fontId="14" fillId="0" borderId="88" xfId="0" applyNumberFormat="1" applyFont="1" applyFill="1" applyBorder="1">
      <alignment vertical="center"/>
    </xf>
    <xf numFmtId="364" fontId="14" fillId="0" borderId="88" xfId="0" applyNumberFormat="1" applyFont="1" applyFill="1" applyBorder="1" applyAlignment="1">
      <alignment horizontal="center" vertical="center"/>
    </xf>
    <xf numFmtId="49" fontId="14" fillId="0" borderId="88" xfId="0" applyNumberFormat="1" applyFont="1" applyFill="1" applyBorder="1">
      <alignment vertical="center"/>
    </xf>
    <xf numFmtId="0" fontId="14" fillId="0" borderId="88" xfId="0" applyNumberFormat="1" applyFont="1" applyFill="1" applyBorder="1" applyAlignment="1">
      <alignment horizontal="center" vertical="center" wrapText="1"/>
    </xf>
    <xf numFmtId="49" fontId="258" fillId="0" borderId="0" xfId="0" applyNumberFormat="1" applyFont="1" applyAlignment="1">
      <alignment horizontal="center" vertical="center" wrapText="1"/>
    </xf>
    <xf numFmtId="348" fontId="258" fillId="0" borderId="0" xfId="0" applyFont="1" applyAlignment="1">
      <alignment horizontal="center" vertical="center" wrapText="1"/>
    </xf>
    <xf numFmtId="49" fontId="14" fillId="0" borderId="0" xfId="0" applyNumberFormat="1" applyFont="1" applyAlignment="1">
      <alignment horizontal="left" vertical="center"/>
    </xf>
    <xf numFmtId="348" fontId="14" fillId="0" borderId="0" xfId="0" applyFont="1" applyAlignment="1">
      <alignment horizontal="left" vertical="center" wrapText="1"/>
    </xf>
    <xf numFmtId="49" fontId="258" fillId="0" borderId="81" xfId="0" applyNumberFormat="1" applyFont="1" applyFill="1" applyBorder="1" applyAlignment="1">
      <alignment horizontal="center" vertical="center" wrapText="1"/>
    </xf>
    <xf numFmtId="0" fontId="14" fillId="0" borderId="54" xfId="0" applyNumberFormat="1" applyFont="1" applyFill="1" applyBorder="1" applyAlignment="1">
      <alignment horizontal="center" vertical="center" wrapText="1"/>
    </xf>
    <xf numFmtId="0" fontId="14" fillId="0" borderId="64" xfId="0" applyNumberFormat="1" applyFont="1" applyFill="1" applyBorder="1" applyAlignment="1">
      <alignment horizontal="center" vertical="center" wrapText="1"/>
    </xf>
    <xf numFmtId="348" fontId="258" fillId="0" borderId="1" xfId="0" applyNumberFormat="1" applyFont="1" applyFill="1" applyBorder="1" applyAlignment="1">
      <alignment horizontal="center" vertical="center"/>
    </xf>
    <xf numFmtId="0" fontId="258" fillId="0" borderId="1" xfId="0" applyNumberFormat="1" applyFont="1" applyFill="1" applyBorder="1" applyAlignment="1">
      <alignment horizontal="center" vertical="center"/>
    </xf>
    <xf numFmtId="348" fontId="258" fillId="0" borderId="1" xfId="0" applyNumberFormat="1" applyFont="1" applyFill="1" applyBorder="1" applyAlignment="1">
      <alignment horizontal="center" vertical="center" wrapText="1"/>
    </xf>
    <xf numFmtId="364" fontId="258" fillId="0" borderId="1" xfId="0" applyNumberFormat="1" applyFont="1" applyFill="1" applyBorder="1" applyAlignment="1">
      <alignment horizontal="center" vertical="center" wrapText="1"/>
    </xf>
    <xf numFmtId="49" fontId="258" fillId="0" borderId="1" xfId="0" applyNumberFormat="1" applyFont="1" applyFill="1" applyBorder="1" applyAlignment="1">
      <alignment horizontal="center" vertical="center" wrapText="1"/>
    </xf>
    <xf numFmtId="0" fontId="258" fillId="0" borderId="1" xfId="0" applyNumberFormat="1" applyFont="1" applyFill="1" applyBorder="1" applyAlignment="1">
      <alignment horizontal="center" vertical="center" wrapText="1"/>
    </xf>
    <xf numFmtId="348" fontId="258" fillId="0" borderId="99" xfId="0" applyNumberFormat="1" applyFont="1" applyFill="1" applyBorder="1" applyAlignment="1">
      <alignment horizontal="center" vertical="center"/>
    </xf>
    <xf numFmtId="0" fontId="258" fillId="0" borderId="97" xfId="0" applyNumberFormat="1" applyFont="1" applyFill="1" applyBorder="1" applyAlignment="1">
      <alignment horizontal="center" vertical="center" wrapText="1"/>
    </xf>
    <xf numFmtId="0" fontId="14" fillId="0" borderId="97" xfId="0" applyNumberFormat="1" applyFont="1" applyFill="1" applyBorder="1" applyAlignment="1">
      <alignment horizontal="center" vertical="center" wrapText="1"/>
    </xf>
    <xf numFmtId="49" fontId="14" fillId="0" borderId="88" xfId="0" applyNumberFormat="1" applyFont="1" applyFill="1" applyBorder="1" applyAlignment="1">
      <alignment horizontal="center" vertical="center" wrapText="1"/>
    </xf>
    <xf numFmtId="0" fontId="14" fillId="0" borderId="100" xfId="0" applyNumberFormat="1" applyFont="1" applyFill="1" applyBorder="1" applyAlignment="1">
      <alignment horizontal="center" vertical="center" wrapText="1"/>
    </xf>
    <xf numFmtId="0" fontId="258" fillId="0" borderId="105" xfId="0" applyNumberFormat="1" applyFont="1" applyFill="1" applyBorder="1" applyAlignment="1">
      <alignment horizontal="center" vertical="center"/>
    </xf>
    <xf numFmtId="0" fontId="258" fillId="0" borderId="60" xfId="0" applyNumberFormat="1" applyFont="1" applyFill="1" applyBorder="1" applyAlignment="1">
      <alignment horizontal="center" vertical="center"/>
    </xf>
    <xf numFmtId="0" fontId="258" fillId="0" borderId="131" xfId="0" applyNumberFormat="1" applyFont="1" applyFill="1" applyBorder="1" applyAlignment="1">
      <alignment horizontal="center" vertical="center"/>
    </xf>
    <xf numFmtId="49" fontId="258" fillId="0" borderId="60" xfId="0" applyNumberFormat="1" applyFont="1" applyFill="1" applyBorder="1" applyAlignment="1">
      <alignment horizontal="center" vertical="center"/>
    </xf>
    <xf numFmtId="49" fontId="258" fillId="0" borderId="131" xfId="0" applyNumberFormat="1" applyFont="1" applyFill="1" applyBorder="1" applyAlignment="1">
      <alignment horizontal="center" vertical="center"/>
    </xf>
    <xf numFmtId="348" fontId="15" fillId="0" borderId="96" xfId="0" applyNumberFormat="1" applyFont="1" applyFill="1" applyBorder="1" applyAlignment="1">
      <alignment horizontal="center" vertical="center"/>
    </xf>
    <xf numFmtId="348" fontId="15" fillId="0" borderId="86" xfId="0" applyNumberFormat="1" applyFont="1" applyFill="1" applyBorder="1" applyAlignment="1">
      <alignment horizontal="center" vertical="center"/>
    </xf>
    <xf numFmtId="348" fontId="15" fillId="0" borderId="71" xfId="0" applyNumberFormat="1" applyFont="1" applyFill="1" applyBorder="1" applyAlignment="1">
      <alignment horizontal="center" vertical="center"/>
    </xf>
    <xf numFmtId="348" fontId="239" fillId="97" borderId="45" xfId="10553" applyFont="1" applyFill="1" applyBorder="1" applyAlignment="1" applyProtection="1">
      <alignment horizontal="left" vertical="center" wrapText="1"/>
    </xf>
    <xf numFmtId="348" fontId="240" fillId="0" borderId="48" xfId="10553" applyFont="1" applyBorder="1" applyAlignment="1">
      <alignment horizontal="left" vertical="center" wrapText="1"/>
    </xf>
    <xf numFmtId="348" fontId="5" fillId="0" borderId="74" xfId="10553" applyFont="1" applyBorder="1" applyAlignment="1">
      <alignment wrapText="1"/>
    </xf>
    <xf numFmtId="348" fontId="240" fillId="97" borderId="92" xfId="10553" applyFont="1" applyFill="1" applyBorder="1" applyAlignment="1" applyProtection="1">
      <alignment horizontal="left" vertical="center" wrapText="1"/>
    </xf>
    <xf numFmtId="348" fontId="240" fillId="0" borderId="0" xfId="10553" applyFont="1" applyBorder="1" applyAlignment="1">
      <alignment horizontal="left" vertical="center" wrapText="1"/>
    </xf>
    <xf numFmtId="348" fontId="5" fillId="0" borderId="37" xfId="10553" applyFont="1" applyBorder="1" applyAlignment="1">
      <alignment wrapText="1"/>
    </xf>
    <xf numFmtId="348" fontId="5" fillId="0" borderId="53" xfId="10553" applyFont="1" applyBorder="1" applyAlignment="1">
      <alignment wrapText="1"/>
    </xf>
    <xf numFmtId="348" fontId="5" fillId="0" borderId="36" xfId="10553" applyFont="1" applyBorder="1" applyAlignment="1">
      <alignment wrapText="1"/>
    </xf>
    <xf numFmtId="348" fontId="5" fillId="0" borderId="54" xfId="10553" applyFont="1" applyBorder="1" applyAlignment="1">
      <alignment wrapText="1"/>
    </xf>
    <xf numFmtId="353" fontId="5" fillId="97" borderId="89" xfId="10553" applyNumberFormat="1" applyFont="1" applyFill="1" applyBorder="1" applyAlignment="1" applyProtection="1">
      <alignment horizontal="center" vertical="center"/>
    </xf>
    <xf numFmtId="353" fontId="5" fillId="97" borderId="91" xfId="10553" applyNumberFormat="1" applyFont="1" applyFill="1" applyBorder="1" applyAlignment="1" applyProtection="1">
      <alignment horizontal="center" vertical="center"/>
    </xf>
    <xf numFmtId="353" fontId="5" fillId="97" borderId="98" xfId="10553" applyNumberFormat="1" applyFont="1" applyFill="1" applyBorder="1" applyAlignment="1" applyProtection="1">
      <alignment horizontal="center" vertical="center"/>
    </xf>
    <xf numFmtId="353" fontId="5" fillId="97" borderId="60" xfId="10553" applyNumberFormat="1" applyFont="1" applyFill="1" applyBorder="1" applyAlignment="1" applyProtection="1">
      <alignment horizontal="center"/>
    </xf>
    <xf numFmtId="353" fontId="5" fillId="97" borderId="61" xfId="10553" applyNumberFormat="1" applyFont="1" applyFill="1" applyBorder="1" applyAlignment="1" applyProtection="1">
      <alignment horizontal="center"/>
    </xf>
    <xf numFmtId="353" fontId="5" fillId="97" borderId="3" xfId="10553" applyNumberFormat="1" applyFont="1" applyFill="1" applyBorder="1" applyAlignment="1" applyProtection="1">
      <alignment horizontal="center"/>
    </xf>
    <xf numFmtId="353" fontId="5" fillId="97" borderId="4" xfId="10553" applyNumberFormat="1" applyFont="1" applyFill="1" applyBorder="1" applyAlignment="1" applyProtection="1">
      <alignment horizontal="center"/>
    </xf>
    <xf numFmtId="348" fontId="5" fillId="97" borderId="3" xfId="10553" applyFont="1" applyFill="1" applyBorder="1" applyAlignment="1" applyProtection="1">
      <alignment horizontal="center"/>
    </xf>
    <xf numFmtId="348" fontId="5" fillId="97" borderId="4" xfId="10553" applyFont="1" applyFill="1" applyBorder="1" applyAlignment="1" applyProtection="1">
      <alignment horizontal="center"/>
    </xf>
    <xf numFmtId="353" fontId="5" fillId="0" borderId="59" xfId="10553" applyNumberFormat="1" applyFont="1" applyFill="1" applyBorder="1" applyAlignment="1" applyProtection="1">
      <alignment horizontal="center" wrapText="1"/>
    </xf>
    <xf numFmtId="353" fontId="5" fillId="0" borderId="61" xfId="10553" applyNumberFormat="1" applyFont="1" applyFill="1" applyBorder="1" applyAlignment="1" applyProtection="1">
      <alignment horizontal="center"/>
    </xf>
    <xf numFmtId="348" fontId="5" fillId="97" borderId="3" xfId="10553" applyFont="1" applyFill="1" applyBorder="1" applyAlignment="1" applyProtection="1">
      <alignment horizontal="center" wrapText="1"/>
    </xf>
    <xf numFmtId="348" fontId="168" fillId="110" borderId="59" xfId="10553" applyFont="1" applyFill="1" applyBorder="1" applyAlignment="1" applyProtection="1">
      <alignment vertical="center"/>
      <protection locked="0"/>
    </xf>
    <xf numFmtId="348" fontId="18" fillId="110" borderId="60" xfId="10553" applyFont="1" applyFill="1" applyBorder="1" applyAlignment="1">
      <alignment vertical="center"/>
    </xf>
    <xf numFmtId="348" fontId="18" fillId="110" borderId="61" xfId="10553" applyFont="1" applyFill="1" applyBorder="1" applyAlignment="1">
      <alignment vertical="center"/>
    </xf>
    <xf numFmtId="348" fontId="21" fillId="110" borderId="80" xfId="10553" applyFont="1" applyFill="1" applyBorder="1" applyAlignment="1" applyProtection="1">
      <alignment vertical="center"/>
    </xf>
    <xf numFmtId="348" fontId="18" fillId="110" borderId="80" xfId="10553" applyFont="1" applyFill="1" applyBorder="1" applyAlignment="1">
      <alignment vertical="center"/>
    </xf>
    <xf numFmtId="348" fontId="18" fillId="110" borderId="81" xfId="10553" applyFont="1" applyFill="1" applyBorder="1" applyAlignment="1">
      <alignment vertical="center"/>
    </xf>
    <xf numFmtId="348" fontId="18" fillId="97" borderId="58" xfId="10553" applyFont="1" applyFill="1" applyBorder="1" applyAlignment="1" applyProtection="1">
      <alignment horizontal="center" vertical="center" wrapText="1"/>
    </xf>
    <xf numFmtId="348" fontId="18" fillId="97" borderId="57" xfId="10553" applyFont="1" applyFill="1" applyBorder="1" applyAlignment="1" applyProtection="1">
      <alignment horizontal="center" vertical="center" wrapText="1"/>
    </xf>
    <xf numFmtId="348" fontId="18" fillId="97" borderId="92" xfId="10553" applyFont="1" applyFill="1" applyBorder="1" applyAlignment="1" applyProtection="1">
      <alignment horizontal="center" vertical="center" wrapText="1"/>
    </xf>
    <xf numFmtId="348" fontId="18" fillId="97" borderId="37" xfId="10553" applyFont="1" applyFill="1" applyBorder="1" applyAlignment="1" applyProtection="1">
      <alignment horizontal="center" vertical="center" wrapText="1"/>
    </xf>
    <xf numFmtId="348" fontId="18" fillId="97" borderId="65" xfId="10553" applyFont="1" applyFill="1" applyBorder="1" applyAlignment="1" applyProtection="1">
      <alignment horizontal="center" vertical="center" wrapText="1"/>
    </xf>
    <xf numFmtId="348" fontId="18" fillId="97" borderId="64" xfId="10553" applyFont="1" applyFill="1" applyBorder="1" applyAlignment="1" applyProtection="1">
      <alignment horizontal="center" vertical="center" wrapText="1"/>
    </xf>
    <xf numFmtId="348" fontId="5" fillId="97" borderId="1" xfId="10553" applyFont="1" applyFill="1" applyBorder="1" applyAlignment="1" applyProtection="1">
      <alignment horizontal="center"/>
    </xf>
    <xf numFmtId="353" fontId="5" fillId="97" borderId="2" xfId="10553" applyNumberFormat="1" applyFont="1" applyFill="1" applyBorder="1" applyAlignment="1" applyProtection="1">
      <alignment horizontal="center"/>
    </xf>
    <xf numFmtId="348" fontId="5" fillId="97" borderId="2" xfId="10553" applyFont="1" applyFill="1" applyBorder="1" applyAlignment="1" applyProtection="1">
      <alignment horizontal="center"/>
    </xf>
    <xf numFmtId="348" fontId="5" fillId="97" borderId="87" xfId="10553" applyFont="1" applyFill="1" applyBorder="1" applyAlignment="1" applyProtection="1">
      <alignment horizontal="center"/>
    </xf>
    <xf numFmtId="348" fontId="5" fillId="97" borderId="81" xfId="10553" applyFont="1" applyFill="1" applyBorder="1" applyAlignment="1" applyProtection="1">
      <alignment horizontal="center"/>
    </xf>
    <xf numFmtId="353" fontId="5" fillId="0" borderId="59" xfId="10553" applyNumberFormat="1" applyFont="1" applyFill="1" applyBorder="1" applyAlignment="1" applyProtection="1">
      <alignment horizontal="center"/>
    </xf>
    <xf numFmtId="353" fontId="5" fillId="97" borderId="1" xfId="10553" applyNumberFormat="1" applyFont="1" applyFill="1" applyBorder="1" applyAlignment="1" applyProtection="1">
      <alignment horizontal="center"/>
    </xf>
    <xf numFmtId="37" fontId="19" fillId="110" borderId="63" xfId="10553" applyNumberFormat="1" applyFont="1" applyFill="1" applyBorder="1" applyAlignment="1" applyProtection="1">
      <alignment horizontal="center"/>
    </xf>
    <xf numFmtId="37" fontId="19" fillId="110" borderId="33" xfId="10553" applyNumberFormat="1" applyFont="1" applyFill="1" applyBorder="1" applyAlignment="1" applyProtection="1">
      <alignment horizontal="center"/>
    </xf>
    <xf numFmtId="37" fontId="19" fillId="110" borderId="104" xfId="10553" applyNumberFormat="1" applyFont="1" applyFill="1" applyBorder="1" applyAlignment="1" applyProtection="1">
      <alignment horizontal="center"/>
    </xf>
    <xf numFmtId="353" fontId="5" fillId="0" borderId="2" xfId="10553" applyNumberFormat="1" applyFont="1" applyFill="1" applyBorder="1" applyAlignment="1" applyProtection="1">
      <alignment horizontal="center"/>
    </xf>
    <xf numFmtId="353" fontId="5" fillId="0" borderId="4" xfId="10553" applyNumberFormat="1" applyFont="1" applyFill="1" applyBorder="1" applyAlignment="1" applyProtection="1">
      <alignment horizontal="center"/>
    </xf>
    <xf numFmtId="348" fontId="5" fillId="0" borderId="2" xfId="10553" applyFont="1" applyFill="1" applyBorder="1" applyAlignment="1" applyProtection="1">
      <alignment horizontal="center"/>
    </xf>
    <xf numFmtId="348" fontId="5" fillId="0" borderId="4" xfId="10553" applyFont="1" applyFill="1" applyBorder="1" applyAlignment="1" applyProtection="1">
      <alignment horizontal="center"/>
    </xf>
    <xf numFmtId="348" fontId="5" fillId="0" borderId="87" xfId="10553" applyFont="1" applyFill="1" applyBorder="1" applyAlignment="1" applyProtection="1">
      <alignment horizontal="center"/>
    </xf>
    <xf numFmtId="348" fontId="5" fillId="0" borderId="81" xfId="10553" applyFont="1" applyFill="1" applyBorder="1" applyAlignment="1" applyProtection="1">
      <alignment horizontal="center"/>
    </xf>
    <xf numFmtId="348" fontId="5" fillId="97" borderId="55" xfId="10553" applyFont="1" applyFill="1" applyBorder="1" applyAlignment="1" applyProtection="1">
      <alignment horizontal="center"/>
    </xf>
    <xf numFmtId="348" fontId="5" fillId="97" borderId="56" xfId="10553" applyFont="1" applyFill="1" applyBorder="1" applyAlignment="1" applyProtection="1">
      <alignment horizontal="center"/>
    </xf>
    <xf numFmtId="348" fontId="5" fillId="97" borderId="103" xfId="10553" applyFont="1" applyFill="1" applyBorder="1" applyAlignment="1" applyProtection="1">
      <alignment horizontal="center"/>
    </xf>
    <xf numFmtId="37" fontId="19" fillId="110" borderId="106" xfId="10553" applyNumberFormat="1" applyFont="1" applyFill="1" applyBorder="1" applyAlignment="1" applyProtection="1">
      <alignment horizontal="center"/>
    </xf>
    <xf numFmtId="37" fontId="19" fillId="110" borderId="0" xfId="10553" applyNumberFormat="1" applyFont="1" applyFill="1" applyBorder="1" applyAlignment="1" applyProtection="1">
      <alignment horizontal="center"/>
    </xf>
    <xf numFmtId="37" fontId="19" fillId="110" borderId="107" xfId="10553" applyNumberFormat="1" applyFont="1" applyFill="1" applyBorder="1" applyAlignment="1" applyProtection="1">
      <alignment horizontal="center"/>
    </xf>
    <xf numFmtId="219" fontId="19" fillId="110" borderId="106" xfId="10555" applyNumberFormat="1" applyFont="1" applyFill="1" applyBorder="1" applyAlignment="1" applyProtection="1">
      <alignment horizontal="center"/>
    </xf>
    <xf numFmtId="219" fontId="19" fillId="110" borderId="0" xfId="10555" applyNumberFormat="1" applyFont="1" applyFill="1" applyBorder="1" applyAlignment="1" applyProtection="1">
      <alignment horizontal="center"/>
    </xf>
    <xf numFmtId="219" fontId="19" fillId="110" borderId="107" xfId="10553" applyNumberFormat="1" applyFont="1" applyFill="1" applyBorder="1" applyAlignment="1" applyProtection="1">
      <alignment horizontal="center"/>
    </xf>
  </cellXfs>
  <cellStyles count="37600">
    <cellStyle name="          _x000d__x000a_mouse.drv=lmouse.drv" xfId="795"/>
    <cellStyle name="          _x000d__x000a_mouse.drv=lmouse.drv 2" xfId="17711"/>
    <cellStyle name="          _x000d__x000a_mouse.drv=lmouse.drv 3" xfId="11370"/>
    <cellStyle name="      Ƥ   _x000d__x000a_mouse.drv=lmouse.drv" xfId="796"/>
    <cellStyle name="      Ƥ   _x000d__x000a_mouse.drv=lmouse.drv 2" xfId="17712"/>
    <cellStyle name="      Ƥ   _x000d__x000a_mouse.drv=lmouse.drv 3" xfId="11371"/>
    <cellStyle name="_x000a_mouse.drv=lm" xfId="81"/>
    <cellStyle name="_x000a_mouse.drv=lm 2" xfId="797"/>
    <cellStyle name="_x000a_mouse.drv=lm 2 2" xfId="798"/>
    <cellStyle name="_x000a_mouse.drv=lm 2 2 2" xfId="17714"/>
    <cellStyle name="_x000a_mouse.drv=lm 2 2 3" xfId="11373"/>
    <cellStyle name="_x000a_mouse.drv=lm 2 3" xfId="17713"/>
    <cellStyle name="_x000a_mouse.drv=lm 2 4" xfId="11372"/>
    <cellStyle name="_x000a_mouse.drv=lm 3" xfId="799"/>
    <cellStyle name="_x000a_mouse.drv=lm 3 2" xfId="800"/>
    <cellStyle name="_x000a_mouse.drv=lm 3 2 2" xfId="17716"/>
    <cellStyle name="_x000a_mouse.drv=lm 3 2 3" xfId="11375"/>
    <cellStyle name="_x000a_mouse.drv=lm 3 3" xfId="17715"/>
    <cellStyle name="_x000a_mouse.drv=lm 3 4" xfId="11374"/>
    <cellStyle name="_x000a_mouse.drv=lm 4" xfId="17134"/>
    <cellStyle name="_x000a_mouse.drv=lm 5" xfId="10793"/>
    <cellStyle name="_x000d__x000a_mouse.drv=lmouse.drv" xfId="801"/>
    <cellStyle name="_x000d__x000a_mouse.drv=lmouse.drv 2" xfId="17717"/>
    <cellStyle name="_x000d__x000a_mouse.drv=lmouse.drv 3" xfId="11376"/>
    <cellStyle name="$" xfId="3156"/>
    <cellStyle name="$ 2" xfId="3157"/>
    <cellStyle name="$ 2 2" xfId="3158"/>
    <cellStyle name="$ w/o $" xfId="3159"/>
    <cellStyle name="$_#624" xfId="3160"/>
    <cellStyle name="$_#624 2" xfId="3161"/>
    <cellStyle name="$_00BPX200" xfId="3162"/>
    <cellStyle name="$_00BPX200 2" xfId="3163"/>
    <cellStyle name="$_00BPX200 2 2" xfId="19901"/>
    <cellStyle name="$_00BPX200 2 3" xfId="13558"/>
    <cellStyle name="$_00BPX200 3" xfId="19900"/>
    <cellStyle name="$_00BPX200 4" xfId="13557"/>
    <cellStyle name="$_00BPX300" xfId="3164"/>
    <cellStyle name="$_00BPX300 2" xfId="3165"/>
    <cellStyle name="$_00BPX350" xfId="3166"/>
    <cellStyle name="$_00BPX350 2" xfId="3167"/>
    <cellStyle name="$_06MY Range Rover Paper Version 1" xfId="3168"/>
    <cellStyle name="$_06MY Range Rover Paper Version 1 2" xfId="3169"/>
    <cellStyle name="$_09d_L319 '07MY Pricing - Canada" xfId="3170"/>
    <cellStyle name="$_09d_L319 '07MY Pricing - Canada 2" xfId="3171"/>
    <cellStyle name="$_09d_L319 '07MY Pricing - Canada 2 2" xfId="19903"/>
    <cellStyle name="$_09d_L319 '07MY Pricing - Canada 2 3" xfId="13560"/>
    <cellStyle name="$_09d_L319 '07MY Pricing - Canada 3" xfId="19902"/>
    <cellStyle name="$_09d_L319 '07MY Pricing - Canada 4" xfId="13559"/>
    <cellStyle name="$_1" xfId="3172"/>
    <cellStyle name="$_1 2" xfId="3173"/>
    <cellStyle name="$_1 2 2" xfId="19905"/>
    <cellStyle name="$_1 2 3" xfId="13562"/>
    <cellStyle name="$_1 3" xfId="19904"/>
    <cellStyle name="$_1 4" xfId="13561"/>
    <cellStyle name="$_1999B2A Retail FPV" xfId="3174"/>
    <cellStyle name="$_1999B2A Retail FPV 2" xfId="3175"/>
    <cellStyle name="$_2. FAP Barra Ute Pricing Paper" xfId="3176"/>
    <cellStyle name="$_2000a_v2" xfId="3177"/>
    <cellStyle name="$_2000a_v2 2" xfId="3178"/>
    <cellStyle name="$_2003MY XKideals" xfId="3179"/>
    <cellStyle name="$_2003MY XKideals 2" xfId="3180"/>
    <cellStyle name="$_2005 MY X350 CC - US" xfId="3181"/>
    <cellStyle name="$_2005 MY X350 CC - US 2" xfId="3182"/>
    <cellStyle name="$_2005 MY X350 CC - US 2 2" xfId="19907"/>
    <cellStyle name="$_2005 MY X350 CC - US 2 3" xfId="13564"/>
    <cellStyle name="$_2005 MY X350 CC - US 3" xfId="19906"/>
    <cellStyle name="$_2005 MY X350 CC - US 4" xfId="13563"/>
    <cellStyle name="$_2005 U204 PA JAPAN_input" xfId="3183"/>
    <cellStyle name="$_2006 MY S-TYPE Final Pricing 2-17-05 post RC" xfId="3184"/>
    <cellStyle name="$_2006 MY S-TYPE Final Pricing 2-17-05 post RC 2" xfId="3185"/>
    <cellStyle name="$_2006 MY S-TYPE Final Pricing 2-17-05 post RC 2 2" xfId="19909"/>
    <cellStyle name="$_2006 MY S-TYPE Final Pricing 2-17-05 post RC 2 3" xfId="13566"/>
    <cellStyle name="$_2006 MY S-TYPE Final Pricing 2-17-05 post RC 3" xfId="19908"/>
    <cellStyle name="$_2006 MY S-TYPE Final Pricing 2-17-05 post RC 4" xfId="13565"/>
    <cellStyle name="$_2006MY Germany Revenue Paper 100205" xfId="3186"/>
    <cellStyle name="$_2006MY Germany Revenue Paper 100205 2" xfId="3187"/>
    <cellStyle name="$_2006MY Germany Revenue Paper 100205 2 2" xfId="19911"/>
    <cellStyle name="$_2006MY Germany Revenue Paper 100205 2 3" xfId="13568"/>
    <cellStyle name="$_2006MY Germany Revenue Paper 100205 3" xfId="19910"/>
    <cellStyle name="$_2006MY Germany Revenue Paper 100205 4" xfId="13567"/>
    <cellStyle name="$_2007MY S-TYPE" xfId="3188"/>
    <cellStyle name="$_2007MY S-TYPE (2)" xfId="3189"/>
    <cellStyle name="$_5-6boxer" xfId="3190"/>
    <cellStyle name="$_5-6boxer 2" xfId="3191"/>
    <cellStyle name="$_99D_Apr" xfId="3192"/>
    <cellStyle name="$_Appendix" xfId="3193"/>
    <cellStyle name="$_Atidealx204" xfId="3194"/>
    <cellStyle name="$_Atidealx204 2" xfId="3195"/>
    <cellStyle name="$_aug 1 2001 - falcon  price matrix" xfId="3196"/>
    <cellStyle name="$_aug 1 2001 - falcon  price matrix 2" xfId="3197"/>
    <cellStyle name="$_AUII FALCON UTE" xfId="3198"/>
    <cellStyle name="$_AUII FALCON UTE 2" xfId="3199"/>
    <cellStyle name="$_AUII FALCON UTE 2 2" xfId="19913"/>
    <cellStyle name="$_AUII FALCON UTE 2 3" xfId="13570"/>
    <cellStyle name="$_AUII FALCON UTE 3" xfId="19912"/>
    <cellStyle name="$_AUII FALCON UTE 4" xfId="13569"/>
    <cellStyle name="$_AUII FALCON UTE_1" xfId="3200"/>
    <cellStyle name="$_AUII FALCON UTE_AUII FALCON UTE" xfId="3201"/>
    <cellStyle name="$_AUII FALCON UTE_AUII FALCON UTE 2" xfId="3202"/>
    <cellStyle name="$_AUII FALCON UTE_AUII FALCON UTE 2 2" xfId="19915"/>
    <cellStyle name="$_AUII FALCON UTE_AUII FALCON UTE 2 3" xfId="13572"/>
    <cellStyle name="$_AUII FALCON UTE_AUII FALCON UTE 3" xfId="19914"/>
    <cellStyle name="$_AUII FALCON UTE_AUII FALCON UTE 4" xfId="13571"/>
    <cellStyle name="$_AUII FALCON UTE_AUII Per Units" xfId="3203"/>
    <cellStyle name="$_AUII FALCON UTE_AUII Per Units 2" xfId="3204"/>
    <cellStyle name="$_AUII FALCON UTE_AUII Per Units 2 2" xfId="19917"/>
    <cellStyle name="$_AUII FALCON UTE_AUII Per Units 2 3" xfId="13574"/>
    <cellStyle name="$_AUII FALCON UTE_AUII Per Units 3" xfId="19916"/>
    <cellStyle name="$_AUII FALCON UTE_AUII Per Units 4" xfId="13573"/>
    <cellStyle name="$_AUII FALCON UTE_AUIII - Barra" xfId="3205"/>
    <cellStyle name="$_AUII FALCON UTE_AUIII - Barra 2" xfId="3206"/>
    <cellStyle name="$_AUII FALCON UTE_AUIII - Barra 2 2" xfId="19919"/>
    <cellStyle name="$_AUII FALCON UTE_AUIII - Barra 2 3" xfId="13576"/>
    <cellStyle name="$_AUII FALCON UTE_AUIII - Barra 3" xfId="19918"/>
    <cellStyle name="$_AUII FALCON UTE_AUIII - Barra 4" xfId="13575"/>
    <cellStyle name="$_AUII FALCON UTE_Book2" xfId="3207"/>
    <cellStyle name="$_AUII FALCON UTE_Book2 2" xfId="3208"/>
    <cellStyle name="$_AUII FALCON UTE_Book2 2 2" xfId="19921"/>
    <cellStyle name="$_AUII FALCON UTE_Book2 2 3" xfId="13578"/>
    <cellStyle name="$_AUII FALCON UTE_Book2 3" xfId="19920"/>
    <cellStyle name="$_AUII FALCON UTE_Book2 4" xfId="13577"/>
    <cellStyle name="$_AUII FALCON UTE_Falcon AUII Berry1" xfId="3209"/>
    <cellStyle name="$_AUII FALCON UTE_Falcon AUII Berry1 2" xfId="3210"/>
    <cellStyle name="$_AUII FALCON UTE_Falcon AUII Berry1 2 2" xfId="19923"/>
    <cellStyle name="$_AUII FALCON UTE_Falcon AUII Berry1 2 3" xfId="13580"/>
    <cellStyle name="$_AUII FALCON UTE_Falcon AUII Berry1 3" xfId="19922"/>
    <cellStyle name="$_AUII FALCON UTE_Falcon AUII Berry1 4" xfId="13579"/>
    <cellStyle name="$_AUII FALCON UTE_Falcon Freshening" xfId="3211"/>
    <cellStyle name="$_AUII FALCON UTE_Falcon Freshening 2" xfId="3212"/>
    <cellStyle name="$_AUII FALCON UTE_Falcon Freshening 2 2" xfId="19925"/>
    <cellStyle name="$_AUII FALCON UTE_Falcon Freshening 2 3" xfId="13582"/>
    <cellStyle name="$_AUII FALCON UTE_Falcon Freshening 3" xfId="19924"/>
    <cellStyle name="$_AUII FALCON UTE_Falcon Freshening 4" xfId="13581"/>
    <cellStyle name="$_AUII T Series Proposal " xfId="3213"/>
    <cellStyle name="$_AUIII - Barra" xfId="3214"/>
    <cellStyle name="$_AUIII - Barra 2" xfId="3215"/>
    <cellStyle name="$_Australia &amp; Japan Final Pricing 110103" xfId="3216"/>
    <cellStyle name="$_Australia &amp; Japan Final Pricing 110103 2" xfId="3217"/>
    <cellStyle name="$_AustraliaX202ideal" xfId="3218"/>
    <cellStyle name="$_AustraliaX202ideal 2" xfId="3219"/>
    <cellStyle name="$_Average Transit Pricing for Profit Model_v1.1" xfId="3220"/>
    <cellStyle name="$_Average Transit Pricing for Profit Model_v1.1 2" xfId="3221"/>
    <cellStyle name="$_Back up slide with EA position^051102" xfId="3222"/>
    <cellStyle name="$_Barra Ute_Pricing Paper" xfId="3223"/>
    <cellStyle name="$_Barra Ute_Pricing Paper 2" xfId="3224"/>
    <cellStyle name="$_Belidealx204" xfId="3225"/>
    <cellStyle name="$_Belidealx204 2" xfId="3226"/>
    <cellStyle name="$_Book2" xfId="3227"/>
    <cellStyle name="$_Book2 2" xfId="3228"/>
    <cellStyle name="$_Book2 2 2" xfId="19927"/>
    <cellStyle name="$_Book2 2 3" xfId="13584"/>
    <cellStyle name="$_Book2 3" xfId="19926"/>
    <cellStyle name="$_Book2 4" xfId="13583"/>
    <cellStyle name="$_BRAND TEAM PROPOSAL 2003MY XK" xfId="3229"/>
    <cellStyle name="$_BRAND TEAM PROPOSAL 2003MY XK 2" xfId="3230"/>
    <cellStyle name="$_BRAND TEAM PROPOSAL 2003MY XK 2 2" xfId="19929"/>
    <cellStyle name="$_BRAND TEAM PROPOSAL 2003MY XK 2 3" xfId="13586"/>
    <cellStyle name="$_BRAND TEAM PROPOSAL 2003MY XK 3" xfId="19928"/>
    <cellStyle name="$_BRAND TEAM PROPOSAL 2003MY XK 4" xfId="13585"/>
    <cellStyle name="$_Calculations" xfId="3231"/>
    <cellStyle name="$_Calculations 2" xfId="3232"/>
    <cellStyle name="$_Calculations 2 2" xfId="19931"/>
    <cellStyle name="$_Calculations 2 3" xfId="13588"/>
    <cellStyle name="$_Calculations 3" xfId="19930"/>
    <cellStyle name="$_Calculations 4" xfId="13587"/>
    <cellStyle name="$_CC Data_LWB^030905" xfId="3233"/>
    <cellStyle name="$_CC Data_LWB^030905 2" xfId="3234"/>
    <cellStyle name="$_ccpaperfacers" xfId="3235"/>
    <cellStyle name="$_ccpaperfacers 2" xfId="3236"/>
    <cellStyle name="$_ccpaperfacers 2 2" xfId="19933"/>
    <cellStyle name="$_ccpaperfacers 2 3" xfId="13590"/>
    <cellStyle name="$_ccpaperfacers 3" xfId="19932"/>
    <cellStyle name="$_ccpaperfacers 4" xfId="13589"/>
    <cellStyle name="$_ccpaperfacers0207" xfId="3237"/>
    <cellStyle name="$_ccpaperfacers0207 2" xfId="3238"/>
    <cellStyle name="$_ccpaperfacers0207 2 2" xfId="19935"/>
    <cellStyle name="$_ccpaperfacers0207 2 3" xfId="13592"/>
    <cellStyle name="$_ccpaperfacers0207 3" xfId="19934"/>
    <cellStyle name="$_ccpaperfacers0207 4" xfId="13591"/>
    <cellStyle name="$_check" xfId="3239"/>
    <cellStyle name="$_check 2" xfId="3240"/>
    <cellStyle name="$_CJ Discussion Paper 10-21-05" xfId="3241"/>
    <cellStyle name="$_CPI2001final" xfId="3242"/>
    <cellStyle name="$_CPI2001final 2" xfId="3243"/>
    <cellStyle name="$_Diesel" xfId="3244"/>
    <cellStyle name="$_E-F Cutaway Paper" xfId="3245"/>
    <cellStyle name="$_E-F Cutaway Paper 2" xfId="3246"/>
    <cellStyle name="$_EngComp_NAT_Sep5" xfId="3247"/>
    <cellStyle name="$_EngComp_NAT_Sep5 2" xfId="3248"/>
    <cellStyle name="$_EngComp_NAT_Sep5 2 2" xfId="19937"/>
    <cellStyle name="$_EngComp_NAT_Sep5 2 3" xfId="13594"/>
    <cellStyle name="$_EngComp_NAT_Sep5 3" xfId="19936"/>
    <cellStyle name="$_EngComp_NAT_Sep5 4" xfId="13593"/>
    <cellStyle name="$_EQUIP ADJUST SUMMARY" xfId="3249"/>
    <cellStyle name="$_EQUIP ADJUST SUMMARY 2" xfId="3250"/>
    <cellStyle name="$_EQUIP ADJUST SUMMARY 2 2" xfId="19939"/>
    <cellStyle name="$_EQUIP ADJUST SUMMARY 2 3" xfId="13596"/>
    <cellStyle name="$_EQUIP ADJUST SUMMARY 3" xfId="19938"/>
    <cellStyle name="$_EQUIP ADJUST SUMMARY 4" xfId="13595"/>
    <cellStyle name="$_Espidealx204" xfId="3251"/>
    <cellStyle name="$_Espidealx204 2" xfId="3252"/>
    <cellStyle name="$_Europe 06MY within 05CY Contn @ 697" xfId="3253"/>
    <cellStyle name="$_Europe 06MY within 05CY Contn @ 697 2" xfId="3254"/>
    <cellStyle name="$_Europe 06MY within 05CY Contn @ 697 2 2" xfId="19941"/>
    <cellStyle name="$_Europe 06MY within 05CY Contn @ 697 2 3" xfId="13598"/>
    <cellStyle name="$_Europe 06MY within 05CY Contn @ 697 3" xfId="19940"/>
    <cellStyle name="$_Europe 06MY within 05CY Contn @ 697 4" xfId="13597"/>
    <cellStyle name="$_Europe 2005MY XJ MARCH 2004" xfId="3255"/>
    <cellStyle name="$_Europe 2005MY XJ MARCH 2004 2" xfId="3256"/>
    <cellStyle name="$_Europe 2005MY XJ MARCH 2004 2 2" xfId="19943"/>
    <cellStyle name="$_Europe 2005MY XJ MARCH 2004 2 3" xfId="13600"/>
    <cellStyle name="$_Europe 2005MY XJ MARCH 2004 3" xfId="19942"/>
    <cellStyle name="$_Europe 2005MY XJ MARCH 2004 4" xfId="13599"/>
    <cellStyle name="$_Falcon" xfId="3257"/>
    <cellStyle name="$_Falcon 2" xfId="3258"/>
    <cellStyle name="$_Falcon Commercial Feb 2001" xfId="3259"/>
    <cellStyle name="$_Falcon Commercial Jan 2001 (AU III)" xfId="3260"/>
    <cellStyle name="$_Falcon Commercial Jan 2001 (AU III) 2" xfId="3261"/>
    <cellStyle name="$_Feature Standardisation Costs" xfId="3262"/>
    <cellStyle name="$_Feature Standardisation Costs 2" xfId="3263"/>
    <cellStyle name="$_Final 04 Budget Jag Total World" xfId="3264"/>
    <cellStyle name="$_Final Focus Model XJ Germany-latest version10.02.05" xfId="3265"/>
    <cellStyle name="$_Final Focus Model XJ Germany-latest version10.02.05 2" xfId="3266"/>
    <cellStyle name="$_Final Focus Model XJ Germany-Revenue-latest version10.02.05" xfId="3267"/>
    <cellStyle name="$_Final Focus Model XJ Germany-Revenue-latest version10.02.05 2" xfId="3268"/>
    <cellStyle name="$_Financials05MY March 23rd 04" xfId="3269"/>
    <cellStyle name="$_Financials05MY March 23rd 04 2" xfId="3270"/>
    <cellStyle name="$_Financials05MY March 23rd 04 2 2" xfId="19945"/>
    <cellStyle name="$_Financials05MY March 23rd 04 2 3" xfId="13602"/>
    <cellStyle name="$_Financials05MY March 23rd 04 3" xfId="19944"/>
    <cellStyle name="$_Financials05MY March 23rd 04 4" xfId="13601"/>
    <cellStyle name="$_Focus Model XJ Germany" xfId="3271"/>
    <cellStyle name="$_Focus Model XJ Germany 2" xfId="3272"/>
    <cellStyle name="$_Format" xfId="3273"/>
    <cellStyle name="$_FORMAT_X250 SI Paper 4-21-05 Final" xfId="3274"/>
    <cellStyle name="$_Fridealx204" xfId="3275"/>
    <cellStyle name="$_Fridealx204 2" xfId="3276"/>
    <cellStyle name="$_F-Short 5 boxer" xfId="3277"/>
    <cellStyle name="$_F-Short 5 boxer 2" xfId="3278"/>
    <cellStyle name="$_GERMAN FOCUS MODEL XJ" xfId="3279"/>
    <cellStyle name="$_GERMAN FOCUS MODEL XJ 2" xfId="3280"/>
    <cellStyle name="$_GERMAN FOCUS MODEL XJ 2 2" xfId="19947"/>
    <cellStyle name="$_GERMAN FOCUS MODEL XJ 2 3" xfId="13604"/>
    <cellStyle name="$_GERMAN FOCUS MODEL XJ 3" xfId="19946"/>
    <cellStyle name="$_GERMAN FOCUS MODEL XJ 4" xfId="13603"/>
    <cellStyle name="$_Germany" xfId="3281"/>
    <cellStyle name="$_Germany 2" xfId="3282"/>
    <cellStyle name="$_GERMANY DAIMLER EQUIP ADJUST 120704" xfId="3283"/>
    <cellStyle name="$_GERMANY DAIMLER EQUIP ADJUST 120704 2" xfId="3284"/>
    <cellStyle name="$_Germany XJ 040204" xfId="3285"/>
    <cellStyle name="$_Germany XJ 040204 2" xfId="3286"/>
    <cellStyle name="$_HwdRoadmap#1" xfId="3287"/>
    <cellStyle name="$_IDEALSCC" xfId="3288"/>
    <cellStyle name="$_IDEALSCC 2" xfId="3289"/>
    <cellStyle name="$_idealx204" xfId="3290"/>
    <cellStyle name="$_idealx204 2" xfId="3291"/>
    <cellStyle name="$_Italy" xfId="3292"/>
    <cellStyle name="$_Italy 2" xfId="3293"/>
    <cellStyle name="$_Italy_1" xfId="3294"/>
    <cellStyle name="$_Italy_1 2" xfId="3295"/>
    <cellStyle name="$_Italy_1 2 2" xfId="19949"/>
    <cellStyle name="$_Italy_1 2 3" xfId="13606"/>
    <cellStyle name="$_Italy_1 3" xfId="19948"/>
    <cellStyle name="$_Italy_1 4" xfId="13605"/>
    <cellStyle name="$_Italy_2006 MY S-TYPE Final Pricing 2-17-05 post RC" xfId="3296"/>
    <cellStyle name="$_Italy_2006 MY S-TYPE Final Pricing 2-17-05 post RC 2" xfId="3297"/>
    <cellStyle name="$_Italy_2006 MY S-TYPE Final Pricing 2-17-05 post RC 2 2" xfId="19951"/>
    <cellStyle name="$_Italy_2006 MY S-TYPE Final Pricing 2-17-05 post RC 2 3" xfId="13608"/>
    <cellStyle name="$_Italy_2006 MY S-TYPE Final Pricing 2-17-05 post RC 3" xfId="19950"/>
    <cellStyle name="$_Italy_2006 MY S-TYPE Final Pricing 2-17-05 post RC 4" xfId="13607"/>
    <cellStyle name="$_Italy_2007MY S-TYPE" xfId="3298"/>
    <cellStyle name="$_Italy_2007MY S-TYPE (2)" xfId="3299"/>
    <cellStyle name="$_Italy_2007MY S-TYPE (2) 2" xfId="3300"/>
    <cellStyle name="$_Italy_2007MY S-TYPE 10" xfId="3301"/>
    <cellStyle name="$_Italy_2007MY S-TYPE 11" xfId="3302"/>
    <cellStyle name="$_Italy_2007MY S-TYPE 12" xfId="3303"/>
    <cellStyle name="$_Italy_2007MY S-TYPE 13" xfId="3304"/>
    <cellStyle name="$_Italy_2007MY S-TYPE 14" xfId="3305"/>
    <cellStyle name="$_Italy_2007MY S-TYPE 15" xfId="3306"/>
    <cellStyle name="$_Italy_2007MY S-TYPE 16" xfId="3307"/>
    <cellStyle name="$_Italy_2007MY S-TYPE 17" xfId="3308"/>
    <cellStyle name="$_Italy_2007MY S-TYPE 18" xfId="3309"/>
    <cellStyle name="$_Italy_2007MY S-TYPE 19" xfId="3310"/>
    <cellStyle name="$_Italy_2007MY S-TYPE 2" xfId="3311"/>
    <cellStyle name="$_Italy_2007MY S-TYPE 20" xfId="3312"/>
    <cellStyle name="$_Italy_2007MY S-TYPE 21" xfId="3313"/>
    <cellStyle name="$_Italy_2007MY S-TYPE 22" xfId="3314"/>
    <cellStyle name="$_Italy_2007MY S-TYPE 23" xfId="3315"/>
    <cellStyle name="$_Italy_2007MY S-TYPE 24" xfId="3316"/>
    <cellStyle name="$_Italy_2007MY S-TYPE 25" xfId="3317"/>
    <cellStyle name="$_Italy_2007MY S-TYPE 26" xfId="3318"/>
    <cellStyle name="$_Italy_2007MY S-TYPE 27" xfId="3319"/>
    <cellStyle name="$_Italy_2007MY S-TYPE 28" xfId="3320"/>
    <cellStyle name="$_Italy_2007MY S-TYPE 3" xfId="3321"/>
    <cellStyle name="$_Italy_2007MY S-TYPE 4" xfId="3322"/>
    <cellStyle name="$_Italy_2007MY S-TYPE 5" xfId="3323"/>
    <cellStyle name="$_Italy_2007MY S-TYPE 6" xfId="3324"/>
    <cellStyle name="$_Italy_2007MY S-TYPE 7" xfId="3325"/>
    <cellStyle name="$_Italy_2007MY S-TYPE 8" xfId="3326"/>
    <cellStyle name="$_Italy_2007MY S-TYPE 9" xfId="3327"/>
    <cellStyle name="$_Italy_Appendix" xfId="3328"/>
    <cellStyle name="$_Italy_Appendix 2" xfId="3329"/>
    <cellStyle name="$_Italy_FORMAT_X250 SI Paper 4-21-05 Final" xfId="3330"/>
    <cellStyle name="$_Italy_FORMAT_X250 SI Paper 4-21-05 Final 2" xfId="3331"/>
    <cellStyle name="$_Italy_J2 IDEAL and Walk_Sanguinetti_7-26-06" xfId="3332"/>
    <cellStyle name="$_Italy_J2 IDEAL and Walk_Sanguinetti_7-26-06 2" xfId="3333"/>
    <cellStyle name="$_Italy_Sheet1" xfId="3334"/>
    <cellStyle name="$_Italy_Sheet1 2" xfId="3335"/>
    <cellStyle name="$_Italy_X150 PA Gateway Paper UPDATE 160703" xfId="3336"/>
    <cellStyle name="$_Italy_X150 PA Gateway Paper UPDATE 160703 2" xfId="3337"/>
    <cellStyle name="$_Italy_X250 SC Volume Rescope^051004A" xfId="3338"/>
    <cellStyle name="$_Italy_X250 SC Volume Rescope^051004A 2" xfId="3339"/>
    <cellStyle name="$_Italy_X250 SC Volume Rescope^051004A 2 2" xfId="19953"/>
    <cellStyle name="$_Italy_X250 SC Volume Rescope^051004A 2 3" xfId="13610"/>
    <cellStyle name="$_Italy_X250 SC Volume Rescope^051004A 3" xfId="19952"/>
    <cellStyle name="$_Italy_X250 SC Volume Rescope^051004A 4" xfId="13609"/>
    <cellStyle name="$_Italy_X250 SI Paper 4-21-05 Final" xfId="3340"/>
    <cellStyle name="$_Italy_X250 SI Paper 4-21-05 Final 2" xfId="3341"/>
    <cellStyle name="$_Italy_X250 Signature Page" xfId="3342"/>
    <cellStyle name="$_Italy_X250 Signature Page 2" xfId="3343"/>
    <cellStyle name="$_Italy_X250 Signature Page 2 2" xfId="19955"/>
    <cellStyle name="$_Italy_X250 Signature Page 2 3" xfId="13612"/>
    <cellStyle name="$_Italy_X250 Signature Page 3" xfId="19954"/>
    <cellStyle name="$_Italy_X250 Signature Page 4" xfId="13611"/>
    <cellStyle name="$_Italy_X351 feature change" xfId="3344"/>
    <cellStyle name="$_Italy_X351 feature change 2" xfId="3345"/>
    <cellStyle name="$_Italy_X351 feature change 2 2" xfId="19957"/>
    <cellStyle name="$_Italy_X351 feature change 2 3" xfId="13614"/>
    <cellStyle name="$_Italy_X351 feature change 3" xfId="19956"/>
    <cellStyle name="$_Italy_X351 feature change 4" xfId="13613"/>
    <cellStyle name="$_Italy_X351 PPMR1 V2 inputs^USA^060725" xfId="3346"/>
    <cellStyle name="$_Italy_X351 PPMR1 V2 inputs^USA^060725 2" xfId="3347"/>
    <cellStyle name="$_Italy_X351 PSC DRAFT^060727" xfId="3348"/>
    <cellStyle name="$_Italy_X351 PSC DRAFT^060727 2" xfId="3349"/>
    <cellStyle name="$_Italy_X351 PSC DRAFT^060727 2 2" xfId="19959"/>
    <cellStyle name="$_Italy_X351 PSC DRAFT^060727 2 3" xfId="13616"/>
    <cellStyle name="$_Italy_X351 PSC DRAFT^060727 3" xfId="19958"/>
    <cellStyle name="$_Italy_X351 PSC DRAFT^060727 4" xfId="13615"/>
    <cellStyle name="$_Itidealx204" xfId="3350"/>
    <cellStyle name="$_Itidealx204 2" xfId="3351"/>
    <cellStyle name="$_JAGCAN X202 PPMR" xfId="3352"/>
    <cellStyle name="$_JAGCAN X202 PPMR 2" xfId="3353"/>
    <cellStyle name="$_Jaguar XCar Series UK" xfId="3354"/>
    <cellStyle name="$_Jaguar XCar Series UK 2" xfId="3355"/>
    <cellStyle name="$_jap" xfId="3356"/>
    <cellStyle name="$_jap 2" xfId="3357"/>
    <cellStyle name="$_Japan" xfId="3358"/>
    <cellStyle name="$_Japan 2" xfId="3359"/>
    <cellStyle name="$_Japan Price Ladder" xfId="3360"/>
    <cellStyle name="$_Japan Price Ladder 2" xfId="3361"/>
    <cellStyle name="$_Japan Profit Impact (New Minidisc Cost)" xfId="3362"/>
    <cellStyle name="$_Japan Profit Impact (New Minidisc Cost) 2" xfId="3363"/>
    <cellStyle name="$_JAPAN X150 FB110405" xfId="3364"/>
    <cellStyle name="$_JAPAN X150 FB110405 2" xfId="3365"/>
    <cellStyle name="$_japanideal" xfId="3366"/>
    <cellStyle name="$_japanideal 2" xfId="3367"/>
    <cellStyle name="$_jbx204agreed" xfId="3368"/>
    <cellStyle name="$_jbx204agreed 2" xfId="3369"/>
    <cellStyle name="$_jf204" xfId="3370"/>
    <cellStyle name="$_jf204 2" xfId="3371"/>
    <cellStyle name="$_ji204agreed" xfId="3372"/>
    <cellStyle name="$_ji204agreed 2" xfId="3373"/>
    <cellStyle name="$_jj204" xfId="3374"/>
    <cellStyle name="$_jj204 2" xfId="3375"/>
    <cellStyle name="$_L319 PPMR3 Final Paper" xfId="3376"/>
    <cellStyle name="$_L319 PPMR3 Final Paper 2" xfId="3377"/>
    <cellStyle name="$_L319 PPMR3 Final Paper Updated" xfId="3378"/>
    <cellStyle name="$_L319 PPMR3 Final Paper Updated 2" xfId="3379"/>
    <cellStyle name="$_L319 Pricing additional Paper1" xfId="3380"/>
    <cellStyle name="$_L319 Pricing additional Paper2" xfId="3381"/>
    <cellStyle name="$_L319 Pricing Paper draft7b-m2" xfId="3382"/>
    <cellStyle name="$_L319 Pricing Paper draft7b-m2 2" xfId="3383"/>
    <cellStyle name="$_landrover oct 12 bplan approach" xfId="3384"/>
    <cellStyle name="$_Launch Pricing Proposal^05MY USA X350^040223" xfId="3385"/>
    <cellStyle name="$_Launch Pricing Proposal^05MY USA X350^040223 2" xfId="3386"/>
    <cellStyle name="$_Launch Pricing Proposal^05MY USA X350^040223 2 2" xfId="19961"/>
    <cellStyle name="$_Launch Pricing Proposal^05MY USA X350^040223 2 3" xfId="13618"/>
    <cellStyle name="$_Launch Pricing Proposal^05MY USA X350^040223 3" xfId="19960"/>
    <cellStyle name="$_Launch Pricing Proposal^05MY USA X350^040223 4" xfId="13617"/>
    <cellStyle name="$_LR JAPAN L319 Spec  Pricing Direction Paper (Revised 26Feb04)1" xfId="3387"/>
    <cellStyle name="$_LR^05MY USA X350^040129" xfId="3388"/>
    <cellStyle name="$_LR^05MY USA X350^040129 2" xfId="3389"/>
    <cellStyle name="$_LR^05MY USA X350^040129 2 2" xfId="19963"/>
    <cellStyle name="$_LR^05MY USA X350^040129 2 3" xfId="13620"/>
    <cellStyle name="$_LR^05MY USA X350^040129 3" xfId="19962"/>
    <cellStyle name="$_LR^05MY USA X350^040129 4" xfId="13619"/>
    <cellStyle name="$_LR3 VME Residual back up" xfId="3390"/>
    <cellStyle name="$_LR3 VME Residual back up 2" xfId="3391"/>
    <cellStyle name="$_Market Summary" xfId="3392"/>
    <cellStyle name="$_Market Summary 2" xfId="3393"/>
    <cellStyle name="$_Market Summary 2 2" xfId="19965"/>
    <cellStyle name="$_Market Summary 2 3" xfId="13622"/>
    <cellStyle name="$_Market Summary 3" xfId="19964"/>
    <cellStyle name="$_Market Summary 4" xfId="13621"/>
    <cellStyle name="$_MCR" xfId="3394"/>
    <cellStyle name="$_Movementv1" xfId="3395"/>
    <cellStyle name="$_Mustang Per Units" xfId="3396"/>
    <cellStyle name="$_NA Transit Feb 12 PCM Slides - cont margin only" xfId="3397"/>
    <cellStyle name="$_NA Transit Feb 12 PCM Slides - cont margin only 2" xfId="3398"/>
    <cellStyle name="$_NA Transit Feb 12 PCM Slides - ver 2-10-03 ERoom" xfId="3399"/>
    <cellStyle name="$_NA Transit Feb 12 PCM Slides - ver 2-10-03 ERoom 2" xfId="3400"/>
    <cellStyle name="$_NA Transit Paper" xfId="3401"/>
    <cellStyle name="$_NA Transit Paper 2" xfId="3402"/>
    <cellStyle name="$_New Pan Euro Model DWS 2004.25MY 13 12 02" xfId="3403"/>
    <cellStyle name="$_New Pan Euro Model DWS 2004.25MY 13 12 02 2" xfId="3404"/>
    <cellStyle name="$_NEW ZEALAND XJ 3.0 Classic 150404" xfId="3405"/>
    <cellStyle name="$_NEW ZEALAND XJ 3.0 Classic 150404 2" xfId="3406"/>
    <cellStyle name="$_NEW_00BPX100" xfId="3407"/>
    <cellStyle name="$_NEW_00BPX100 2" xfId="3408"/>
    <cellStyle name="$_New01FcastX200" xfId="3409"/>
    <cellStyle name="$_New01FcastX200 2" xfId="3410"/>
    <cellStyle name="$_New01FcastX200 2 2" xfId="19967"/>
    <cellStyle name="$_New01FcastX200 2 3" xfId="13624"/>
    <cellStyle name="$_New01FcastX200 3" xfId="19966"/>
    <cellStyle name="$_New01FcastX200 4" xfId="13623"/>
    <cellStyle name="$_NLIdeal" xfId="3411"/>
    <cellStyle name="$_NLIdeal 2" xfId="3412"/>
    <cellStyle name="$_NZ Defender o3MY Option Transfer Prices" xfId="3413"/>
    <cellStyle name="$_NZ Defender o3MY Option Transfer Prices 2" xfId="3414"/>
    <cellStyle name="$_One Pager X150" xfId="3415"/>
    <cellStyle name="$_One Pager X150 2" xfId="3416"/>
    <cellStyle name="$_PA IDEAL and Spider  051031" xfId="3417"/>
    <cellStyle name="$_PA IDEAL and Spider  051031 2" xfId="3418"/>
    <cellStyle name="$_PA IDEAL and Spider  051031 2 2" xfId="19969"/>
    <cellStyle name="$_PA IDEAL and Spider  051031 2 3" xfId="13626"/>
    <cellStyle name="$_PA IDEAL and Spider  051031 3" xfId="19968"/>
    <cellStyle name="$_PA IDEAL and Spider  051031 4" xfId="13625"/>
    <cellStyle name="$_PA IDEAL^SPIDER" xfId="3419"/>
    <cellStyle name="$_PA IDEAL^SPIDER 2" xfId="3420"/>
    <cellStyle name="$_PA IDEAL^SPIDER 2 2" xfId="19971"/>
    <cellStyle name="$_PA IDEAL^SPIDER 2 3" xfId="13628"/>
    <cellStyle name="$_PA IDEAL^SPIDER 3" xfId="19970"/>
    <cellStyle name="$_PA IDEAL^SPIDER 4" xfId="13627"/>
    <cellStyle name="$_PA REVENUE STATUS version4@#677 040703" xfId="3421"/>
    <cellStyle name="$_PA REVENUE STATUS version4@#677 040703 2" xfId="3422"/>
    <cellStyle name="$_PA Walk" xfId="3423"/>
    <cellStyle name="$_PAG L319 Approval Paper Final Cut 280404" xfId="3424"/>
    <cellStyle name="$_PAG L319 Approval Paper Final Cut 280404 2" xfId="3425"/>
    <cellStyle name="$_PAG L319 Approval Paper Final Cut 280404 2 2" xfId="19973"/>
    <cellStyle name="$_PAG L319 Approval Paper Final Cut 280404 2 3" xfId="13630"/>
    <cellStyle name="$_PAG L319 Approval Paper Final Cut 280404 3" xfId="19972"/>
    <cellStyle name="$_PAG L319 Approval Paper Final Cut 280404 4" xfId="13629"/>
    <cellStyle name="$_postPPMRpaneuro" xfId="3426"/>
    <cellStyle name="$_postPPMRpaneuro 2" xfId="3427"/>
    <cellStyle name="$_PRE 06MY Germany Revenue Paper 3.5L Focus Model 150205" xfId="3428"/>
    <cellStyle name="$_PRE 06MY Germany Revenue Paper 3.5L Focus Model 150205 2" xfId="3429"/>
    <cellStyle name="$_PRE 06MY Germany Revenue Paper 3.5L Focus Model 150205 2 2" xfId="19975"/>
    <cellStyle name="$_PRE 06MY Germany Revenue Paper 3.5L Focus Model 150205 2 3" xfId="13632"/>
    <cellStyle name="$_PRE 06MY Germany Revenue Paper 3.5L Focus Model 150205 3" xfId="19974"/>
    <cellStyle name="$_PRE 06MY Germany Revenue Paper 3.5L Focus Model 150205 4" xfId="13631"/>
    <cellStyle name="$_Premium analysis" xfId="3430"/>
    <cellStyle name="$_Premium analysis 2" xfId="3431"/>
    <cellStyle name="$_Premium analysis 2 2" xfId="19977"/>
    <cellStyle name="$_Premium analysis 2 3" xfId="13634"/>
    <cellStyle name="$_Premium analysis 3" xfId="19976"/>
    <cellStyle name="$_Premium analysis 4" xfId="13633"/>
    <cellStyle name="$_Price Position - July 1(COPY)" xfId="3432"/>
    <cellStyle name="$_Revenue committee launch paper" xfId="3433"/>
    <cellStyle name="$_Revenue committee launch paper 2" xfId="3434"/>
    <cellStyle name="$_Revenue committee launch paper 2 2" xfId="19979"/>
    <cellStyle name="$_Revenue committee launch paper 2 3" xfId="13636"/>
    <cellStyle name="$_Revenue committee launch paper 3" xfId="19978"/>
    <cellStyle name="$_Revenue committee launch paper 4" xfId="13635"/>
    <cellStyle name="$_Revenue committee launch paper- Switzerland, Sweden080103" xfId="3435"/>
    <cellStyle name="$_Revenue committee launch paper- Switzerland, Sweden080103 2" xfId="3436"/>
    <cellStyle name="$_Revenue committee launch paper- Switzerland, Sweden080103 2 2" xfId="19981"/>
    <cellStyle name="$_Revenue committee launch paper- Switzerland, Sweden080103 2 3" xfId="13638"/>
    <cellStyle name="$_Revenue committee launch paper- Switzerland, Sweden080103 3" xfId="19980"/>
    <cellStyle name="$_Revenue committee launch paper- Switzerland, Sweden080103 4" xfId="13637"/>
    <cellStyle name="$_Revenue Continuum Template" xfId="3437"/>
    <cellStyle name="$_Revenue Updated" xfId="3438"/>
    <cellStyle name="$_Revenue Updated 2" xfId="3439"/>
    <cellStyle name="$_Revenue Updated 2 2" xfId="19983"/>
    <cellStyle name="$_Revenue Updated 2 3" xfId="13640"/>
    <cellStyle name="$_Revenue Updated 3" xfId="19982"/>
    <cellStyle name="$_Revenue Updated 4" xfId="13639"/>
    <cellStyle name="$_Series line up Ideal Chart" xfId="3440"/>
    <cellStyle name="$_Series line up Ideal Chart 2" xfId="3441"/>
    <cellStyle name="$_Sheet1" xfId="3442"/>
    <cellStyle name="$_Sheet1 2" xfId="3443"/>
    <cellStyle name="$_Sheet1 2 2" xfId="19985"/>
    <cellStyle name="$_Sheet1 2 3" xfId="13642"/>
    <cellStyle name="$_Sheet1 3" xfId="19984"/>
    <cellStyle name="$_Sheet1 4" xfId="13641"/>
    <cellStyle name="$_Sheet1_1" xfId="3444"/>
    <cellStyle name="$_Sheet1_1 2" xfId="3445"/>
    <cellStyle name="$_Spain Volumes" xfId="3446"/>
    <cellStyle name="$_sportsukcalc2" xfId="3447"/>
    <cellStyle name="$_sportsukcalc2 2" xfId="3448"/>
    <cellStyle name="$_sportsukcalc2 2 2" xfId="19987"/>
    <cellStyle name="$_sportsukcalc2 2 3" xfId="13644"/>
    <cellStyle name="$_sportsukcalc2 3" xfId="19986"/>
    <cellStyle name="$_sportsukcalc2 4" xfId="13643"/>
    <cellStyle name="$_sportsusfr" xfId="3449"/>
    <cellStyle name="$_sportsusfr 2" xfId="3450"/>
    <cellStyle name="$_sportsusfr 2 2" xfId="19989"/>
    <cellStyle name="$_sportsusfr 2 3" xfId="13646"/>
    <cellStyle name="$_sportsusfr 3" xfId="19988"/>
    <cellStyle name="$_sportsusfr 4" xfId="13645"/>
    <cellStyle name="$_sportsusit" xfId="3451"/>
    <cellStyle name="$_sportsusit 2" xfId="3452"/>
    <cellStyle name="$_sportsusit 2 2" xfId="19991"/>
    <cellStyle name="$_sportsusit 2 3" xfId="13648"/>
    <cellStyle name="$_sportsusit 3" xfId="19990"/>
    <cellStyle name="$_sportsusit 4" xfId="13647"/>
    <cellStyle name="$_S-TYPE-final" xfId="3453"/>
    <cellStyle name="$_S-TYPE-final 2" xfId="3454"/>
    <cellStyle name="$_S-TYPE-final 2 2" xfId="19993"/>
    <cellStyle name="$_S-TYPE-final 2 3" xfId="13650"/>
    <cellStyle name="$_S-TYPE-final 3" xfId="19992"/>
    <cellStyle name="$_S-TYPE-final 4" xfId="13649"/>
    <cellStyle name="$_Summary By Trans Type" xfId="3455"/>
    <cellStyle name="$_Summary By Trans Type 2" xfId="3456"/>
    <cellStyle name="$_Summary file Current volumes2" xfId="3457"/>
    <cellStyle name="$_sweden202" xfId="3458"/>
    <cellStyle name="$_sweden202 2" xfId="3459"/>
    <cellStyle name="$_Swedidealx204" xfId="3460"/>
    <cellStyle name="$_Swedidealx204 2" xfId="3461"/>
    <cellStyle name="$_Switzerland" xfId="3462"/>
    <cellStyle name="$_Switzerland 2" xfId="3463"/>
    <cellStyle name="$_Transit KO Templates 3-2-03" xfId="3464"/>
    <cellStyle name="$_Transit Spiders1_13_02" xfId="3465"/>
    <cellStyle name="$_Transit Spiders1_13_02 2" xfId="3466"/>
    <cellStyle name="$_U251 Pre-SI Market Inquiry(incl mktequ,ex sumry, etc)" xfId="3467"/>
    <cellStyle name="$_UK 03MY ideal" xfId="3468"/>
    <cellStyle name="$_UK 03MY ideal 2" xfId="3469"/>
    <cellStyle name="$_UK 2005 MY UPDATED SPEC ADJUSTS" xfId="3470"/>
    <cellStyle name="$_UK 2005 MY UPDATED SPEC ADJUSTS 2" xfId="3471"/>
    <cellStyle name="$_UK DAIMLER EQUIP ADJUST 120704" xfId="3472"/>
    <cellStyle name="$_UK DAIMLER EQUIP ADJUST 120704 2" xfId="3473"/>
    <cellStyle name="$_UK2" xfId="3474"/>
    <cellStyle name="$_UK2 2" xfId="3475"/>
    <cellStyle name="$_UK204ideal" xfId="3476"/>
    <cellStyle name="$_UK204ideal 2" xfId="3477"/>
    <cellStyle name="$_Update Detail" xfId="3478"/>
    <cellStyle name="$_Update Detail 2" xfId="3479"/>
    <cellStyle name="$_Update Detail 2 2" xfId="19995"/>
    <cellStyle name="$_Update Detail 2 3" xfId="13652"/>
    <cellStyle name="$_Update Detail 3" xfId="19994"/>
    <cellStyle name="$_Update Detail 4" xfId="13651"/>
    <cellStyle name="$_US - Roll Sheet Post &lt;PA&gt;" xfId="3480"/>
    <cellStyle name="$_US - Roll Sheet Post &lt;PA&gt; 2" xfId="3481"/>
    <cellStyle name="$_US Avg Rev Post &lt;PA&gt;" xfId="3482"/>
    <cellStyle name="$_US Avg Rev Post &lt;PA&gt; 2" xfId="3483"/>
    <cellStyle name="$_US LR3 Series Walks1" xfId="3484"/>
    <cellStyle name="$_US LR3 Series Walks1 2" xfId="3485"/>
    <cellStyle name="$_USA" xfId="3486"/>
    <cellStyle name="$_USA 2" xfId="3487"/>
    <cellStyle name="$_USA SWB Proposal UPDATED 041103 UK Schedule" xfId="3488"/>
    <cellStyle name="$_USA SWB Proposal UPDATED 041103 UK Schedule 2" xfId="3489"/>
    <cellStyle name="$_VariableMarketing - Commercial" xfId="3490"/>
    <cellStyle name="$_VariableMarketing - Commercial 2" xfId="3491"/>
    <cellStyle name="$_VariableMarketing - Commercial 2 2" xfId="19997"/>
    <cellStyle name="$_VariableMarketing - Commercial 2 3" xfId="13654"/>
    <cellStyle name="$_VariableMarketing - Commercial 3" xfId="19996"/>
    <cellStyle name="$_VariableMarketing - Commercial 4" xfId="13653"/>
    <cellStyle name="$_Variance- SI vs SC" xfId="3492"/>
    <cellStyle name="$_Volumes CC versus PA by Market" xfId="3493"/>
    <cellStyle name="$_Volumes CC versus PA by Market 2" xfId="3494"/>
    <cellStyle name="$_WM Roadmap#3" xfId="3495"/>
    <cellStyle name="$_X150 CC Gateway Contribution Post Bibie Review3" xfId="3496"/>
    <cellStyle name="$_X150 CC Gateway Contribution Post Bibie Review3 2" xfId="3497"/>
    <cellStyle name="$_X150 CC Gateway Contribution Post Bibie Review3 2 2" xfId="19999"/>
    <cellStyle name="$_X150 CC Gateway Contribution Post Bibie Review3 2 3" xfId="13656"/>
    <cellStyle name="$_X150 CC Gateway Contribution Post Bibie Review3 3" xfId="19998"/>
    <cellStyle name="$_X150 CC Gateway Contribution Post Bibie Review3 4" xfId="13655"/>
    <cellStyle name="$_X150 IDEALS" xfId="3498"/>
    <cellStyle name="$_X150 IDEALS 2" xfId="3499"/>
    <cellStyle name="$_X200BP" xfId="3500"/>
    <cellStyle name="$_X200BP 2" xfId="3501"/>
    <cellStyle name="$_X200BP 2 2" xfId="20001"/>
    <cellStyle name="$_X200BP 2 3" xfId="13658"/>
    <cellStyle name="$_X200BP 3" xfId="20000"/>
    <cellStyle name="$_X200BP 4" xfId="13657"/>
    <cellStyle name="$_X200BusPlan" xfId="3502"/>
    <cellStyle name="$_X200BusPlan 2" xfId="3503"/>
    <cellStyle name="$_X200BusPlan 2 2" xfId="20003"/>
    <cellStyle name="$_X200BusPlan 2 3" xfId="13660"/>
    <cellStyle name="$_X200BusPlan 3" xfId="20002"/>
    <cellStyle name="$_X200BusPlan 4" xfId="13659"/>
    <cellStyle name="$_x202australia" xfId="3504"/>
    <cellStyle name="$_x202australia 2" xfId="3505"/>
    <cellStyle name="$_x204 revenue ctte paper 7 17 2003 A4" xfId="3506"/>
    <cellStyle name="$_x204 revenue ctte paper 7 17 2003 A4 2" xfId="3507"/>
    <cellStyle name="$_X204 Revenue Model - CC Gateway v7 (2003 7+5 Volumes)" xfId="3508"/>
    <cellStyle name="$_X204 Revenue Model - CC Gateway v7 (2003 7+5 Volumes) 2" xfId="3509"/>
    <cellStyle name="$_X204 Revenue Model - CC Gateway v7 (2003 7+5 Volumes) 2 2" xfId="20005"/>
    <cellStyle name="$_X204 Revenue Model - CC Gateway v7 (2003 7+5 Volumes) 2 3" xfId="13662"/>
    <cellStyle name="$_X204 Revenue Model - CC Gateway v7 (2003 7+5 Volumes) 3" xfId="20004"/>
    <cellStyle name="$_X204 Revenue Model - CC Gateway v7 (2003 7+5 Volumes) 4" xfId="13661"/>
    <cellStyle name="$_X250 D2 SI series data^1_Apr_05" xfId="3510"/>
    <cellStyle name="$_X250 D2 SI series data^1_Apr_05 2" xfId="3511"/>
    <cellStyle name="$_X250 D2 SI series data^1_Apr_05 2 2" xfId="20007"/>
    <cellStyle name="$_X250 D2 SI series data^1_Apr_05 2 3" xfId="13664"/>
    <cellStyle name="$_X250 D2 SI series data^1_Apr_05 3" xfId="20006"/>
    <cellStyle name="$_X250 D2 SI series data^1_Apr_05 4" xfId="13663"/>
    <cellStyle name="$_X250 PA refile Ideal and Spider^051121" xfId="3512"/>
    <cellStyle name="$_X250 PA refile Ideal and Spider^051121 2" xfId="3513"/>
    <cellStyle name="$_X250 PA refile Ideal and Spider^051121 2 2" xfId="20009"/>
    <cellStyle name="$_X250 PA refile Ideal and Spider^051121 2 3" xfId="13666"/>
    <cellStyle name="$_X250 PA refile Ideal and Spider^051121 3" xfId="20008"/>
    <cellStyle name="$_X250 PA refile Ideal and Spider^051121 4" xfId="13665"/>
    <cellStyle name="$_X250 PA refile^051121" xfId="3514"/>
    <cellStyle name="$_X250 SC Volume Rescope^051004A" xfId="3515"/>
    <cellStyle name="$_X250 SC Volume Rescope^051004A 2" xfId="3516"/>
    <cellStyle name="$_X250 SC Volume Rescope^051004A 2 2" xfId="20011"/>
    <cellStyle name="$_X250 SC Volume Rescope^051004A 2 3" xfId="13668"/>
    <cellStyle name="$_X250 SC Volume Rescope^051004A 3" xfId="20010"/>
    <cellStyle name="$_X250 SC Volume Rescope^051004A 4" xfId="13667"/>
    <cellStyle name="$_X250 SI IDEAL v E5a 4-21-05" xfId="3517"/>
    <cellStyle name="$_X250 SI Paper 4-21-05 Final" xfId="3518"/>
    <cellStyle name="$_X250 Signature Page" xfId="3519"/>
    <cellStyle name="$_X250 Signature Page 2" xfId="3520"/>
    <cellStyle name="$_X250 Signature Page 2 2" xfId="20013"/>
    <cellStyle name="$_X250 Signature Page 2 3" xfId="13670"/>
    <cellStyle name="$_X250 Signature Page 3" xfId="20012"/>
    <cellStyle name="$_X250 Signature Page 4" xfId="13669"/>
    <cellStyle name="$_X250 USA PA Ideal and Spider Post MOD Nov 7 2005" xfId="3521"/>
    <cellStyle name="$_X250 USA PA Ideal and Spider Post MOD Nov 7 2005 2" xfId="3522"/>
    <cellStyle name="$_X250 USA PA Ideal and Spider Post MOD Nov 7 2005 2 2" xfId="20015"/>
    <cellStyle name="$_X250 USA PA Ideal and Spider Post MOD Nov 7 2005 2 3" xfId="13672"/>
    <cellStyle name="$_X250 USA PA Ideal and Spider Post MOD Nov 7 2005 3" xfId="20014"/>
    <cellStyle name="$_X250 USA PA Ideal and Spider Post MOD Nov 7 2005 4" xfId="13671"/>
    <cellStyle name="$_X350 6+6 Manuf'g VLBR 2005 summary" xfId="3523"/>
    <cellStyle name="$_X350 Europe 2005MY" xfId="3524"/>
    <cellStyle name="$_X350 Europe 2005MY 2" xfId="3525"/>
    <cellStyle name="$_X350 IDEAL Charts" xfId="3526"/>
    <cellStyle name="$_X350 IDEAL Charts 2" xfId="3527"/>
    <cellStyle name="$_X350 IDEAL Charts 2 2" xfId="20017"/>
    <cellStyle name="$_X350 IDEAL Charts 2 3" xfId="13674"/>
    <cellStyle name="$_X350 IDEAL Charts 3" xfId="20016"/>
    <cellStyle name="$_X350 IDEAL Charts 4" xfId="13673"/>
    <cellStyle name="$_X350 Ideals v1.5" xfId="3528"/>
    <cellStyle name="$_X350 Ideals v1.5 2" xfId="3529"/>
    <cellStyle name="$_X350 Ideals v1.6" xfId="3530"/>
    <cellStyle name="$_X350 Ideals v1.6 2" xfId="3531"/>
    <cellStyle name="$_X350 LWB Rev Comm Paper Mar 04 Latest170304" xfId="3532"/>
    <cellStyle name="$_X350 LWB Rev Comm Paper Mar 04 Latest170304 2" xfId="3533"/>
    <cellStyle name="$_X350 Rev Model using 2003Bs" xfId="3534"/>
    <cellStyle name="$_X350 Rev Model using 2003Bs 2" xfId="3535"/>
    <cellStyle name="$_X358 cost sheet formal 5-8-06" xfId="3536"/>
    <cellStyle name="$_X358 cost sheet formal 5-8-06 2" xfId="3537"/>
    <cellStyle name="$_X358 cost sheet formal 5-9-06_07MY to 08MY" xfId="3538"/>
    <cellStyle name="$_X358 cost sheet formal 5-9-06_07MY to 08MY 2" xfId="3539"/>
    <cellStyle name="$_X358 cost sheet formal 5-9-06_PA to PR" xfId="3540"/>
    <cellStyle name="$_X358 cost sheet formal 5-9-06_PA to PR 2" xfId="3541"/>
    <cellStyle name="$_XJ 2006 FINAL IDEALS" xfId="3542"/>
    <cellStyle name="$_XJ 2006 FINAL IDEALS - UPDATED 09.03.2005" xfId="3543"/>
    <cellStyle name="$_XJ 2006 FINAL IDEALS - UPDATED 09.03.2005 2" xfId="3544"/>
    <cellStyle name="$_XJ 2006 FINAL IDEALS 10" xfId="3545"/>
    <cellStyle name="$_XJ 2006 FINAL IDEALS 11" xfId="3546"/>
    <cellStyle name="$_XJ 2006 FINAL IDEALS 12" xfId="3547"/>
    <cellStyle name="$_XJ 2006 FINAL IDEALS 13" xfId="3548"/>
    <cellStyle name="$_XJ 2006 FINAL IDEALS 14" xfId="3549"/>
    <cellStyle name="$_XJ 2006 FINAL IDEALS 15" xfId="3550"/>
    <cellStyle name="$_XJ 2006 FINAL IDEALS 16" xfId="3551"/>
    <cellStyle name="$_XJ 2006 FINAL IDEALS 17" xfId="3552"/>
    <cellStyle name="$_XJ 2006 FINAL IDEALS 18" xfId="3553"/>
    <cellStyle name="$_XJ 2006 FINAL IDEALS 19" xfId="3554"/>
    <cellStyle name="$_XJ 2006 FINAL IDEALS 2" xfId="3555"/>
    <cellStyle name="$_XJ 2006 FINAL IDEALS 20" xfId="3556"/>
    <cellStyle name="$_XJ 2006 FINAL IDEALS 21" xfId="3557"/>
    <cellStyle name="$_XJ 2006 FINAL IDEALS 22" xfId="3558"/>
    <cellStyle name="$_XJ 2006 FINAL IDEALS 23" xfId="3559"/>
    <cellStyle name="$_XJ 2006 FINAL IDEALS 24" xfId="3560"/>
    <cellStyle name="$_XJ 2006 FINAL IDEALS 25" xfId="3561"/>
    <cellStyle name="$_XJ 2006 FINAL IDEALS 26" xfId="3562"/>
    <cellStyle name="$_XJ 2006 FINAL IDEALS 27" xfId="3563"/>
    <cellStyle name="$_XJ 2006 FINAL IDEALS 28" xfId="3564"/>
    <cellStyle name="$_XJ 2006 FINAL IDEALS 3" xfId="3565"/>
    <cellStyle name="$_XJ 2006 FINAL IDEALS 4" xfId="3566"/>
    <cellStyle name="$_XJ 2006 FINAL IDEALS 5" xfId="3567"/>
    <cellStyle name="$_XJ 2006 FINAL IDEALS 6" xfId="3568"/>
    <cellStyle name="$_XJ 2006 FINAL IDEALS 7" xfId="3569"/>
    <cellStyle name="$_XJ 2006 FINAL IDEALS 8" xfId="3570"/>
    <cellStyle name="$_XJ 2006 FINAL IDEALS 9" xfId="3571"/>
    <cellStyle name="$_XJ DIESEL PA MARCH 20041" xfId="3572"/>
    <cellStyle name="$_XJ DIESEL PA MARCH 20041 2" xfId="3573"/>
    <cellStyle name="$_XJ DIESEL PA MARCH 20041 2 2" xfId="20019"/>
    <cellStyle name="$_XJ DIESEL PA MARCH 20041 2 3" xfId="13676"/>
    <cellStyle name="$_XJ DIESEL PA MARCH 20041 3" xfId="20018"/>
    <cellStyle name="$_XJ DIESEL PA MARCH 20041 4" xfId="13675"/>
    <cellStyle name="$_XJ6_Spec adjust_April042" xfId="3574"/>
    <cellStyle name="$_XJ6_Spec adjust_April042 2" xfId="3575"/>
    <cellStyle name="$_xjpricecomparision" xfId="3576"/>
    <cellStyle name="$_xjpricecomparision 2" xfId="3577"/>
    <cellStyle name="$_XK 2003MY  Pan Euro" xfId="3578"/>
    <cellStyle name="$_XK 2003MY  Pan Euro 2" xfId="3579"/>
    <cellStyle name="$_XK 2003MY  REVENUE PAPER - MARCH" xfId="3580"/>
    <cellStyle name="$_XK 2003MY  REVENUE PAPER - MARCH 2" xfId="3581"/>
    <cellStyle name="$_XK 2003MY Revenue paper" xfId="3582"/>
    <cellStyle name="$_XK 2003MY Revenue paper 2" xfId="3583"/>
    <cellStyle name="$_XK Bubbles" xfId="3584"/>
    <cellStyle name="$_XK Bubbles 2" xfId="3585"/>
    <cellStyle name="$_XK02MY Ideals" xfId="3586"/>
    <cellStyle name="$_XK02MY Ideals 2" xfId="3587"/>
    <cellStyle name="$_XKpricewalkbp2001" xfId="3588"/>
    <cellStyle name="$_XKpricewalkbp2001 2" xfId="3589"/>
    <cellStyle name="$_XKpricewalkbp2001 2 2" xfId="20021"/>
    <cellStyle name="$_XKpricewalkbp2001 2 3" xfId="13678"/>
    <cellStyle name="$_XKpricewalkbp2001 3" xfId="20020"/>
    <cellStyle name="$_XKpricewalkbp2001 4" xfId="13677"/>
    <cellStyle name="$_X-TYPE-final1" xfId="3590"/>
    <cellStyle name="$_X-TYPE-final1 2" xfId="3591"/>
    <cellStyle name="$_X-TYPE-final1 2 2" xfId="20023"/>
    <cellStyle name="$_X-TYPE-final1 2 3" xfId="13680"/>
    <cellStyle name="$_X-TYPE-final1 3" xfId="20022"/>
    <cellStyle name="$_X-TYPE-final1 4" xfId="13679"/>
    <cellStyle name="$0" xfId="3592"/>
    <cellStyle name="$0 2" xfId="3593"/>
    <cellStyle name="$0.0" xfId="3594"/>
    <cellStyle name="$0.0 2" xfId="3595"/>
    <cellStyle name="$0.0 2 2" xfId="20024"/>
    <cellStyle name="$0.0 2 3" xfId="13681"/>
    <cellStyle name="$0.00" xfId="3596"/>
    <cellStyle name="$0.00 2" xfId="3597"/>
    <cellStyle name="$0_!!!GO" xfId="3598"/>
    <cellStyle name="$No Dollars" xfId="3599"/>
    <cellStyle name="$No Dollars 2" xfId="3600"/>
    <cellStyle name="$one" xfId="3601"/>
    <cellStyle name="$one 2" xfId="3602"/>
    <cellStyle name="$one 2 2" xfId="3603"/>
    <cellStyle name="$two" xfId="3604"/>
    <cellStyle name="$two 2" xfId="3605"/>
    <cellStyle name="$two 2 2" xfId="3606"/>
    <cellStyle name="%" xfId="3607"/>
    <cellStyle name="% 2" xfId="3608"/>
    <cellStyle name="%0" xfId="3609"/>
    <cellStyle name="%0 2" xfId="3610"/>
    <cellStyle name="%0.0" xfId="3611"/>
    <cellStyle name="%0.0 2" xfId="3612"/>
    <cellStyle name="%0_!!!GO" xfId="3613"/>
    <cellStyle name="%one" xfId="3614"/>
    <cellStyle name="%one 2" xfId="3615"/>
    <cellStyle name="%two" xfId="3616"/>
    <cellStyle name="%two 2" xfId="3617"/>
    <cellStyle name="､@ｯ・Va. Vol and seg" xfId="3618"/>
    <cellStyle name="､@ｯ・Va. Vol and seg 2" xfId="3619"/>
    <cellStyle name="､@ｯ・Va. Vol and seg 2 2" xfId="20026"/>
    <cellStyle name="､@ｯ・Va. Vol and seg 2 3" xfId="13683"/>
    <cellStyle name="､@ｯ・Va. Vol and seg 3" xfId="20025"/>
    <cellStyle name="､@ｯ・Va. Vol and seg 4" xfId="13682"/>
    <cellStyle name="?? [0.00]_laroux" xfId="3620"/>
    <cellStyle name="?? [0]_?????" xfId="802"/>
    <cellStyle name="??_x000c_蕓&quot;_x000d_婦U_x0001_&quot;_x0004_?_x0007__x0001__x0001_" xfId="803"/>
    <cellStyle name="??_x000c_蕓&quot;_x000d_婦U_x0001_&quot;_x0004_?_x0007__x0001__x0001_ 2" xfId="17718"/>
    <cellStyle name="??_x000c_蕓&quot;_x000d_婦U_x0001_&quot;_x0004_?_x0007__x0001__x0001_ 3" xfId="11377"/>
    <cellStyle name="??_x000c_蕓&quot;_x000d_婦U_x0001_h_x0005_ _x000f__x0007__x0001__x0001_" xfId="804"/>
    <cellStyle name="??_x000c_蕓&quot;_x000d_婦U_x0001_h_x0005_ _x000f__x0007__x0001__x0001_ 2" xfId="17719"/>
    <cellStyle name="??_x000c_蕓&quot;_x000d_婦U_x0001_h_x0005_ _x000f__x0007__x0001__x0001_ 3" xfId="11378"/>
    <cellStyle name="???? [0.00]_laroux" xfId="3621"/>
    <cellStyle name="???????_J16E_USA????????2(???)" xfId="3622"/>
    <cellStyle name="????_laroux" xfId="3623"/>
    <cellStyle name="???_HOBONG" xfId="3624"/>
    <cellStyle name="???Ø_PRCPOSITION J-100 " xfId="805"/>
    <cellStyle name="??_(????)??????" xfId="3625"/>
    <cellStyle name="?”´?_REV3 " xfId="806"/>
    <cellStyle name="@_text" xfId="82"/>
    <cellStyle name="@_text_NBAQ_FIAT DIFF COSTING_SDS_100712 AP Approved" xfId="83"/>
    <cellStyle name="_(3)개발일정" xfId="807"/>
    <cellStyle name="_(5)원가변동내역" xfId="808"/>
    <cellStyle name="_~♥품질보증팀순수(total)" xfId="809"/>
    <cellStyle name="_~1656292" xfId="3093"/>
    <cellStyle name="_~1656292 2" xfId="19840"/>
    <cellStyle name="_~1656292 3" xfId="13498"/>
    <cellStyle name="_~9866612" xfId="3094"/>
    <cellStyle name="_~9866612 2" xfId="19841"/>
    <cellStyle name="_~9866612 3" xfId="13499"/>
    <cellStyle name="_~att3A2F" xfId="810"/>
    <cellStyle name="_~att3A2F_A100PREPROTO일정7월18일" xfId="811"/>
    <cellStyle name="_~att3A2F_A100PREPROTO일정7월18일 2" xfId="17720"/>
    <cellStyle name="_~att3A2F_A100PREPROTO일정7월18일 3" xfId="23667"/>
    <cellStyle name="_~att3A2F_A100PREPROTO일정7월18일 4" xfId="28627"/>
    <cellStyle name="_~att3A2F_A100PREPROTO일정7월18일 5" xfId="11379"/>
    <cellStyle name="_~att3A2F_A100상품기획-2(4월)" xfId="812"/>
    <cellStyle name="_~att3A2F_A100선행투자비(4월)_시작팀(총괄)" xfId="813"/>
    <cellStyle name="_~att3A2F_ISTANA매각_개발계획서(제품전략회의)" xfId="814"/>
    <cellStyle name="_~att3A2F_ISTANA매각_개발계획서(제품전략회의) 2" xfId="17721"/>
    <cellStyle name="_~att3A2F_ISTANA매각_개발계획서(제품전략회의) 3" xfId="11380"/>
    <cellStyle name="_~att3A2F_병행판매검토서(328)" xfId="815"/>
    <cellStyle name="_~att3A2F_중장기제품전략(최종)" xfId="816"/>
    <cellStyle name="_0101Y200가격(무쏘대비)" xfId="817"/>
    <cellStyle name="_01년2월실적(혁신)" xfId="818"/>
    <cellStyle name="_01년2월실적(혁신) 2" xfId="17722"/>
    <cellStyle name="_01년2월실적(혁신) 3" xfId="11381"/>
    <cellStyle name="_0415경쟁차개발사양비교" xfId="819"/>
    <cellStyle name="_07_1118_Y200의장" xfId="820"/>
    <cellStyle name="_090306 Hypoid Gear Forecast" xfId="84"/>
    <cellStyle name="_090306 Hypoid Gear Forecast 2" xfId="17135"/>
    <cellStyle name="_090306 Hypoid Gear Forecast 3" xfId="10794"/>
    <cellStyle name="_10월시행계획(정과장송부)" xfId="821"/>
    <cellStyle name="_10월실적_의장 " xfId="822"/>
    <cellStyle name="_10월실적_의장  2" xfId="17723"/>
    <cellStyle name="_10월실적_의장  3" xfId="11382"/>
    <cellStyle name="_10월회의일정" xfId="823"/>
    <cellStyle name="_10월회의일정 2" xfId="17724"/>
    <cellStyle name="_10월회의일정 3" xfId="11383"/>
    <cellStyle name="_1102" xfId="824"/>
    <cellStyle name="_1102 2" xfId="17725"/>
    <cellStyle name="_1102 3" xfId="11384"/>
    <cellStyle name="_2.5본부장회의" xfId="825"/>
    <cellStyle name="_2001-02제품계획" xfId="826"/>
    <cellStyle name="_2001-02제품계획 2" xfId="17726"/>
    <cellStyle name="_2001-02제품계획 3" xfId="11385"/>
    <cellStyle name="_2002년투자예산지침서" xfId="827"/>
    <cellStyle name="_2002사업계획설명회" xfId="828"/>
    <cellStyle name="_2002사업계획설명회 2" xfId="17727"/>
    <cellStyle name="_2002사업계획설명회 3" xfId="11386"/>
    <cellStyle name="_2005_my_fresh feature" xfId="3626"/>
    <cellStyle name="_2-2Mk가격2-2(현지화)" xfId="829"/>
    <cellStyle name="_2-2Mk가격2-2(현지화) 2" xfId="17728"/>
    <cellStyle name="_2-2Mk가격2-2(현지화) 3" xfId="11387"/>
    <cellStyle name="_2시장환경및동향" xfId="830"/>
    <cellStyle name="_2시장환경및동향 2" xfId="17729"/>
    <cellStyle name="_2시장환경및동향 3" xfId="11388"/>
    <cellStyle name="_2제품동향" xfId="831"/>
    <cellStyle name="_2제품동향 2" xfId="17730"/>
    <cellStyle name="_2제품동향 3" xfId="11389"/>
    <cellStyle name="_3사00.1-7월" xfId="832"/>
    <cellStyle name="_3사00.1-7월 2" xfId="17731"/>
    <cellStyle name="_3사00.1-7월 3" xfId="11390"/>
    <cellStyle name="_3제품전략" xfId="833"/>
    <cellStyle name="_3제품전략 2" xfId="17732"/>
    <cellStyle name="_3제품전략 3" xfId="11391"/>
    <cellStyle name="_5AT소요량2" xfId="834"/>
    <cellStyle name="_5year cap-dem(emcd) 090714" xfId="85"/>
    <cellStyle name="_5year cap-dem(emcd) 090714 2" xfId="17136"/>
    <cellStyle name="_5year cap-dem(emcd) 090714 3" xfId="10795"/>
    <cellStyle name="_98826432고유tm진행현황" xfId="835"/>
    <cellStyle name="_98954124mh" xfId="836"/>
    <cellStyle name="_98954124mh 2" xfId="17733"/>
    <cellStyle name="_98954124mh 3" xfId="11392"/>
    <cellStyle name="_99650901clstatus" xfId="837"/>
    <cellStyle name="_A100_Build_DCAT_R2" xfId="838"/>
    <cellStyle name="_A100_Build7(020618)" xfId="839"/>
    <cellStyle name="_A100_PRE_PROTO_차량제작방안" xfId="840"/>
    <cellStyle name="_A100_PRE_PROTO_차량제작방안 2" xfId="17734"/>
    <cellStyle name="_A100_PRE_PROTO_차량제작방안 3" xfId="11393"/>
    <cellStyle name="_A100_TARGET_CONCEPT(배포용)" xfId="841"/>
    <cellStyle name="_A100_TARGET_CONCEPT(배포용) 2" xfId="17735"/>
    <cellStyle name="_A100_TARGET_CONCEPT(배포용) 3" xfId="11394"/>
    <cellStyle name="_A100_WEIGHT_기본설계" xfId="842"/>
    <cellStyle name="_A100_WEIGHT_기본설계 2" xfId="17736"/>
    <cellStyle name="_A100_WEIGHT_기본설계 3" xfId="11395"/>
    <cellStyle name="_A1004월까지소요예산(2002년4월선행투자품의 반영)" xfId="843"/>
    <cellStyle name="_A1004월까지소요예산(2002년4월선행투자품의 반영) 2" xfId="17737"/>
    <cellStyle name="_A1004월까지소요예산(2002년4월선행투자품의 반영) 3" xfId="11396"/>
    <cellStyle name="_A100ISSUE1_수정030207" xfId="844"/>
    <cellStyle name="_A100PREPROTO_MASTERLIST(7월24일)" xfId="845"/>
    <cellStyle name="_A100PREPROTO_MASTERLIST(7월24일) 2" xfId="17738"/>
    <cellStyle name="_A100PREPROTO_MASTERLIST(7월24일) 3" xfId="11397"/>
    <cellStyle name="_A100PREPROTO일정7월18일" xfId="846"/>
    <cellStyle name="_A100PREPROTO일정7월18일 2" xfId="17739"/>
    <cellStyle name="_A100PREPROTO일정7월18일 3" xfId="11398"/>
    <cellStyle name="_A100R10-1" xfId="847"/>
    <cellStyle name="_A100사업투자수정" xfId="848"/>
    <cellStyle name="_A100선행투자비(4월)_시작팀(총괄)" xfId="849"/>
    <cellStyle name="_A100선행투자비(4월)_시작팀(총괄) 2" xfId="17740"/>
    <cellStyle name="_A100선행투자비(4월)_시작팀(총괄) 3" xfId="11399"/>
    <cellStyle name="_A100선행투자비(양식)_4월" xfId="850"/>
    <cellStyle name="_A100시작차제작계획" xfId="851"/>
    <cellStyle name="_A100시작차제작계획 2" xfId="17741"/>
    <cellStyle name="_A100시작차제작계획 3" xfId="11400"/>
    <cellStyle name="_A100예상투자비(차체샤시)-개발" xfId="852"/>
    <cellStyle name="_A100예상투자비(차체샤시)-개발 2" xfId="17742"/>
    <cellStyle name="_A100예상투자비(차체샤시)-개발 3" xfId="11401"/>
    <cellStyle name="_alt3" xfId="853"/>
    <cellStyle name="_Annex2(KD)OPT-LIST&amp;PRICE" xfId="854"/>
    <cellStyle name="_APP_Summary회의" xfId="855"/>
    <cellStyle name="_BMW F18 523(VL2600)ISM 100409" xfId="3095"/>
    <cellStyle name="_BMW F18 523(VL2600)ISM 100409 2" xfId="19842"/>
    <cellStyle name="_BMW F18 523(VL2600)ISM 100409 3" xfId="13500"/>
    <cellStyle name="_Book2" xfId="856"/>
    <cellStyle name="_Book2 2" xfId="17743"/>
    <cellStyle name="_Book2 3" xfId="11402"/>
    <cellStyle name="_clstatus" xfId="857"/>
    <cellStyle name="_ColHeading" xfId="3627"/>
    <cellStyle name="_ColHeading 2" xfId="3628"/>
    <cellStyle name="_ColHeading 2 2" xfId="20028"/>
    <cellStyle name="_ColHeading 2 3" xfId="13685"/>
    <cellStyle name="_ColHeading 3" xfId="3629"/>
    <cellStyle name="_ColHeading 3 2" xfId="20029"/>
    <cellStyle name="_ColHeading 3 3" xfId="13686"/>
    <cellStyle name="_ColHeading 4" xfId="20027"/>
    <cellStyle name="_ColHeading 5" xfId="13684"/>
    <cellStyle name="_ColSegTitle" xfId="3630"/>
    <cellStyle name="_ColSegTitle 2" xfId="3631"/>
    <cellStyle name="_ColSegTitle 2 2" xfId="20031"/>
    <cellStyle name="_ColSegTitle 2 3" xfId="29970"/>
    <cellStyle name="_ColSegTitle 2 4" xfId="13688"/>
    <cellStyle name="_ColSegTitle 3" xfId="3632"/>
    <cellStyle name="_ColSegTitle 3 2" xfId="20032"/>
    <cellStyle name="_ColSegTitle 3 3" xfId="29969"/>
    <cellStyle name="_ColSegTitle 3 4" xfId="13689"/>
    <cellStyle name="_ColSegTitle 4" xfId="20030"/>
    <cellStyle name="_ColSegTitle 5" xfId="33623"/>
    <cellStyle name="_ColSegTitle 6" xfId="13687"/>
    <cellStyle name="_ColStub" xfId="3633"/>
    <cellStyle name="_ColStub 2" xfId="3634"/>
    <cellStyle name="_ColStub 2 2" xfId="3635"/>
    <cellStyle name="_ColStub 2 2 2" xfId="3636"/>
    <cellStyle name="_ColStub 2 2 2 2" xfId="3637"/>
    <cellStyle name="_ColStub 2 2 2 2 2" xfId="3638"/>
    <cellStyle name="_ColStub 2 2 2 2 2 2" xfId="3639"/>
    <cellStyle name="_ColStub 2 2 2 2 2 2 2" xfId="20039"/>
    <cellStyle name="_ColStub 2 2 2 2 2 2 3" xfId="13696"/>
    <cellStyle name="_ColStub 2 2 2 2 2 3" xfId="20038"/>
    <cellStyle name="_ColStub 2 2 2 2 2 4" xfId="13695"/>
    <cellStyle name="_ColStub 2 2 2 2 3" xfId="3640"/>
    <cellStyle name="_ColStub 2 2 2 2 3 2" xfId="20040"/>
    <cellStyle name="_ColStub 2 2 2 2 3 3" xfId="13697"/>
    <cellStyle name="_ColStub 2 2 2 2 4" xfId="3641"/>
    <cellStyle name="_ColStub 2 2 2 2 4 2" xfId="20041"/>
    <cellStyle name="_ColStub 2 2 2 2 4 3" xfId="13698"/>
    <cellStyle name="_ColStub 2 2 2 2 5" xfId="20037"/>
    <cellStyle name="_ColStub 2 2 2 2 6" xfId="13694"/>
    <cellStyle name="_ColStub 2 2 2 3" xfId="3642"/>
    <cellStyle name="_ColStub 2 2 2 3 2" xfId="3643"/>
    <cellStyle name="_ColStub 2 2 2 3 2 2" xfId="3644"/>
    <cellStyle name="_ColStub 2 2 2 3 2 2 2" xfId="3645"/>
    <cellStyle name="_ColStub 2 2 2 3 2 2 2 2" xfId="20045"/>
    <cellStyle name="_ColStub 2 2 2 3 2 2 2 3" xfId="13702"/>
    <cellStyle name="_ColStub 2 2 2 3 2 2 3" xfId="20044"/>
    <cellStyle name="_ColStub 2 2 2 3 2 2 4" xfId="13701"/>
    <cellStyle name="_ColStub 2 2 2 3 2 3" xfId="3646"/>
    <cellStyle name="_ColStub 2 2 2 3 2 3 2" xfId="20046"/>
    <cellStyle name="_ColStub 2 2 2 3 2 3 3" xfId="13703"/>
    <cellStyle name="_ColStub 2 2 2 3 2 4" xfId="3647"/>
    <cellStyle name="_ColStub 2 2 2 3 2 4 2" xfId="20047"/>
    <cellStyle name="_ColStub 2 2 2 3 2 4 3" xfId="13704"/>
    <cellStyle name="_ColStub 2 2 2 3 2 5" xfId="20043"/>
    <cellStyle name="_ColStub 2 2 2 3 2 6" xfId="13700"/>
    <cellStyle name="_ColStub 2 2 2 3 3" xfId="20042"/>
    <cellStyle name="_ColStub 2 2 2 3 4" xfId="13699"/>
    <cellStyle name="_ColStub 2 2 2 4" xfId="3648"/>
    <cellStyle name="_ColStub 2 2 2 4 2" xfId="20048"/>
    <cellStyle name="_ColStub 2 2 2 4 3" xfId="13705"/>
    <cellStyle name="_ColStub 2 2 2 5" xfId="3649"/>
    <cellStyle name="_ColStub 2 2 2 5 2" xfId="20049"/>
    <cellStyle name="_ColStub 2 2 2 5 3" xfId="13706"/>
    <cellStyle name="_ColStub 2 2 2 6" xfId="20036"/>
    <cellStyle name="_ColStub 2 2 2 7" xfId="13693"/>
    <cellStyle name="_ColStub 2 2 3" xfId="3650"/>
    <cellStyle name="_ColStub 2 2 3 2" xfId="3651"/>
    <cellStyle name="_ColStub 2 2 3 2 2" xfId="3652"/>
    <cellStyle name="_ColStub 2 2 3 2 2 2" xfId="3653"/>
    <cellStyle name="_ColStub 2 2 3 2 2 2 2" xfId="20053"/>
    <cellStyle name="_ColStub 2 2 3 2 2 2 3" xfId="13710"/>
    <cellStyle name="_ColStub 2 2 3 2 2 3" xfId="20052"/>
    <cellStyle name="_ColStub 2 2 3 2 2 4" xfId="13709"/>
    <cellStyle name="_ColStub 2 2 3 2 3" xfId="3654"/>
    <cellStyle name="_ColStub 2 2 3 2 3 2" xfId="20054"/>
    <cellStyle name="_ColStub 2 2 3 2 3 3" xfId="13711"/>
    <cellStyle name="_ColStub 2 2 3 2 4" xfId="3655"/>
    <cellStyle name="_ColStub 2 2 3 2 4 2" xfId="20055"/>
    <cellStyle name="_ColStub 2 2 3 2 4 3" xfId="13712"/>
    <cellStyle name="_ColStub 2 2 3 2 5" xfId="20051"/>
    <cellStyle name="_ColStub 2 2 3 2 6" xfId="13708"/>
    <cellStyle name="_ColStub 2 2 3 3" xfId="20050"/>
    <cellStyle name="_ColStub 2 2 3 4" xfId="13707"/>
    <cellStyle name="_ColStub 2 2 4" xfId="3656"/>
    <cellStyle name="_ColStub 2 2 4 2" xfId="20056"/>
    <cellStyle name="_ColStub 2 2 4 3" xfId="13713"/>
    <cellStyle name="_ColStub 2 2 5" xfId="3657"/>
    <cellStyle name="_ColStub 2 2 5 2" xfId="20057"/>
    <cellStyle name="_ColStub 2 2 5 3" xfId="13714"/>
    <cellStyle name="_ColStub 2 2 6" xfId="20035"/>
    <cellStyle name="_ColStub 2 2 7" xfId="13692"/>
    <cellStyle name="_ColStub 2 3" xfId="3658"/>
    <cellStyle name="_ColStub 2 3 2" xfId="3659"/>
    <cellStyle name="_ColStub 2 3 2 2" xfId="3660"/>
    <cellStyle name="_ColStub 2 3 2 2 2" xfId="20060"/>
    <cellStyle name="_ColStub 2 3 2 2 3" xfId="13717"/>
    <cellStyle name="_ColStub 2 3 2 3" xfId="20059"/>
    <cellStyle name="_ColStub 2 3 2 4" xfId="13716"/>
    <cellStyle name="_ColStub 2 3 3" xfId="3661"/>
    <cellStyle name="_ColStub 2 3 3 2" xfId="20061"/>
    <cellStyle name="_ColStub 2 3 3 3" xfId="13718"/>
    <cellStyle name="_ColStub 2 3 4" xfId="3662"/>
    <cellStyle name="_ColStub 2 3 4 2" xfId="20062"/>
    <cellStyle name="_ColStub 2 3 4 3" xfId="13719"/>
    <cellStyle name="_ColStub 2 3 5" xfId="20058"/>
    <cellStyle name="_ColStub 2 3 6" xfId="13715"/>
    <cellStyle name="_ColStub 2 4" xfId="3663"/>
    <cellStyle name="_ColStub 2 4 2" xfId="3664"/>
    <cellStyle name="_ColStub 2 4 2 2" xfId="3665"/>
    <cellStyle name="_ColStub 2 4 2 2 2" xfId="3666"/>
    <cellStyle name="_ColStub 2 4 2 2 2 2" xfId="20066"/>
    <cellStyle name="_ColStub 2 4 2 2 2 3" xfId="13723"/>
    <cellStyle name="_ColStub 2 4 2 2 3" xfId="20065"/>
    <cellStyle name="_ColStub 2 4 2 2 4" xfId="13722"/>
    <cellStyle name="_ColStub 2 4 2 3" xfId="3667"/>
    <cellStyle name="_ColStub 2 4 2 3 2" xfId="20067"/>
    <cellStyle name="_ColStub 2 4 2 3 3" xfId="13724"/>
    <cellStyle name="_ColStub 2 4 2 4" xfId="3668"/>
    <cellStyle name="_ColStub 2 4 2 4 2" xfId="20068"/>
    <cellStyle name="_ColStub 2 4 2 4 3" xfId="13725"/>
    <cellStyle name="_ColStub 2 4 2 5" xfId="20064"/>
    <cellStyle name="_ColStub 2 4 2 6" xfId="13721"/>
    <cellStyle name="_ColStub 2 4 3" xfId="20063"/>
    <cellStyle name="_ColStub 2 4 4" xfId="13720"/>
    <cellStyle name="_ColStub 2 5" xfId="3669"/>
    <cellStyle name="_ColStub 2 5 2" xfId="20069"/>
    <cellStyle name="_ColStub 2 5 3" xfId="13726"/>
    <cellStyle name="_ColStub 2 6" xfId="3670"/>
    <cellStyle name="_ColStub 2 6 2" xfId="20070"/>
    <cellStyle name="_ColStub 2 6 3" xfId="13727"/>
    <cellStyle name="_ColStub 2 7" xfId="20034"/>
    <cellStyle name="_ColStub 2 8" xfId="13691"/>
    <cellStyle name="_ColStub 3" xfId="3671"/>
    <cellStyle name="_ColStub 3 2" xfId="3672"/>
    <cellStyle name="_ColStub 3 2 2" xfId="3673"/>
    <cellStyle name="_ColStub 3 2 2 2" xfId="3674"/>
    <cellStyle name="_ColStub 3 2 2 2 2" xfId="3675"/>
    <cellStyle name="_ColStub 3 2 2 2 2 2" xfId="20075"/>
    <cellStyle name="_ColStub 3 2 2 2 2 3" xfId="13732"/>
    <cellStyle name="_ColStub 3 2 2 2 3" xfId="20074"/>
    <cellStyle name="_ColStub 3 2 2 2 4" xfId="13731"/>
    <cellStyle name="_ColStub 3 2 2 3" xfId="3676"/>
    <cellStyle name="_ColStub 3 2 2 3 2" xfId="20076"/>
    <cellStyle name="_ColStub 3 2 2 3 3" xfId="13733"/>
    <cellStyle name="_ColStub 3 2 2 4" xfId="3677"/>
    <cellStyle name="_ColStub 3 2 2 4 2" xfId="20077"/>
    <cellStyle name="_ColStub 3 2 2 4 3" xfId="13734"/>
    <cellStyle name="_ColStub 3 2 2 5" xfId="20073"/>
    <cellStyle name="_ColStub 3 2 2 6" xfId="13730"/>
    <cellStyle name="_ColStub 3 2 3" xfId="3678"/>
    <cellStyle name="_ColStub 3 2 3 2" xfId="3679"/>
    <cellStyle name="_ColStub 3 2 3 2 2" xfId="3680"/>
    <cellStyle name="_ColStub 3 2 3 2 2 2" xfId="3681"/>
    <cellStyle name="_ColStub 3 2 3 2 2 2 2" xfId="20081"/>
    <cellStyle name="_ColStub 3 2 3 2 2 2 3" xfId="13738"/>
    <cellStyle name="_ColStub 3 2 3 2 2 3" xfId="20080"/>
    <cellStyle name="_ColStub 3 2 3 2 2 4" xfId="13737"/>
    <cellStyle name="_ColStub 3 2 3 2 3" xfId="3682"/>
    <cellStyle name="_ColStub 3 2 3 2 3 2" xfId="20082"/>
    <cellStyle name="_ColStub 3 2 3 2 3 3" xfId="13739"/>
    <cellStyle name="_ColStub 3 2 3 2 4" xfId="3683"/>
    <cellStyle name="_ColStub 3 2 3 2 4 2" xfId="20083"/>
    <cellStyle name="_ColStub 3 2 3 2 4 3" xfId="13740"/>
    <cellStyle name="_ColStub 3 2 3 2 5" xfId="20079"/>
    <cellStyle name="_ColStub 3 2 3 2 6" xfId="13736"/>
    <cellStyle name="_ColStub 3 2 3 3" xfId="20078"/>
    <cellStyle name="_ColStub 3 2 3 4" xfId="13735"/>
    <cellStyle name="_ColStub 3 2 4" xfId="3684"/>
    <cellStyle name="_ColStub 3 2 4 2" xfId="20084"/>
    <cellStyle name="_ColStub 3 2 4 3" xfId="13741"/>
    <cellStyle name="_ColStub 3 2 5" xfId="3685"/>
    <cellStyle name="_ColStub 3 2 5 2" xfId="20085"/>
    <cellStyle name="_ColStub 3 2 5 3" xfId="13742"/>
    <cellStyle name="_ColStub 3 2 6" xfId="20072"/>
    <cellStyle name="_ColStub 3 2 7" xfId="13729"/>
    <cellStyle name="_ColStub 3 3" xfId="3686"/>
    <cellStyle name="_ColStub 3 3 2" xfId="3687"/>
    <cellStyle name="_ColStub 3 3 2 2" xfId="3688"/>
    <cellStyle name="_ColStub 3 3 2 2 2" xfId="3689"/>
    <cellStyle name="_ColStub 3 3 2 2 2 2" xfId="20089"/>
    <cellStyle name="_ColStub 3 3 2 2 2 3" xfId="13746"/>
    <cellStyle name="_ColStub 3 3 2 2 3" xfId="20088"/>
    <cellStyle name="_ColStub 3 3 2 2 4" xfId="13745"/>
    <cellStyle name="_ColStub 3 3 2 3" xfId="3690"/>
    <cellStyle name="_ColStub 3 3 2 3 2" xfId="20090"/>
    <cellStyle name="_ColStub 3 3 2 3 3" xfId="13747"/>
    <cellStyle name="_ColStub 3 3 2 4" xfId="3691"/>
    <cellStyle name="_ColStub 3 3 2 4 2" xfId="20091"/>
    <cellStyle name="_ColStub 3 3 2 4 3" xfId="13748"/>
    <cellStyle name="_ColStub 3 3 2 5" xfId="20087"/>
    <cellStyle name="_ColStub 3 3 2 6" xfId="13744"/>
    <cellStyle name="_ColStub 3 3 3" xfId="20086"/>
    <cellStyle name="_ColStub 3 3 4" xfId="13743"/>
    <cellStyle name="_ColStub 3 4" xfId="3692"/>
    <cellStyle name="_ColStub 3 4 2" xfId="20092"/>
    <cellStyle name="_ColStub 3 4 3" xfId="13749"/>
    <cellStyle name="_ColStub 3 5" xfId="3693"/>
    <cellStyle name="_ColStub 3 5 2" xfId="20093"/>
    <cellStyle name="_ColStub 3 5 3" xfId="13750"/>
    <cellStyle name="_ColStub 3 6" xfId="20071"/>
    <cellStyle name="_ColStub 3 7" xfId="13728"/>
    <cellStyle name="_ColStub 4" xfId="3694"/>
    <cellStyle name="_ColStub 4 2" xfId="3695"/>
    <cellStyle name="_ColStub 4 2 2" xfId="3696"/>
    <cellStyle name="_ColStub 4 2 2 2" xfId="3697"/>
    <cellStyle name="_ColStub 4 2 2 2 2" xfId="20097"/>
    <cellStyle name="_ColStub 4 2 2 2 3" xfId="13754"/>
    <cellStyle name="_ColStub 4 2 2 3" xfId="20096"/>
    <cellStyle name="_ColStub 4 2 2 4" xfId="13753"/>
    <cellStyle name="_ColStub 4 2 3" xfId="3698"/>
    <cellStyle name="_ColStub 4 2 3 2" xfId="20098"/>
    <cellStyle name="_ColStub 4 2 3 3" xfId="13755"/>
    <cellStyle name="_ColStub 4 2 4" xfId="3699"/>
    <cellStyle name="_ColStub 4 2 4 2" xfId="20099"/>
    <cellStyle name="_ColStub 4 2 4 3" xfId="13756"/>
    <cellStyle name="_ColStub 4 2 5" xfId="20095"/>
    <cellStyle name="_ColStub 4 2 6" xfId="13752"/>
    <cellStyle name="_ColStub 4 3" xfId="20094"/>
    <cellStyle name="_ColStub 4 4" xfId="13751"/>
    <cellStyle name="_ColStub 5" xfId="3700"/>
    <cellStyle name="_ColStub 5 2" xfId="3701"/>
    <cellStyle name="_ColStub 5 2 2" xfId="3702"/>
    <cellStyle name="_ColStub 5 2 2 2" xfId="20102"/>
    <cellStyle name="_ColStub 5 2 2 3" xfId="13759"/>
    <cellStyle name="_ColStub 5 2 3" xfId="20101"/>
    <cellStyle name="_ColStub 5 2 4" xfId="13758"/>
    <cellStyle name="_ColStub 5 3" xfId="3703"/>
    <cellStyle name="_ColStub 5 3 2" xfId="20103"/>
    <cellStyle name="_ColStub 5 3 3" xfId="13760"/>
    <cellStyle name="_ColStub 5 4" xfId="3704"/>
    <cellStyle name="_ColStub 5 4 2" xfId="20104"/>
    <cellStyle name="_ColStub 5 4 3" xfId="13761"/>
    <cellStyle name="_ColStub 5 5" xfId="20100"/>
    <cellStyle name="_ColStub 5 6" xfId="13757"/>
    <cellStyle name="_ColStub 6" xfId="20033"/>
    <cellStyle name="_ColStub 7" xfId="13690"/>
    <cellStyle name="_ColStubBW" xfId="3705"/>
    <cellStyle name="_ColStubBW 2" xfId="3706"/>
    <cellStyle name="_ColStubBW 2 2" xfId="3707"/>
    <cellStyle name="_ColStubBW 2 2 2" xfId="3708"/>
    <cellStyle name="_ColStubBW 2 2 2 2" xfId="3709"/>
    <cellStyle name="_ColStubBW 2 2 2 2 2" xfId="3710"/>
    <cellStyle name="_ColStubBW 2 2 2 2 2 2" xfId="3711"/>
    <cellStyle name="_ColStubBW 2 2 2 2 2 2 2" xfId="20111"/>
    <cellStyle name="_ColStubBW 2 2 2 2 2 2 3" xfId="13768"/>
    <cellStyle name="_ColStubBW 2 2 2 2 2 3" xfId="20110"/>
    <cellStyle name="_ColStubBW 2 2 2 2 2 4" xfId="13767"/>
    <cellStyle name="_ColStubBW 2 2 2 2 3" xfId="3712"/>
    <cellStyle name="_ColStubBW 2 2 2 2 3 2" xfId="20112"/>
    <cellStyle name="_ColStubBW 2 2 2 2 3 3" xfId="13769"/>
    <cellStyle name="_ColStubBW 2 2 2 2 4" xfId="3713"/>
    <cellStyle name="_ColStubBW 2 2 2 2 4 2" xfId="20113"/>
    <cellStyle name="_ColStubBW 2 2 2 2 4 3" xfId="13770"/>
    <cellStyle name="_ColStubBW 2 2 2 2 5" xfId="20109"/>
    <cellStyle name="_ColStubBW 2 2 2 2 6" xfId="13766"/>
    <cellStyle name="_ColStubBW 2 2 2 3" xfId="3714"/>
    <cellStyle name="_ColStubBW 2 2 2 3 2" xfId="3715"/>
    <cellStyle name="_ColStubBW 2 2 2 3 2 2" xfId="3716"/>
    <cellStyle name="_ColStubBW 2 2 2 3 2 2 2" xfId="3717"/>
    <cellStyle name="_ColStubBW 2 2 2 3 2 2 2 2" xfId="20117"/>
    <cellStyle name="_ColStubBW 2 2 2 3 2 2 2 3" xfId="13774"/>
    <cellStyle name="_ColStubBW 2 2 2 3 2 2 3" xfId="20116"/>
    <cellStyle name="_ColStubBW 2 2 2 3 2 2 4" xfId="13773"/>
    <cellStyle name="_ColStubBW 2 2 2 3 2 3" xfId="3718"/>
    <cellStyle name="_ColStubBW 2 2 2 3 2 3 2" xfId="20118"/>
    <cellStyle name="_ColStubBW 2 2 2 3 2 3 3" xfId="13775"/>
    <cellStyle name="_ColStubBW 2 2 2 3 2 4" xfId="3719"/>
    <cellStyle name="_ColStubBW 2 2 2 3 2 4 2" xfId="20119"/>
    <cellStyle name="_ColStubBW 2 2 2 3 2 4 3" xfId="13776"/>
    <cellStyle name="_ColStubBW 2 2 2 3 2 5" xfId="20115"/>
    <cellStyle name="_ColStubBW 2 2 2 3 2 6" xfId="13772"/>
    <cellStyle name="_ColStubBW 2 2 2 3 3" xfId="20114"/>
    <cellStyle name="_ColStubBW 2 2 2 3 4" xfId="13771"/>
    <cellStyle name="_ColStubBW 2 2 2 4" xfId="3720"/>
    <cellStyle name="_ColStubBW 2 2 2 4 2" xfId="20120"/>
    <cellStyle name="_ColStubBW 2 2 2 4 3" xfId="13777"/>
    <cellStyle name="_ColStubBW 2 2 2 5" xfId="3721"/>
    <cellStyle name="_ColStubBW 2 2 2 5 2" xfId="20121"/>
    <cellStyle name="_ColStubBW 2 2 2 5 3" xfId="13778"/>
    <cellStyle name="_ColStubBW 2 2 2 6" xfId="20108"/>
    <cellStyle name="_ColStubBW 2 2 2 7" xfId="13765"/>
    <cellStyle name="_ColStubBW 2 2 3" xfId="3722"/>
    <cellStyle name="_ColStubBW 2 2 3 2" xfId="3723"/>
    <cellStyle name="_ColStubBW 2 2 3 2 2" xfId="3724"/>
    <cellStyle name="_ColStubBW 2 2 3 2 2 2" xfId="3725"/>
    <cellStyle name="_ColStubBW 2 2 3 2 2 2 2" xfId="20125"/>
    <cellStyle name="_ColStubBW 2 2 3 2 2 2 3" xfId="13782"/>
    <cellStyle name="_ColStubBW 2 2 3 2 2 3" xfId="20124"/>
    <cellStyle name="_ColStubBW 2 2 3 2 2 4" xfId="13781"/>
    <cellStyle name="_ColStubBW 2 2 3 2 3" xfId="3726"/>
    <cellStyle name="_ColStubBW 2 2 3 2 3 2" xfId="20126"/>
    <cellStyle name="_ColStubBW 2 2 3 2 3 3" xfId="13783"/>
    <cellStyle name="_ColStubBW 2 2 3 2 4" xfId="3727"/>
    <cellStyle name="_ColStubBW 2 2 3 2 4 2" xfId="20127"/>
    <cellStyle name="_ColStubBW 2 2 3 2 4 3" xfId="13784"/>
    <cellStyle name="_ColStubBW 2 2 3 2 5" xfId="20123"/>
    <cellStyle name="_ColStubBW 2 2 3 2 6" xfId="13780"/>
    <cellStyle name="_ColStubBW 2 2 3 3" xfId="20122"/>
    <cellStyle name="_ColStubBW 2 2 3 4" xfId="13779"/>
    <cellStyle name="_ColStubBW 2 2 4" xfId="3728"/>
    <cellStyle name="_ColStubBW 2 2 4 2" xfId="20128"/>
    <cellStyle name="_ColStubBW 2 2 4 3" xfId="13785"/>
    <cellStyle name="_ColStubBW 2 2 5" xfId="3729"/>
    <cellStyle name="_ColStubBW 2 2 5 2" xfId="20129"/>
    <cellStyle name="_ColStubBW 2 2 5 3" xfId="13786"/>
    <cellStyle name="_ColStubBW 2 2 6" xfId="20107"/>
    <cellStyle name="_ColStubBW 2 2 7" xfId="13764"/>
    <cellStyle name="_ColStubBW 2 3" xfId="3730"/>
    <cellStyle name="_ColStubBW 2 3 2" xfId="3731"/>
    <cellStyle name="_ColStubBW 2 3 2 2" xfId="3732"/>
    <cellStyle name="_ColStubBW 2 3 2 2 2" xfId="20132"/>
    <cellStyle name="_ColStubBW 2 3 2 2 3" xfId="13789"/>
    <cellStyle name="_ColStubBW 2 3 2 3" xfId="20131"/>
    <cellStyle name="_ColStubBW 2 3 2 4" xfId="13788"/>
    <cellStyle name="_ColStubBW 2 3 3" xfId="3733"/>
    <cellStyle name="_ColStubBW 2 3 3 2" xfId="20133"/>
    <cellStyle name="_ColStubBW 2 3 3 3" xfId="13790"/>
    <cellStyle name="_ColStubBW 2 3 4" xfId="3734"/>
    <cellStyle name="_ColStubBW 2 3 4 2" xfId="20134"/>
    <cellStyle name="_ColStubBW 2 3 4 3" xfId="13791"/>
    <cellStyle name="_ColStubBW 2 3 5" xfId="20130"/>
    <cellStyle name="_ColStubBW 2 3 6" xfId="13787"/>
    <cellStyle name="_ColStubBW 2 4" xfId="3735"/>
    <cellStyle name="_ColStubBW 2 4 2" xfId="3736"/>
    <cellStyle name="_ColStubBW 2 4 2 2" xfId="3737"/>
    <cellStyle name="_ColStubBW 2 4 2 2 2" xfId="3738"/>
    <cellStyle name="_ColStubBW 2 4 2 2 2 2" xfId="20138"/>
    <cellStyle name="_ColStubBW 2 4 2 2 2 3" xfId="13795"/>
    <cellStyle name="_ColStubBW 2 4 2 2 3" xfId="20137"/>
    <cellStyle name="_ColStubBW 2 4 2 2 4" xfId="13794"/>
    <cellStyle name="_ColStubBW 2 4 2 3" xfId="3739"/>
    <cellStyle name="_ColStubBW 2 4 2 3 2" xfId="20139"/>
    <cellStyle name="_ColStubBW 2 4 2 3 3" xfId="13796"/>
    <cellStyle name="_ColStubBW 2 4 2 4" xfId="3740"/>
    <cellStyle name="_ColStubBW 2 4 2 4 2" xfId="20140"/>
    <cellStyle name="_ColStubBW 2 4 2 4 3" xfId="13797"/>
    <cellStyle name="_ColStubBW 2 4 2 5" xfId="20136"/>
    <cellStyle name="_ColStubBW 2 4 2 6" xfId="13793"/>
    <cellStyle name="_ColStubBW 2 4 3" xfId="20135"/>
    <cellStyle name="_ColStubBW 2 4 4" xfId="13792"/>
    <cellStyle name="_ColStubBW 2 5" xfId="3741"/>
    <cellStyle name="_ColStubBW 2 5 2" xfId="20141"/>
    <cellStyle name="_ColStubBW 2 5 3" xfId="13798"/>
    <cellStyle name="_ColStubBW 2 6" xfId="3742"/>
    <cellStyle name="_ColStubBW 2 6 2" xfId="20142"/>
    <cellStyle name="_ColStubBW 2 6 3" xfId="13799"/>
    <cellStyle name="_ColStubBW 2 7" xfId="20106"/>
    <cellStyle name="_ColStubBW 2 8" xfId="13763"/>
    <cellStyle name="_ColStubBW 3" xfId="3743"/>
    <cellStyle name="_ColStubBW 3 2" xfId="3744"/>
    <cellStyle name="_ColStubBW 3 2 2" xfId="3745"/>
    <cellStyle name="_ColStubBW 3 2 2 2" xfId="3746"/>
    <cellStyle name="_ColStubBW 3 2 2 2 2" xfId="3747"/>
    <cellStyle name="_ColStubBW 3 2 2 2 2 2" xfId="20147"/>
    <cellStyle name="_ColStubBW 3 2 2 2 2 3" xfId="13804"/>
    <cellStyle name="_ColStubBW 3 2 2 2 3" xfId="20146"/>
    <cellStyle name="_ColStubBW 3 2 2 2 4" xfId="13803"/>
    <cellStyle name="_ColStubBW 3 2 2 3" xfId="3748"/>
    <cellStyle name="_ColStubBW 3 2 2 3 2" xfId="20148"/>
    <cellStyle name="_ColStubBW 3 2 2 3 3" xfId="13805"/>
    <cellStyle name="_ColStubBW 3 2 2 4" xfId="3749"/>
    <cellStyle name="_ColStubBW 3 2 2 4 2" xfId="20149"/>
    <cellStyle name="_ColStubBW 3 2 2 4 3" xfId="13806"/>
    <cellStyle name="_ColStubBW 3 2 2 5" xfId="20145"/>
    <cellStyle name="_ColStubBW 3 2 2 6" xfId="13802"/>
    <cellStyle name="_ColStubBW 3 2 3" xfId="3750"/>
    <cellStyle name="_ColStubBW 3 2 3 2" xfId="3751"/>
    <cellStyle name="_ColStubBW 3 2 3 2 2" xfId="3752"/>
    <cellStyle name="_ColStubBW 3 2 3 2 2 2" xfId="3753"/>
    <cellStyle name="_ColStubBW 3 2 3 2 2 2 2" xfId="20153"/>
    <cellStyle name="_ColStubBW 3 2 3 2 2 2 3" xfId="13810"/>
    <cellStyle name="_ColStubBW 3 2 3 2 2 3" xfId="20152"/>
    <cellStyle name="_ColStubBW 3 2 3 2 2 4" xfId="13809"/>
    <cellStyle name="_ColStubBW 3 2 3 2 3" xfId="3754"/>
    <cellStyle name="_ColStubBW 3 2 3 2 3 2" xfId="20154"/>
    <cellStyle name="_ColStubBW 3 2 3 2 3 3" xfId="13811"/>
    <cellStyle name="_ColStubBW 3 2 3 2 4" xfId="3755"/>
    <cellStyle name="_ColStubBW 3 2 3 2 4 2" xfId="20155"/>
    <cellStyle name="_ColStubBW 3 2 3 2 4 3" xfId="13812"/>
    <cellStyle name="_ColStubBW 3 2 3 2 5" xfId="20151"/>
    <cellStyle name="_ColStubBW 3 2 3 2 6" xfId="13808"/>
    <cellStyle name="_ColStubBW 3 2 3 3" xfId="20150"/>
    <cellStyle name="_ColStubBW 3 2 3 4" xfId="13807"/>
    <cellStyle name="_ColStubBW 3 2 4" xfId="3756"/>
    <cellStyle name="_ColStubBW 3 2 4 2" xfId="20156"/>
    <cellStyle name="_ColStubBW 3 2 4 3" xfId="13813"/>
    <cellStyle name="_ColStubBW 3 2 5" xfId="3757"/>
    <cellStyle name="_ColStubBW 3 2 5 2" xfId="20157"/>
    <cellStyle name="_ColStubBW 3 2 5 3" xfId="13814"/>
    <cellStyle name="_ColStubBW 3 2 6" xfId="20144"/>
    <cellStyle name="_ColStubBW 3 2 7" xfId="13801"/>
    <cellStyle name="_ColStubBW 3 3" xfId="3758"/>
    <cellStyle name="_ColStubBW 3 3 2" xfId="3759"/>
    <cellStyle name="_ColStubBW 3 3 2 2" xfId="3760"/>
    <cellStyle name="_ColStubBW 3 3 2 2 2" xfId="3761"/>
    <cellStyle name="_ColStubBW 3 3 2 2 2 2" xfId="20161"/>
    <cellStyle name="_ColStubBW 3 3 2 2 2 3" xfId="13818"/>
    <cellStyle name="_ColStubBW 3 3 2 2 3" xfId="20160"/>
    <cellStyle name="_ColStubBW 3 3 2 2 4" xfId="13817"/>
    <cellStyle name="_ColStubBW 3 3 2 3" xfId="3762"/>
    <cellStyle name="_ColStubBW 3 3 2 3 2" xfId="20162"/>
    <cellStyle name="_ColStubBW 3 3 2 3 3" xfId="13819"/>
    <cellStyle name="_ColStubBW 3 3 2 4" xfId="3763"/>
    <cellStyle name="_ColStubBW 3 3 2 4 2" xfId="20163"/>
    <cellStyle name="_ColStubBW 3 3 2 4 3" xfId="13820"/>
    <cellStyle name="_ColStubBW 3 3 2 5" xfId="20159"/>
    <cellStyle name="_ColStubBW 3 3 2 6" xfId="13816"/>
    <cellStyle name="_ColStubBW 3 3 3" xfId="20158"/>
    <cellStyle name="_ColStubBW 3 3 4" xfId="13815"/>
    <cellStyle name="_ColStubBW 3 4" xfId="3764"/>
    <cellStyle name="_ColStubBW 3 4 2" xfId="20164"/>
    <cellStyle name="_ColStubBW 3 4 3" xfId="13821"/>
    <cellStyle name="_ColStubBW 3 5" xfId="3765"/>
    <cellStyle name="_ColStubBW 3 5 2" xfId="20165"/>
    <cellStyle name="_ColStubBW 3 5 3" xfId="13822"/>
    <cellStyle name="_ColStubBW 3 6" xfId="20143"/>
    <cellStyle name="_ColStubBW 3 7" xfId="13800"/>
    <cellStyle name="_ColStubBW 4" xfId="3766"/>
    <cellStyle name="_ColStubBW 4 2" xfId="3767"/>
    <cellStyle name="_ColStubBW 4 2 2" xfId="3768"/>
    <cellStyle name="_ColStubBW 4 2 2 2" xfId="3769"/>
    <cellStyle name="_ColStubBW 4 2 2 2 2" xfId="20169"/>
    <cellStyle name="_ColStubBW 4 2 2 2 3" xfId="13826"/>
    <cellStyle name="_ColStubBW 4 2 2 3" xfId="20168"/>
    <cellStyle name="_ColStubBW 4 2 2 4" xfId="13825"/>
    <cellStyle name="_ColStubBW 4 2 3" xfId="3770"/>
    <cellStyle name="_ColStubBW 4 2 3 2" xfId="20170"/>
    <cellStyle name="_ColStubBW 4 2 3 3" xfId="13827"/>
    <cellStyle name="_ColStubBW 4 2 4" xfId="3771"/>
    <cellStyle name="_ColStubBW 4 2 4 2" xfId="20171"/>
    <cellStyle name="_ColStubBW 4 2 4 3" xfId="13828"/>
    <cellStyle name="_ColStubBW 4 2 5" xfId="20167"/>
    <cellStyle name="_ColStubBW 4 2 6" xfId="13824"/>
    <cellStyle name="_ColStubBW 4 3" xfId="20166"/>
    <cellStyle name="_ColStubBW 4 4" xfId="13823"/>
    <cellStyle name="_ColStubBW 5" xfId="3772"/>
    <cellStyle name="_ColStubBW 5 2" xfId="3773"/>
    <cellStyle name="_ColStubBW 5 2 2" xfId="3774"/>
    <cellStyle name="_ColStubBW 5 2 2 2" xfId="20174"/>
    <cellStyle name="_ColStubBW 5 2 2 3" xfId="13831"/>
    <cellStyle name="_ColStubBW 5 2 3" xfId="20173"/>
    <cellStyle name="_ColStubBW 5 2 4" xfId="13830"/>
    <cellStyle name="_ColStubBW 5 3" xfId="3775"/>
    <cellStyle name="_ColStubBW 5 3 2" xfId="20175"/>
    <cellStyle name="_ColStubBW 5 3 3" xfId="13832"/>
    <cellStyle name="_ColStubBW 5 4" xfId="3776"/>
    <cellStyle name="_ColStubBW 5 4 2" xfId="20176"/>
    <cellStyle name="_ColStubBW 5 4 3" xfId="13833"/>
    <cellStyle name="_ColStubBW 5 5" xfId="20172"/>
    <cellStyle name="_ColStubBW 5 6" xfId="13829"/>
    <cellStyle name="_ColStubBW 6" xfId="20105"/>
    <cellStyle name="_ColStubBW 7" xfId="13762"/>
    <cellStyle name="_ColStubUnused" xfId="3777"/>
    <cellStyle name="_ColStubUnused 2" xfId="20177"/>
    <cellStyle name="_ColStubUnused 3" xfId="13834"/>
    <cellStyle name="_ColTitle" xfId="3778"/>
    <cellStyle name="_ColTitle 2" xfId="3779"/>
    <cellStyle name="_ColTitle 2 2" xfId="20179"/>
    <cellStyle name="_ColTitle 2 3" xfId="33435"/>
    <cellStyle name="_ColTitle 2 4" xfId="13836"/>
    <cellStyle name="_ColTitle 3" xfId="3780"/>
    <cellStyle name="_ColTitle 3 2" xfId="20180"/>
    <cellStyle name="_ColTitle 3 3" xfId="33434"/>
    <cellStyle name="_ColTitle 3 4" xfId="13837"/>
    <cellStyle name="_ColTitle 4" xfId="20178"/>
    <cellStyle name="_ColTitle 5" xfId="33436"/>
    <cellStyle name="_ColTitle 6" xfId="13835"/>
    <cellStyle name="_ColTitleBW" xfId="3781"/>
    <cellStyle name="_ColTitleBW 2" xfId="3782"/>
    <cellStyle name="_ColTitleBW 2 2" xfId="20182"/>
    <cellStyle name="_ColTitleBW 2 3" xfId="33432"/>
    <cellStyle name="_ColTitleBW 2 4" xfId="13839"/>
    <cellStyle name="_ColTitleBW 3" xfId="3783"/>
    <cellStyle name="_ColTitleBW 3 2" xfId="20183"/>
    <cellStyle name="_ColTitleBW 3 3" xfId="33431"/>
    <cellStyle name="_ColTitleBW 3 4" xfId="13840"/>
    <cellStyle name="_ColTitleBW 4" xfId="20181"/>
    <cellStyle name="_ColTitleBW 5" xfId="33433"/>
    <cellStyle name="_ColTitleBW 6" xfId="13838"/>
    <cellStyle name="_ColTitleUnused" xfId="3784"/>
    <cellStyle name="_ColTitleUnused 2" xfId="20184"/>
    <cellStyle name="_ColTitleUnused 3" xfId="13841"/>
    <cellStyle name="_cool시험항목clstatus" xfId="858"/>
    <cellStyle name="_D100투자예산" xfId="859"/>
    <cellStyle name="_D22DT사업계획03투자_수정" xfId="860"/>
    <cellStyle name="_D27DT_IDIADA용역품의" xfId="861"/>
    <cellStyle name="_Diesel" xfId="3785"/>
    <cellStyle name="_Diesel 2" xfId="20185"/>
    <cellStyle name="_Diesel 3" xfId="13842"/>
    <cellStyle name="_EMCD内製コスト-2（工数見直し後）" xfId="86"/>
    <cellStyle name="_EMCD内製コスト-2（工数見直し後） 2" xfId="17137"/>
    <cellStyle name="_EMCD内製コスト-2（工数見直し後） 3" xfId="10796"/>
    <cellStyle name="_EMCD内製コストｰパターン2" xfId="87"/>
    <cellStyle name="_EMCD内製コストｰパターン2 2" xfId="17138"/>
    <cellStyle name="_EMCD内製コストｰパターン2 3" xfId="10797"/>
    <cellStyle name="_EMCD内製コストｰパターン2(プレート見直し)" xfId="88"/>
    <cellStyle name="_EMCD内製コストｰパターン2(プレート見直し) 2" xfId="17139"/>
    <cellStyle name="_EMCD内製コストｰパターン2(プレート見直し) 3" xfId="10798"/>
    <cellStyle name="_EMCD内製コストｰパターン3" xfId="89"/>
    <cellStyle name="_EMCD内製コストｰパターン3 2" xfId="17140"/>
    <cellStyle name="_EMCD内製コストｰパターン3 3" xfId="10799"/>
    <cellStyle name="_EMCD内製コストｰパターン3(プレート見直し)" xfId="90"/>
    <cellStyle name="_EMCD内製コストｰパターン3(プレート見直し) 2" xfId="17141"/>
    <cellStyle name="_EMCD内製コストｰパターン3(プレート見直し) 3" xfId="10800"/>
    <cellStyle name="_FNT_FORMAT" xfId="862"/>
    <cellStyle name="_FNT_FORMAT 2" xfId="17744"/>
    <cellStyle name="_FNT_FORMAT 3" xfId="11403"/>
    <cellStyle name="_Format" xfId="3786"/>
    <cellStyle name="_Format 2" xfId="20186"/>
    <cellStyle name="_Format 3" xfId="13843"/>
    <cellStyle name="_HVACSTATUS" xfId="863"/>
    <cellStyle name="_Income Stubb_SCP_X350&amp;X202" xfId="3787"/>
    <cellStyle name="_Income Stubb_SCP_X350&amp;X202 2" xfId="20187"/>
    <cellStyle name="_Income Stubb_SCP_X350&amp;X202 3" xfId="13844"/>
    <cellStyle name="_InputtoKB25JulyNoProvisionAdjPolynorm" xfId="3788"/>
    <cellStyle name="_InputtoKB25JulyNoProvisionAdjPolynorm 2" xfId="20188"/>
    <cellStyle name="_InputtoKB25JulyNoProvisionAdjPolynorm 3" xfId="13845"/>
    <cellStyle name="_ISTANA_TEVESABS" xfId="864"/>
    <cellStyle name="_ISTANA매각_개발계획서(제품전략회의)" xfId="865"/>
    <cellStyle name="_ISTANA매각_개발계획서(제품전략회의) 2" xfId="17745"/>
    <cellStyle name="_ISTANA매각_개발계획서(제품전략회의) 3" xfId="11404"/>
    <cellStyle name="_J12A(Herical LSD)_Step_chart_2_Dec_11" xfId="91"/>
    <cellStyle name="_J12A(Herical LSD)_Step_chart_2_Dec_11 2" xfId="17142"/>
    <cellStyle name="_J12A(Herical LSD)_Step_chart_2_Dec_11 3" xfId="10801"/>
    <cellStyle name="_Jaguar 2008A FPV Market Review Deck Belgium" xfId="3789"/>
    <cellStyle name="_Jaguar 2008A FPV Market Review Deck Belgium 2" xfId="3790"/>
    <cellStyle name="_Jaguar 2008A FPV Market Review Deck Belgium 2 2" xfId="20190"/>
    <cellStyle name="_Jaguar 2008A FPV Market Review Deck Belgium 2 3" xfId="13847"/>
    <cellStyle name="_Jaguar 2008A FPV Market Review Deck Belgium 3" xfId="20189"/>
    <cellStyle name="_Jaguar 2008A FPV Market Review Deck Belgium 4" xfId="13846"/>
    <cellStyle name="_Jaguar 2008A FPV Market Review Deck China" xfId="3791"/>
    <cellStyle name="_Jaguar 2008A FPV Market Review Deck Germany" xfId="3792"/>
    <cellStyle name="_Jaguar 2008A FPV Market Review Deck Ireland" xfId="3793"/>
    <cellStyle name="_Jaguar 2008A FPV Market Review Deck Ireland 2" xfId="3794"/>
    <cellStyle name="_Jaguar 2008A FPV Market Review Deck Ireland 2 2" xfId="20192"/>
    <cellStyle name="_Jaguar 2008A FPV Market Review Deck Ireland 2 3" xfId="13849"/>
    <cellStyle name="_Jaguar 2008A FPV Market Review Deck Ireland 3" xfId="20191"/>
    <cellStyle name="_Jaguar 2008A FPV Market Review Deck Ireland 4" xfId="13848"/>
    <cellStyle name="_Jaguar 2008A FPV Market Review Deck Italy" xfId="3795"/>
    <cellStyle name="_Jaguar 2008A FPV Market Review Deck Portugal" xfId="3796"/>
    <cellStyle name="_Jaguar 2008A FPV Market Review Deck Portugal 2" xfId="3797"/>
    <cellStyle name="_Jaguar 2008A FPV Market Review Deck Portugal 2 2" xfId="20194"/>
    <cellStyle name="_Jaguar 2008A FPV Market Review Deck Portugal 2 3" xfId="13851"/>
    <cellStyle name="_Jaguar 2008A FPV Market Review Deck Portugal 3" xfId="20193"/>
    <cellStyle name="_Jaguar 2008A FPV Market Review Deck Portugal 4" xfId="13850"/>
    <cellStyle name="_Jaguar 2008A FPV Market Review Deck Russia" xfId="3798"/>
    <cellStyle name="_Jaguar 2008A FPV Market Review Deck South Africa_SSA" xfId="3799"/>
    <cellStyle name="_Jaguar 2008A FPV Market Review Deck South Africa_SSA 2" xfId="3800"/>
    <cellStyle name="_Jaguar 2008A FPV Market Review Deck South Africa_SSA 2 2" xfId="20196"/>
    <cellStyle name="_Jaguar 2008A FPV Market Review Deck South Africa_SSA 2 3" xfId="13853"/>
    <cellStyle name="_Jaguar 2008A FPV Market Review Deck South Africa_SSA 3" xfId="20195"/>
    <cellStyle name="_Jaguar 2008A FPV Market Review Deck South Africa_SSA 4" xfId="13852"/>
    <cellStyle name="_Jaguar 2008A FPV Market Review Deck Spain" xfId="3801"/>
    <cellStyle name="_Jaguar 2008A FPV Market Review Deck Turkey" xfId="3802"/>
    <cellStyle name="_Jaguar 2008A FPV Market Review Deck Turkey 2" xfId="3803"/>
    <cellStyle name="_Jaguar 2008A FPV Market Review Deck Turkey 2 2" xfId="20198"/>
    <cellStyle name="_Jaguar 2008A FPV Market Review Deck Turkey 2 3" xfId="13855"/>
    <cellStyle name="_Jaguar 2008A FPV Market Review Deck Turkey 3" xfId="20197"/>
    <cellStyle name="_Jaguar 2008A FPV Market Review Deck Turkey 4" xfId="13854"/>
    <cellStyle name="_Jaguar 2008A FPV Market Review Deck UK" xfId="3804"/>
    <cellStyle name="_JIE_MEETING_CONTENT(10.29)" xfId="866"/>
    <cellStyle name="_JVC_EXPLANATION_PRESS(10.30)" xfId="867"/>
    <cellStyle name="_JVC_EXPLANATION_PRESS(11.1공급자료)" xfId="868"/>
    <cellStyle name="_KD국민차-0001월면장" xfId="869"/>
    <cellStyle name="_KD국민차-0001월면장_A100PREPROTO일정7월18일" xfId="870"/>
    <cellStyle name="_KD국민차-0001월면장_A100PREPROTO일정7월18일 2" xfId="17746"/>
    <cellStyle name="_KD국민차-0001월면장_A100PREPROTO일정7월18일 3" xfId="23668"/>
    <cellStyle name="_KD국민차-0001월면장_A100PREPROTO일정7월18일 4" xfId="28628"/>
    <cellStyle name="_KD국민차-0001월면장_A100PREPROTO일정7월18일 5" xfId="11405"/>
    <cellStyle name="_KD국민차-0001월면장_A100상품기획-2(4월)" xfId="871"/>
    <cellStyle name="_KD국민차-0001월면장_A100선행투자비(4월)_시작팀(총괄)" xfId="872"/>
    <cellStyle name="_KD국민차-0001월면장_ISTANA매각_개발계획서(제품전략회의)" xfId="873"/>
    <cellStyle name="_KD국민차-0001월면장_ISTANA매각_개발계획서(제품전략회의) 2" xfId="17747"/>
    <cellStyle name="_KD국민차-0001월면장_ISTANA매각_개발계획서(제품전략회의) 3" xfId="11406"/>
    <cellStyle name="_KD국민차-0001월면장_병행판매검토서(328)" xfId="874"/>
    <cellStyle name="_KD국민차-0001월면장_중장기제품전략(최종)" xfId="875"/>
    <cellStyle name="_MIX to budget" xfId="3805"/>
    <cellStyle name="_MIX to budget 2" xfId="20199"/>
    <cellStyle name="_MIX to budget 3" xfId="13856"/>
    <cellStyle name="_NEW_AT_소요량1" xfId="876"/>
    <cellStyle name="_NEW_AT_소요량1 2" xfId="17748"/>
    <cellStyle name="_NEW_AT_소요량1 3" xfId="11407"/>
    <cellStyle name="_NEW_Press_Layout(10.24)" xfId="877"/>
    <cellStyle name="_NEW_Press_Layout(10.24) 2" xfId="17749"/>
    <cellStyle name="_NEW_Press_Layout(10.24) 3" xfId="11408"/>
    <cellStyle name="_Output" xfId="3806"/>
    <cellStyle name="_Output 2" xfId="3807"/>
    <cellStyle name="_Output 2 2" xfId="3808"/>
    <cellStyle name="_Output 2 2 2" xfId="3809"/>
    <cellStyle name="_Output 2 2 2 2" xfId="3810"/>
    <cellStyle name="_Output 2 2 2 2 2" xfId="3811"/>
    <cellStyle name="_Output 2 2 2 3" xfId="3812"/>
    <cellStyle name="_Output 2 2 2 4" xfId="3813"/>
    <cellStyle name="_OutputBW" xfId="3814"/>
    <cellStyle name="_OutputBW 2" xfId="3815"/>
    <cellStyle name="_OutputBW 2 2" xfId="3816"/>
    <cellStyle name="_OutputBW 2 2 2" xfId="3817"/>
    <cellStyle name="_OutputBW 2 2 2 2" xfId="3818"/>
    <cellStyle name="_OutputBW 2 2 2 2 2" xfId="3819"/>
    <cellStyle name="_OutputBW 2 2 2 2 2 2" xfId="20205"/>
    <cellStyle name="_OutputBW 2 2 2 2 2 3" xfId="13862"/>
    <cellStyle name="_OutputBW 2 2 2 2 3" xfId="20204"/>
    <cellStyle name="_OutputBW 2 2 2 2 4" xfId="13861"/>
    <cellStyle name="_OutputBW 2 2 2 3" xfId="3820"/>
    <cellStyle name="_OutputBW 2 2 2 3 2" xfId="20206"/>
    <cellStyle name="_OutputBW 2 2 2 3 3" xfId="13863"/>
    <cellStyle name="_OutputBW 2 2 2 4" xfId="3821"/>
    <cellStyle name="_OutputBW 2 2 2 4 2" xfId="20207"/>
    <cellStyle name="_OutputBW 2 2 2 4 3" xfId="13864"/>
    <cellStyle name="_OutputBW 2 2 2 5" xfId="20203"/>
    <cellStyle name="_OutputBW 2 2 2 6" xfId="13860"/>
    <cellStyle name="_OutputBW 2 2 3" xfId="20202"/>
    <cellStyle name="_OutputBW 2 2 4" xfId="13859"/>
    <cellStyle name="_OutputBW 2 3" xfId="20201"/>
    <cellStyle name="_OutputBW 2 4" xfId="13858"/>
    <cellStyle name="_OutputBW 3" xfId="20200"/>
    <cellStyle name="_OutputBW 4" xfId="13857"/>
    <cellStyle name="_OutputSpecial" xfId="3822"/>
    <cellStyle name="_OutputSpecial 2" xfId="3823"/>
    <cellStyle name="_OutputSpecial 2 2" xfId="3824"/>
    <cellStyle name="_OutputSpecial 2 2 2" xfId="3825"/>
    <cellStyle name="_OutputSpecial 2 2 2 2" xfId="3826"/>
    <cellStyle name="_OutputSpecial 2 2 2 2 2" xfId="3827"/>
    <cellStyle name="_OutputSpecial 2 2 2 2 2 2" xfId="20213"/>
    <cellStyle name="_OutputSpecial 2 2 2 2 2 3" xfId="13870"/>
    <cellStyle name="_OutputSpecial 2 2 2 2 3" xfId="20212"/>
    <cellStyle name="_OutputSpecial 2 2 2 2 4" xfId="13869"/>
    <cellStyle name="_OutputSpecial 2 2 2 3" xfId="3828"/>
    <cellStyle name="_OutputSpecial 2 2 2 3 2" xfId="20214"/>
    <cellStyle name="_OutputSpecial 2 2 2 3 3" xfId="13871"/>
    <cellStyle name="_OutputSpecial 2 2 2 4" xfId="3829"/>
    <cellStyle name="_OutputSpecial 2 2 2 4 2" xfId="20215"/>
    <cellStyle name="_OutputSpecial 2 2 2 4 3" xfId="13872"/>
    <cellStyle name="_OutputSpecial 2 2 2 5" xfId="20211"/>
    <cellStyle name="_OutputSpecial 2 2 2 6" xfId="13868"/>
    <cellStyle name="_OutputSpecial 2 2 3" xfId="20210"/>
    <cellStyle name="_OutputSpecial 2 2 4" xfId="13867"/>
    <cellStyle name="_OutputSpecial 2 3" xfId="20209"/>
    <cellStyle name="_OutputSpecial 2 4" xfId="13866"/>
    <cellStyle name="_OutputSpecial 3" xfId="20208"/>
    <cellStyle name="_OutputSpecial 4" xfId="13865"/>
    <cellStyle name="_OutputSpecialBW" xfId="3830"/>
    <cellStyle name="_OutputSpecialBW 2" xfId="3831"/>
    <cellStyle name="_OutputSpecialBW 2 2" xfId="3832"/>
    <cellStyle name="_OutputSpecialBW 2 2 2" xfId="3833"/>
    <cellStyle name="_OutputSpecialBW 2 2 2 2" xfId="3834"/>
    <cellStyle name="_OutputSpecialBW 2 2 2 2 2" xfId="3835"/>
    <cellStyle name="_OutputSpecialBW 2 2 2 2 2 2" xfId="20221"/>
    <cellStyle name="_OutputSpecialBW 2 2 2 2 2 3" xfId="13878"/>
    <cellStyle name="_OutputSpecialBW 2 2 2 2 3" xfId="20220"/>
    <cellStyle name="_OutputSpecialBW 2 2 2 2 4" xfId="13877"/>
    <cellStyle name="_OutputSpecialBW 2 2 2 3" xfId="3836"/>
    <cellStyle name="_OutputSpecialBW 2 2 2 3 2" xfId="20222"/>
    <cellStyle name="_OutputSpecialBW 2 2 2 3 3" xfId="13879"/>
    <cellStyle name="_OutputSpecialBW 2 2 2 4" xfId="3837"/>
    <cellStyle name="_OutputSpecialBW 2 2 2 4 2" xfId="20223"/>
    <cellStyle name="_OutputSpecialBW 2 2 2 4 3" xfId="13880"/>
    <cellStyle name="_OutputSpecialBW 2 2 2 5" xfId="20219"/>
    <cellStyle name="_OutputSpecialBW 2 2 2 6" xfId="13876"/>
    <cellStyle name="_OutputSpecialBW 2 2 3" xfId="20218"/>
    <cellStyle name="_OutputSpecialBW 2 2 4" xfId="13875"/>
    <cellStyle name="_OutputSpecialBW 2 3" xfId="20217"/>
    <cellStyle name="_OutputSpecialBW 2 4" xfId="13874"/>
    <cellStyle name="_OutputSpecialBW 3" xfId="20216"/>
    <cellStyle name="_OutputSpecialBW 4" xfId="13873"/>
    <cellStyle name="_OutputUnused" xfId="3838"/>
    <cellStyle name="_OutputUnused 2" xfId="20224"/>
    <cellStyle name="_OutputUnused 3" xfId="13881"/>
    <cellStyle name="_P_UP시장" xfId="878"/>
    <cellStyle name="_P_UP시장 2" xfId="17750"/>
    <cellStyle name="_P_UP시장 3" xfId="11409"/>
    <cellStyle name="_P100mtc" xfId="879"/>
    <cellStyle name="_P100개발계획서(YOO)" xfId="880"/>
    <cellStyle name="_P100개발계획서(YOO) 2" xfId="17751"/>
    <cellStyle name="_P100개발계획서(YOO) 3" xfId="11410"/>
    <cellStyle name="_PERSONAL" xfId="881"/>
    <cellStyle name="_PERSONAL 2" xfId="17752"/>
    <cellStyle name="_PERSONAL 3" xfId="11411"/>
    <cellStyle name="_PERSONAL_07_1118_Y200의장" xfId="882"/>
    <cellStyle name="_PERSONAL_1" xfId="883"/>
    <cellStyle name="_PERSONAL_1 2" xfId="17753"/>
    <cellStyle name="_PERSONAL_1 3" xfId="11412"/>
    <cellStyle name="_PERSONAL_99650901clstatus" xfId="884"/>
    <cellStyle name="_PERSONAL_A1004월까지소요예산(2002년4월선행투자품의 반영)" xfId="885"/>
    <cellStyle name="_PERSONAL_A1004월까지소요예산(2002년4월선행투자품의 반영) 2" xfId="17754"/>
    <cellStyle name="_PERSONAL_A1004월까지소요예산(2002년4월선행투자품의 반영) 3" xfId="11413"/>
    <cellStyle name="_PERSONAL_A100선행투자비(4월)_시작팀(총괄)" xfId="886"/>
    <cellStyle name="_PERSONAL_A100선행투자비(양식)_4월" xfId="887"/>
    <cellStyle name="_PERSONAL_A100선행투자비(양식)_4월 2" xfId="17755"/>
    <cellStyle name="_PERSONAL_A100선행투자비(양식)_4월 3" xfId="11414"/>
    <cellStyle name="_PERSONAL_clstatus" xfId="888"/>
    <cellStyle name="_PERSONAL_cool시험항목clstatus" xfId="889"/>
    <cellStyle name="_PERSONAL_HVACSTATUS" xfId="890"/>
    <cellStyle name="_PERSONAL_PH2_MR_APP_부품적용현황(1012)" xfId="891"/>
    <cellStyle name="_PERSONAL_SPEC(0529)" xfId="892"/>
    <cellStyle name="_PERSONAL_SPEC(0529) 2" xfId="17756"/>
    <cellStyle name="_PERSONAL_SPEC(0529) 3" xfId="11415"/>
    <cellStyle name="_PERSONAL_T&amp;Dstatus010522_회의보고자료" xfId="893"/>
    <cellStyle name="_PERSONAL_T&amp;Dstatus010522_회의보고자료 2" xfId="17757"/>
    <cellStyle name="_PERSONAL_T&amp;Dstatus010522_회의보고자료 3" xfId="11416"/>
    <cellStyle name="_PERSONAL_Y200전장시험항목표_TASPEC" xfId="894"/>
    <cellStyle name="_PERSONAL_의장(0612)" xfId="895"/>
    <cellStyle name="_PERSONAL_인원현황(20010330)" xfId="896"/>
    <cellStyle name="_PERSONAL_파이롯문제점(0430)" xfId="897"/>
    <cellStyle name="_PERSONAL_파이롯문제점(0430) 2" xfId="17758"/>
    <cellStyle name="_PERSONAL_파이롯문제점(0430) 3" xfId="11417"/>
    <cellStyle name="_PERSONAL_품보바뀐내용(0526)" xfId="898"/>
    <cellStyle name="_PERSONAL_품보바뀐내용(0526) 2" xfId="17759"/>
    <cellStyle name="_PERSONAL_품보바뀐내용(0526) 3" xfId="11418"/>
    <cellStyle name="_PH2_MR_APP_부품적용현황(1012)" xfId="899"/>
    <cellStyle name="_PM - 02BPv7c 2002a vols  JC280802_Exchge_ #667" xfId="3839"/>
    <cellStyle name="_PRDUCTRE" xfId="900"/>
    <cellStyle name="_PRDUCTRE 2" xfId="17760"/>
    <cellStyle name="_PRDUCTRE 3" xfId="11419"/>
    <cellStyle name="_PRESS_INVESTMENT" xfId="901"/>
    <cellStyle name="_PRESS_INVESTMENT 2" xfId="17761"/>
    <cellStyle name="_PRESS_INVESTMENT 3" xfId="11420"/>
    <cellStyle name="_Pretestcar" xfId="902"/>
    <cellStyle name="_Project투자비&amp;연구비작성양식" xfId="903"/>
    <cellStyle name="_QualityDivision" xfId="904"/>
    <cellStyle name="_QualityDivision 2" xfId="17762"/>
    <cellStyle name="_QualityDivision 3" xfId="11421"/>
    <cellStyle name="_R10011" xfId="905"/>
    <cellStyle name="_R10011 2" xfId="17763"/>
    <cellStyle name="_R10011 3" xfId="11422"/>
    <cellStyle name="_R100-2" xfId="906"/>
    <cellStyle name="_R100-2 2" xfId="17764"/>
    <cellStyle name="_R100-2 3" xfId="11423"/>
    <cellStyle name="_R100OSPEC(0313)" xfId="907"/>
    <cellStyle name="_R100OSPEC(0313) 2" xfId="17765"/>
    <cellStyle name="_R100OSPEC(0313) 3" xfId="11424"/>
    <cellStyle name="_R100상품구상-ALT2(0219)" xfId="908"/>
    <cellStyle name="_R100상품구상-ALT2(0219) 2" xfId="17766"/>
    <cellStyle name="_R100상품구상-ALT2(0219) 3" xfId="11425"/>
    <cellStyle name="_R100상품구상서-1(0201)" xfId="909"/>
    <cellStyle name="_R100상품구상서-1(0201) 2" xfId="17767"/>
    <cellStyle name="_R100상품구상서-1(0201) 3" xfId="11426"/>
    <cellStyle name="_R100상품기획서-(0312)" xfId="910"/>
    <cellStyle name="_R100상품기획서-(0312) 2" xfId="17768"/>
    <cellStyle name="_R100상품기획서-(0312) 3" xfId="11427"/>
    <cellStyle name="_R100상품기획서-(0312).xls Chart 1" xfId="911"/>
    <cellStyle name="_R100상품기획서-(0312).xls Chart 1 2" xfId="17769"/>
    <cellStyle name="_R100상품기획서-(0312).xls Chart 1 3" xfId="11428"/>
    <cellStyle name="_R100상품기획서-(0312).xls Chart 1-1" xfId="912"/>
    <cellStyle name="_R100상품기획서-(0312).xls Chart 1-1 2" xfId="17770"/>
    <cellStyle name="_R100상품기획서-(0312).xls Chart 1-1 3" xfId="11429"/>
    <cellStyle name="_R100상품기획서-(0312).xls Chart 1-2" xfId="913"/>
    <cellStyle name="_R100상품기획서-(0312).xls Chart 1-2 2" xfId="17771"/>
    <cellStyle name="_R100상품기획서-(0312).xls Chart 1-2 3" xfId="11430"/>
    <cellStyle name="_R100상품기획서-(0312).xls Chart 1-3" xfId="914"/>
    <cellStyle name="_R100상품기획서-(0312).xls Chart 1-3 2" xfId="17772"/>
    <cellStyle name="_R100상품기획서-(0312).xls Chart 1-3 3" xfId="11431"/>
    <cellStyle name="_R100상품기획서-(0312).xls Chart 1-4" xfId="915"/>
    <cellStyle name="_R100상품기획서-(0312).xls Chart 1-4 2" xfId="17773"/>
    <cellStyle name="_R100상품기획서-(0312).xls Chart 1-4 3" xfId="11432"/>
    <cellStyle name="_R100상품기획서-(0312).xls Chart 1-5" xfId="916"/>
    <cellStyle name="_R100상품기획서-(0312).xls Chart 1-5 2" xfId="17774"/>
    <cellStyle name="_R100상품기획서-(0312).xls Chart 1-5 3" xfId="11433"/>
    <cellStyle name="_R100상품기획서-(0312).xls Chart 1-6" xfId="917"/>
    <cellStyle name="_R100상품기획서-(0312).xls Chart 1-6 2" xfId="17775"/>
    <cellStyle name="_R100상품기획서-(0312).xls Chart 1-6 3" xfId="11434"/>
    <cellStyle name="_R100상품기획서-(0312).xls Chart 1-7" xfId="918"/>
    <cellStyle name="_R100상품기획서-(0312).xls Chart 1-7 2" xfId="17776"/>
    <cellStyle name="_R100상품기획서-(0312).xls Chart 1-7 3" xfId="11435"/>
    <cellStyle name="_R100상품기획서-(0312).xls Chart 1-8" xfId="919"/>
    <cellStyle name="_R100상품기획서-(0312).xls Chart 1-8 2" xfId="17777"/>
    <cellStyle name="_R100상품기획서-(0312).xls Chart 1-8 3" xfId="11436"/>
    <cellStyle name="_R100상품기획서-(0312).xls Chart 2" xfId="920"/>
    <cellStyle name="_R100상품기획서-(0312).xls Chart 2 2" xfId="17778"/>
    <cellStyle name="_R100상품기획서-(0312).xls Chart 2 3" xfId="11437"/>
    <cellStyle name="_R100상품기획서-(0312).xls Chart 2-1" xfId="921"/>
    <cellStyle name="_R100상품기획서-(0312).xls Chart 2-1 2" xfId="17779"/>
    <cellStyle name="_R100상품기획서-(0312).xls Chart 2-1 3" xfId="11438"/>
    <cellStyle name="_R100상품기획서-(0312).xls Chart 2-2" xfId="922"/>
    <cellStyle name="_R100상품기획서-(0312).xls Chart 2-2 2" xfId="17780"/>
    <cellStyle name="_R100상품기획서-(0312).xls Chart 2-2 3" xfId="11439"/>
    <cellStyle name="_R100상품기획서-(0312).xls Chart 3" xfId="923"/>
    <cellStyle name="_R100상품기획서-(0312).xls Chart 3 2" xfId="17781"/>
    <cellStyle name="_R100상품기획서-(0312).xls Chart 3 3" xfId="11440"/>
    <cellStyle name="_R100상품기획서-(0312).xls Chart 3-1" xfId="924"/>
    <cellStyle name="_R100상품기획서-(0312).xls Chart 3-1 2" xfId="17782"/>
    <cellStyle name="_R100상품기획서-(0312).xls Chart 3-1 3" xfId="11441"/>
    <cellStyle name="_R100상품기획서-(0312).xls Chart 3-2" xfId="925"/>
    <cellStyle name="_R100상품기획서-(0312).xls Chart 3-2 2" xfId="17783"/>
    <cellStyle name="_R100상품기획서-(0312).xls Chart 3-2 3" xfId="11442"/>
    <cellStyle name="_R100상품기획서-(0312).xls Chart 4" xfId="926"/>
    <cellStyle name="_R100상품기획서-(0312).xls Chart 4 2" xfId="17784"/>
    <cellStyle name="_R100상품기획서-(0312).xls Chart 4 3" xfId="11443"/>
    <cellStyle name="_R100상품기획서-(0312).xls Chart 4-1" xfId="927"/>
    <cellStyle name="_R100상품기획서-(0312).xls Chart 4-1 2" xfId="17785"/>
    <cellStyle name="_R100상품기획서-(0312).xls Chart 4-1 3" xfId="11444"/>
    <cellStyle name="_ReportHeader" xfId="3840"/>
    <cellStyle name="_ReportHeader 2" xfId="20225"/>
    <cellStyle name="_ReportHeader 3" xfId="13882"/>
    <cellStyle name="_ReportHeaderBW" xfId="3841"/>
    <cellStyle name="_ReportHeaderBW 2" xfId="20226"/>
    <cellStyle name="_ReportHeaderBW 3" xfId="13883"/>
    <cellStyle name="_ReportHeaderUnused" xfId="3842"/>
    <cellStyle name="_ReportHeaderUnused 2" xfId="20227"/>
    <cellStyle name="_ReportHeaderUnused 3" xfId="13884"/>
    <cellStyle name="_REXTONCKD DRAW" xfId="928"/>
    <cellStyle name="_REXTONCKD DRAW 2" xfId="17786"/>
    <cellStyle name="_REXTONCKD DRAW 3" xfId="23669"/>
    <cellStyle name="_REXTONCKD DRAW 4" xfId="28637"/>
    <cellStyle name="_REXTONCKD DRAW 5" xfId="11445"/>
    <cellStyle name="_RowSegTitle" xfId="3843"/>
    <cellStyle name="_RowSegTitle 2" xfId="20228"/>
    <cellStyle name="_RowSegTitle 3" xfId="13885"/>
    <cellStyle name="_RowStub" xfId="3844"/>
    <cellStyle name="_RowStub 2" xfId="20229"/>
    <cellStyle name="_RowStub 3" xfId="13886"/>
    <cellStyle name="_RowStubBW" xfId="3845"/>
    <cellStyle name="_RowStubBW 2" xfId="20230"/>
    <cellStyle name="_RowStubBW 3" xfId="13887"/>
    <cellStyle name="_RowStubUnused" xfId="3846"/>
    <cellStyle name="_RowStubUnused 2" xfId="20231"/>
    <cellStyle name="_RowStubUnused 3" xfId="13888"/>
    <cellStyle name="_SPEC(0529)" xfId="929"/>
    <cellStyle name="_SPEC(0529) 2" xfId="17787"/>
    <cellStyle name="_SPEC(0529) 3" xfId="11446"/>
    <cellStyle name="_STYLING" xfId="930"/>
    <cellStyle name="_STYLING 2" xfId="17788"/>
    <cellStyle name="_STYLING 3" xfId="11447"/>
    <cellStyle name="_Summary file Current volumes2" xfId="3847"/>
    <cellStyle name="_suvLINEUP구상" xfId="931"/>
    <cellStyle name="_suvLINEUP구상 2" xfId="17789"/>
    <cellStyle name="_suvLINEUP구상 3" xfId="11448"/>
    <cellStyle name="_T&amp;Dstatus010522_회의보고자료" xfId="932"/>
    <cellStyle name="_T&amp;Dstatus010522_회의보고자료 2" xfId="17790"/>
    <cellStyle name="_T&amp;Dstatus010522_회의보고자료 3" xfId="11449"/>
    <cellStyle name="_W-SHOP(투자)" xfId="933"/>
    <cellStyle name="_W-SHOP(투자) 2" xfId="17791"/>
    <cellStyle name="_W-SHOP(투자) 3" xfId="11450"/>
    <cellStyle name="_WT저감IDEA양식" xfId="934"/>
    <cellStyle name="_X350 LWB Profits" xfId="3848"/>
    <cellStyle name="_X350 LWB Profits 19 Mar 03" xfId="3849"/>
    <cellStyle name="_X350 profits_Volume &amp; Exchange" xfId="3850"/>
    <cellStyle name="_X350 Summary Profit Page" xfId="3851"/>
    <cellStyle name="_Y180mtc(수정)" xfId="935"/>
    <cellStyle name="_Y180상품기획서(최종)-1" xfId="936"/>
    <cellStyle name="_Y180상품기획서(최종)-1 2" xfId="17792"/>
    <cellStyle name="_Y180상품기획서(최종)-1 3" xfId="11451"/>
    <cellStyle name="_Y180판매예측" xfId="937"/>
    <cellStyle name="_Y200(a)운영전략" xfId="938"/>
    <cellStyle name="_Y200(a)운영전략 2" xfId="17793"/>
    <cellStyle name="_Y200(a)운영전략 3" xfId="11452"/>
    <cellStyle name="_Y200_HOT_출장보고서" xfId="939"/>
    <cellStyle name="_Y200AUTOLIVSch(010326)" xfId="940"/>
    <cellStyle name="_Y200AUTOLIVSch(010326) 2" xfId="17794"/>
    <cellStyle name="_Y200AUTOLIVSch(010326) 3" xfId="11453"/>
    <cellStyle name="_Y200PH2_MAN_APP_PLAN(001005)" xfId="941"/>
    <cellStyle name="_Y200PH2_MAN_APP_PLAN(001017)" xfId="942"/>
    <cellStyle name="_Y200PROJECT진척율점검표(rev4_00.3.30)" xfId="943"/>
    <cellStyle name="_Y200PROJECT진척율점검표(rev4_00.3.30) 2" xfId="17795"/>
    <cellStyle name="_Y200PROJECT진척율점검표(rev4_00.3.30) 3" xfId="11454"/>
    <cellStyle name="_Y200PROJECT진척율점검표(rev5_00.8.22)" xfId="944"/>
    <cellStyle name="_Y200PROJECT진척율점검표(rev5_00.8.22) 2" xfId="17796"/>
    <cellStyle name="_Y200PROJECT진척율점검표(rev5_00.8.22) 3" xfId="11455"/>
    <cellStyle name="_Y200사양운영안(호dr)" xfId="945"/>
    <cellStyle name="_Y200전장시험항목표_TASPEC" xfId="946"/>
    <cellStyle name="_Y200추진보고자료(a)" xfId="947"/>
    <cellStyle name="_개발계획서" xfId="948"/>
    <cellStyle name="_개발계획서MY수익성검토" xfId="949"/>
    <cellStyle name="_개발조직도(영문)" xfId="950"/>
    <cellStyle name="_变动、固定费用率" xfId="3096"/>
    <cellStyle name="_变动、固定费用率 2" xfId="19843"/>
    <cellStyle name="_变动、固定费用率 3" xfId="13501"/>
    <cellStyle name="_경영기획업연접수자료(물량)" xfId="951"/>
    <cellStyle name="_고유모델TM시험계획서" xfId="952"/>
    <cellStyle name="_고유모델TM시험계획서3_결제완료" xfId="953"/>
    <cellStyle name="_금형proto예산" xfId="954"/>
    <cellStyle name="_금형proto예산 2" xfId="17797"/>
    <cellStyle name="_금형proto예산 3" xfId="11456"/>
    <cellStyle name="_금형설명회" xfId="955"/>
    <cellStyle name="_금형설명회 2" xfId="17798"/>
    <cellStyle name="_금형설명회 3" xfId="11457"/>
    <cellStyle name="_工数見直しによるコスト変化" xfId="92"/>
    <cellStyle name="_工数見直しによるコスト変化 2" xfId="17143"/>
    <cellStyle name="_工数見直しによるコスト変化 3" xfId="10802"/>
    <cellStyle name="_工数見直しによるコスト変化2" xfId="93"/>
    <cellStyle name="_工数見直しによるコスト変化2 2" xfId="17144"/>
    <cellStyle name="_工数見直しによるコスト変化2 3" xfId="10803"/>
    <cellStyle name="_병행판매검토서1" xfId="956"/>
    <cellStyle name="_병행판매검토서1 2" xfId="17799"/>
    <cellStyle name="_병행판매검토서1 3" xfId="11458"/>
    <cellStyle name="_보고서표지" xfId="957"/>
    <cellStyle name="_부품개발일정계획" xfId="958"/>
    <cellStyle name="_사업계획(Y210)" xfId="959"/>
    <cellStyle name="_사업소별캠페인(11-12월총괄)" xfId="960"/>
    <cellStyle name="_상품기획서" xfId="961"/>
    <cellStyle name="_상품기획서 2" xfId="17800"/>
    <cellStyle name="_상품기획서 3" xfId="11459"/>
    <cellStyle name="_상품기획서1-4" xfId="962"/>
    <cellStyle name="_상품기획서1-4 2" xfId="17801"/>
    <cellStyle name="_상품기획서1-4 3" xfId="11460"/>
    <cellStyle name="_생존전략" xfId="963"/>
    <cellStyle name="_서유럽그래프" xfId="964"/>
    <cellStyle name="_서유럽그래프 2" xfId="17802"/>
    <cellStyle name="_서유럽그래프 3" xfId="11461"/>
    <cellStyle name="_수익성" xfId="965"/>
    <cellStyle name="_시작금형 현황 보고" xfId="966"/>
    <cellStyle name="_시험항목리스트" xfId="967"/>
    <cellStyle name="_시험항목리스트 2" xfId="17803"/>
    <cellStyle name="_시험항목리스트 3" xfId="11462"/>
    <cellStyle name="_업무보고" xfId="968"/>
    <cellStyle name="_업체실사종합표" xfId="969"/>
    <cellStyle name="_의장(0612)" xfId="970"/>
    <cellStyle name="_의장점검10(1108)" xfId="971"/>
    <cellStyle name="_의장점검10(1108) 2" xfId="17804"/>
    <cellStyle name="_의장점검10(1108) 3" xfId="11463"/>
    <cellStyle name="_인원현황(20010330)" xfId="972"/>
    <cellStyle name="_인원현황(20010330) 2" xfId="17805"/>
    <cellStyle name="_인원현황(20010330) 3" xfId="11464"/>
    <cellStyle name="_임원회의(2.5(보증포함))" xfId="973"/>
    <cellStyle name="_임원회의(2.5(보증포함)) 2" xfId="17806"/>
    <cellStyle name="_임원회의(2.5(보증포함)) 3" xfId="11465"/>
    <cellStyle name="_자금수지자료(류과장)" xfId="974"/>
    <cellStyle name="_점검회의(6월1주차)" xfId="975"/>
    <cellStyle name="_점검회의(6월1주차) 2" xfId="17807"/>
    <cellStyle name="_점검회의(6월1주차) 3" xfId="11466"/>
    <cellStyle name="_종합업체현황(from박경원-2002.11.27)" xfId="976"/>
    <cellStyle name="_중국진출SYMC업체현황(2002.7월) 2" xfId="977"/>
    <cellStyle name="_중장기라인업" xfId="978"/>
    <cellStyle name="_중장기생판물량2(6.0)" xfId="979"/>
    <cellStyle name="_중장기제품전략(최종)" xfId="980"/>
    <cellStyle name="_중장기제품전략(최종).xls Chart 1" xfId="981"/>
    <cellStyle name="_중장기제품전략(최종).xls Chart 1 2" xfId="17808"/>
    <cellStyle name="_중장기제품전략(최종).xls Chart 1 3" xfId="11467"/>
    <cellStyle name="_중장기제품전략(최종).xls Chart 13" xfId="982"/>
    <cellStyle name="_중장기제품전략(최종).xls Chart 13 2" xfId="17809"/>
    <cellStyle name="_중장기제품전략(최종).xls Chart 13 3" xfId="11468"/>
    <cellStyle name="_중장기제품전략(최종).xls Chart 14" xfId="983"/>
    <cellStyle name="_중장기제품전략(최종).xls Chart 14 2" xfId="17810"/>
    <cellStyle name="_중장기제품전략(최종).xls Chart 14 3" xfId="11469"/>
    <cellStyle name="_중장기제품전략(최종).xls Chart 2" xfId="984"/>
    <cellStyle name="_중장기제품전략(최종).xls Chart 2 2" xfId="17811"/>
    <cellStyle name="_중장기제품전략(최종).xls Chart 2 3" xfId="11470"/>
    <cellStyle name="_중장기제품전략(최종).xls Chart 26" xfId="985"/>
    <cellStyle name="_중장기제품전략(최종).xls Chart 26 2" xfId="17812"/>
    <cellStyle name="_중장기제품전략(최종).xls Chart 26 3" xfId="11471"/>
    <cellStyle name="_중장기제품전략(최종).xls Chart 27" xfId="986"/>
    <cellStyle name="_중장기제품전략(최종).xls Chart 27 2" xfId="17813"/>
    <cellStyle name="_중장기제품전략(최종).xls Chart 27 3" xfId="11472"/>
    <cellStyle name="_중장기제품전략(최종).xls Chart 39" xfId="987"/>
    <cellStyle name="_중장기제품전략(최종).xls Chart 39 2" xfId="17814"/>
    <cellStyle name="_중장기제품전략(최종).xls Chart 39 3" xfId="11473"/>
    <cellStyle name="_중장기제품전략(최종).xls Chart 40" xfId="988"/>
    <cellStyle name="_중장기제품전략(최종).xls Chart 40 2" xfId="17815"/>
    <cellStyle name="_중장기제품전략(최종).xls Chart 40 3" xfId="11474"/>
    <cellStyle name="_중장기제품전략(최종).xls Chart 52" xfId="989"/>
    <cellStyle name="_중장기제품전략(최종).xls Chart 52 2" xfId="17816"/>
    <cellStyle name="_중장기제품전략(최종).xls Chart 52 3" xfId="11475"/>
    <cellStyle name="_중장기제품전략(최종).xls Chart 53" xfId="990"/>
    <cellStyle name="_중장기제품전략(최종).xls Chart 53 2" xfId="17817"/>
    <cellStyle name="_중장기제품전략(최종).xls Chart 53 3" xfId="11476"/>
    <cellStyle name="_중장기제품전략(최종).xls Chart 62" xfId="991"/>
    <cellStyle name="_중장기제품전략(최종).xls Chart 62 2" xfId="17818"/>
    <cellStyle name="_중장기제품전략(최종).xls Chart 62 3" xfId="11477"/>
    <cellStyle name="_중장기제품전략(최종).xls Chart 63" xfId="992"/>
    <cellStyle name="_중장기제품전략(최종).xls Chart 63 2" xfId="17819"/>
    <cellStyle name="_중장기제품전략(최종).xls Chart 63 3" xfId="11478"/>
    <cellStyle name="_중장기제품전략(최종).xls Chart 74" xfId="993"/>
    <cellStyle name="_중장기제품전략(최종).xls Chart 74 2" xfId="17820"/>
    <cellStyle name="_중장기제품전략(최종).xls Chart 74 3" xfId="11479"/>
    <cellStyle name="_중장기제품전략(최종).xls Chart 75" xfId="994"/>
    <cellStyle name="_중장기제품전략(최종).xls Chart 75 2" xfId="17821"/>
    <cellStyle name="_중장기제품전략(최종).xls Chart 75 3" xfId="11480"/>
    <cellStyle name="_중장기제품전략(최종).xls Chart 84" xfId="995"/>
    <cellStyle name="_중장기제품전략(최종).xls Chart 84 2" xfId="17822"/>
    <cellStyle name="_중장기제품전략(최종).xls Chart 84 3" xfId="11481"/>
    <cellStyle name="_중장기제품전략(최종).xls Chart 85" xfId="996"/>
    <cellStyle name="_중장기제품전략(최종).xls Chart 85 2" xfId="17823"/>
    <cellStyle name="_중장기제품전략(최종).xls Chart 85 3" xfId="11482"/>
    <cellStyle name="_코란도7인승개발계획서" xfId="997"/>
    <cellStyle name="_투자작성지침요약" xfId="998"/>
    <cellStyle name="_파이롯문제점(0430)" xfId="999"/>
    <cellStyle name="_파이롯문제점(0430) 2" xfId="17824"/>
    <cellStyle name="_파이롯문제점(0430) 3" xfId="11483"/>
    <cellStyle name="_품보바뀐내용(0526)" xfId="1000"/>
    <cellStyle name="_픽업SUV가격비교" xfId="1001"/>
    <cellStyle name="_픽업SUV가격비교 2" xfId="17825"/>
    <cellStyle name="_픽업SUV가격비교 3" xfId="11484"/>
    <cellStyle name="_픽업잠재시장" xfId="1002"/>
    <cellStyle name="_픽업판매예상" xfId="1003"/>
    <cellStyle name="_해외용역시험_계획" xfId="1004"/>
    <cellStyle name="{Comma [0]}" xfId="94"/>
    <cellStyle name="{Comma}" xfId="95"/>
    <cellStyle name="{Date}" xfId="96"/>
    <cellStyle name="{Month}" xfId="97"/>
    <cellStyle name="{Percent}" xfId="98"/>
    <cellStyle name="{Thousand [0]}" xfId="99"/>
    <cellStyle name="{Thousand}" xfId="100"/>
    <cellStyle name="{Z'0000(1 dec)}" xfId="101"/>
    <cellStyle name="{Z'0000(4 dec)}" xfId="102"/>
    <cellStyle name="’Ê‰Ý [0.00]_!!!GO" xfId="3852"/>
    <cellStyle name="’Ê‰Ý_!!!GO" xfId="3853"/>
    <cellStyle name="¤@¯EVa. Vol and seg" xfId="3854"/>
    <cellStyle name="¤@¯EVa. Vol and seg 2" xfId="3855"/>
    <cellStyle name="¤@¯EVa. Vol and seg 2 2" xfId="20233"/>
    <cellStyle name="¤@¯EVa. Vol and seg 2 3" xfId="13890"/>
    <cellStyle name="¤@¯EVa. Vol and seg 3" xfId="20232"/>
    <cellStyle name="¤@¯EVa. Vol and seg 4" xfId="13889"/>
    <cellStyle name="¤@¯ë_0+12 vs bgt" xfId="3856"/>
    <cellStyle name="¤d¤À¦ì[0]_0+12 vs bgt" xfId="3857"/>
    <cellStyle name="¤d¤À¦ì_0+12 vs bgt" xfId="3858"/>
    <cellStyle name="•\Ž¦Ï‚Ý‚ÌƒnƒCƒp[ƒŠƒ“ƒN" xfId="3859"/>
    <cellStyle name="•\Ž¦Ï‚Ý‚ÌƒnƒCƒp[ƒŠƒ“ƒN 2" xfId="20234"/>
    <cellStyle name="•\Ž¦Ï‚Ý‚ÌƒnƒCƒp[ƒŠƒ“ƒN 3" xfId="13891"/>
    <cellStyle name="•W€_!!!GO" xfId="3860"/>
    <cellStyle name="•W_!!!GO" xfId="3861"/>
    <cellStyle name="‰p•¶" xfId="10527"/>
    <cellStyle name="‰p•¶ 2" xfId="23368"/>
    <cellStyle name="‰p•¶ 3" xfId="17025"/>
    <cellStyle name="\¦ÏÝÌnCp[N" xfId="3862"/>
    <cellStyle name="\¦ÏÝÌnCp[N 2" xfId="20235"/>
    <cellStyle name="\¦ÏÝÌnCp[N 3" xfId="13892"/>
    <cellStyle name="nCp[N" xfId="3863"/>
    <cellStyle name="nCp[N 2" xfId="20236"/>
    <cellStyle name="nCp[N 3" xfId="13893"/>
    <cellStyle name="W_ÊÞÝÆÝ¸Þvæ\" xfId="3864"/>
    <cellStyle name="0" xfId="3865"/>
    <cellStyle name="0 2" xfId="3866"/>
    <cellStyle name="0 3" xfId="3867"/>
    <cellStyle name="0%" xfId="3868"/>
    <cellStyle name="0% 2" xfId="3869"/>
    <cellStyle name="0% 2 2" xfId="3870"/>
    <cellStyle name="0% 2 2 2" xfId="3871"/>
    <cellStyle name="0% 2 2 3" xfId="3872"/>
    <cellStyle name="0,000" xfId="3873"/>
    <cellStyle name="0,000 2" xfId="3874"/>
    <cellStyle name="0.0" xfId="3875"/>
    <cellStyle name="0.0 2" xfId="3876"/>
    <cellStyle name="0.0 2 2" xfId="3877"/>
    <cellStyle name="0.0 2 2 2" xfId="3878"/>
    <cellStyle name="0.0 2 2 3" xfId="3879"/>
    <cellStyle name="0.0%" xfId="3880"/>
    <cellStyle name="0.0% 2" xfId="3881"/>
    <cellStyle name="0.0_0.Cover" xfId="3882"/>
    <cellStyle name="0.00" xfId="3883"/>
    <cellStyle name="0.00 2" xfId="3884"/>
    <cellStyle name="0_!!!GO" xfId="3885"/>
    <cellStyle name="0_!!!GO 2" xfId="3886"/>
    <cellStyle name="0_!!!GO 2 2" xfId="20238"/>
    <cellStyle name="0_!!!GO 2 3" xfId="13895"/>
    <cellStyle name="0_!!!GO 3" xfId="20237"/>
    <cellStyle name="0_!!!GO 4" xfId="13894"/>
    <cellStyle name="0_!!!GO_Europe 2005MY XJ MARCH 2004" xfId="3887"/>
    <cellStyle name="0_!!!GO_Europe 2005MY XJ MARCH 2004 2" xfId="3888"/>
    <cellStyle name="0_!!!GO_Europe 2005MY XJ MARCH 2004 2 2" xfId="20240"/>
    <cellStyle name="0_!!!GO_Europe 2005MY XJ MARCH 2004 2 3" xfId="13897"/>
    <cellStyle name="0_!!!GO_Europe 2005MY XJ MARCH 2004 3" xfId="20239"/>
    <cellStyle name="0_!!!GO_Europe 2005MY XJ MARCH 2004 4" xfId="13896"/>
    <cellStyle name="0_!!!GO_Financials05MY March 23rd 04" xfId="3889"/>
    <cellStyle name="0_!!!GO_Financials05MY March 23rd 04 2" xfId="3890"/>
    <cellStyle name="0_!!!GO_Financials05MY March 23rd 04 2 2" xfId="20242"/>
    <cellStyle name="0_!!!GO_Financials05MY March 23rd 04 2 3" xfId="13899"/>
    <cellStyle name="0_!!!GO_Financials05MY March 23rd 04 3" xfId="20241"/>
    <cellStyle name="0_!!!GO_Financials05MY March 23rd 04 4" xfId="13898"/>
    <cellStyle name="0_!!!GO_HealthDevChart15.10.01" xfId="3891"/>
    <cellStyle name="0_!!!GO_HealthDevChart15.10.01 2" xfId="3892"/>
    <cellStyle name="0_!!!GO_HwdRoadmap#1" xfId="3893"/>
    <cellStyle name="0_!!!GO_landrover oct 12 bplan approach" xfId="3894"/>
    <cellStyle name="0_!!!GO_NEW ZEALAND XJ 3.0 Classic 150404" xfId="3895"/>
    <cellStyle name="0_!!!GO_NEW ZEALAND XJ 3.0 Classic 150404 2" xfId="3896"/>
    <cellStyle name="0_!!!GO_P221_SOMP_01_12_Calc" xfId="3897"/>
    <cellStyle name="0_!!!GO_P221_SOMP_01_12_Calc 2" xfId="3898"/>
    <cellStyle name="0_!!!GO_PAG August 14 Status" xfId="3899"/>
    <cellStyle name="0_!!!GO_WM Roadmap#3" xfId="3900"/>
    <cellStyle name="0_!!!GO_X350 6+6 Manuf'g VLBR 2005 summary" xfId="3901"/>
    <cellStyle name="0_(10+2) I-t-I Mgt Sum" xfId="3902"/>
    <cellStyle name="0_(10+2) I-t-I Mgt Sum 2" xfId="3903"/>
    <cellStyle name="0_0.Cover" xfId="3904"/>
    <cellStyle name="0_0.Cover 2" xfId="3905"/>
    <cellStyle name="0_0+12 Fcast Review issue to issue deck" xfId="3906"/>
    <cellStyle name="0_0+12 Fcast Review issue to issue deck 2" xfId="3907"/>
    <cellStyle name="0_012 MSS Recovery Plan1" xfId="3908"/>
    <cellStyle name="0_012 MSS Recovery Plan1 2" xfId="3909"/>
    <cellStyle name="0_012 MSS Recovery Plan1 2 2" xfId="20244"/>
    <cellStyle name="0_012 MSS Recovery Plan1 2 3" xfId="13901"/>
    <cellStyle name="0_012 MSS Recovery Plan1 3" xfId="20243"/>
    <cellStyle name="0_012 MSS Recovery Plan1 4" xfId="13900"/>
    <cellStyle name="0_02_01 NACBGTotal" xfId="3910"/>
    <cellStyle name="0_0214 DRL 650 Review" xfId="3911"/>
    <cellStyle name="0_0214 DRL 650 Review 2" xfId="3912"/>
    <cellStyle name="0_02-All-In-Cy-Facer 1f #2" xfId="3913"/>
    <cellStyle name="0_02-All-In-Cy-Facer 1f #2 2" xfId="3914"/>
    <cellStyle name="0_02-All-In-Cy-Facer 1f #2 2 2" xfId="20246"/>
    <cellStyle name="0_02-All-In-Cy-Facer 1f #2 2 3" xfId="13903"/>
    <cellStyle name="0_02-All-In-Cy-Facer 1f #2 3" xfId="20245"/>
    <cellStyle name="0_02-All-In-Cy-Facer 1f #2 4" xfId="13902"/>
    <cellStyle name="0_030910214951_VLHistorical_036+6UPD" xfId="3915"/>
    <cellStyle name="0_030910214951_VLHistorical_036+6UPD 2" xfId="3916"/>
    <cellStyle name="0_05-08 Jaguar PP'sFINAL" xfId="3917"/>
    <cellStyle name="0_05-08 Jaguar PP'sFINAL 2" xfId="3918"/>
    <cellStyle name="0_05-08 Jaguar PP'sFINAL 2 2" xfId="20248"/>
    <cellStyle name="0_05-08 Jaguar PP'sFINAL 2 3" xfId="13905"/>
    <cellStyle name="0_05-08 Jaguar PP'sFINAL 3" xfId="20247"/>
    <cellStyle name="0_05-08 Jaguar PP'sFINAL 4" xfId="13904"/>
    <cellStyle name="0_05MY CM Addendum HID Whls 5-12-04" xfId="3919"/>
    <cellStyle name="0_05MY CM Addendum HID Whls 5-12-04 2" xfId="3920"/>
    <cellStyle name="0_06MY Range Rover Paper Version 1" xfId="3921"/>
    <cellStyle name="0_06MY Range Rover Paper Version 1 2" xfId="3922"/>
    <cellStyle name="0_0815 OCM" xfId="3923"/>
    <cellStyle name="0_0815 OCM 2" xfId="3924"/>
    <cellStyle name="0_082703Ver2WWwholesales" xfId="3925"/>
    <cellStyle name="0_082703Ver2WWwholesales 2" xfId="3926"/>
    <cellStyle name="0_09d_L319 '07MY Pricing - Canada" xfId="3927"/>
    <cellStyle name="0_1" xfId="3928"/>
    <cellStyle name="0_1 2" xfId="3929"/>
    <cellStyle name="0_1.Key Physicals for 2nd Sept 2004LR" xfId="3930"/>
    <cellStyle name="0_1.Key Physicals for 2nd Sept 2004LR 2" xfId="3931"/>
    <cellStyle name="0_1.Key Physicals for 2nd Sept 2004LR 2 2" xfId="20250"/>
    <cellStyle name="0_1.Key Physicals for 2nd Sept 2004LR 2 3" xfId="13907"/>
    <cellStyle name="0_1.Key Physicals for 2nd Sept 2004LR 3" xfId="20249"/>
    <cellStyle name="0_1.Key Physicals for 2nd Sept 2004LR 4" xfId="13906"/>
    <cellStyle name="0_1+11 2005 Area Manager's Finance Meeting" xfId="3932"/>
    <cellStyle name="0_1+11 2005 Area Manager's Finance Meeting 2" xfId="3933"/>
    <cellStyle name="0_1+11 2005 Area Manager's Finance Meeting 2 2" xfId="20252"/>
    <cellStyle name="0_1+11 2005 Area Manager's Finance Meeting 2 3" xfId="13909"/>
    <cellStyle name="0_1+11 2005 Area Manager's Finance Meeting 3" xfId="20251"/>
    <cellStyle name="0_1+11 2005 Area Manager's Finance Meeting 4" xfId="13908"/>
    <cellStyle name="0_1+11 Cost Performance Summary" xfId="3934"/>
    <cellStyle name="0_1+11 Cost Performance Summary 2" xfId="3935"/>
    <cellStyle name="0_10 April SOMP Glidepathl" xfId="3936"/>
    <cellStyle name="0_10 April SOMP Glidepathl 2" xfId="3937"/>
    <cellStyle name="0_10 April SOMP Glidepathl 2 2" xfId="20254"/>
    <cellStyle name="0_10 April SOMP Glidepathl 2 3" xfId="13911"/>
    <cellStyle name="0_10 April SOMP Glidepathl 3" xfId="20253"/>
    <cellStyle name="0_10 April SOMP Glidepathl 4" xfId="13910"/>
    <cellStyle name="0_10.Forecast Pack 2006 05+07" xfId="3938"/>
    <cellStyle name="0_10.Forecast Pack 2006 05+07 2" xfId="3939"/>
    <cellStyle name="0_10.Forecast Pack 2006 05+07 2 2" xfId="20256"/>
    <cellStyle name="0_10.Forecast Pack 2006 05+07 2 3" xfId="13913"/>
    <cellStyle name="0_10.Forecast Pack 2006 05+07 3" xfId="20255"/>
    <cellStyle name="0_10.Forecast Pack 2006 05+07 4" xfId="13912"/>
    <cellStyle name="0_10+2 Jaguar FLG Pack v2a" xfId="3940"/>
    <cellStyle name="0_10+2 Jaguar FLG Pack v2a 2" xfId="3941"/>
    <cellStyle name="0_10+2 Jaguar FLG Pack v2a 2 2" xfId="20258"/>
    <cellStyle name="0_10+2 Jaguar FLG Pack v2a 2 3" xfId="13915"/>
    <cellStyle name="0_10+2 Jaguar FLG Pack v2a 3" xfId="20257"/>
    <cellStyle name="0_10+2 Jaguar FLG Pack v2a 4" xfId="13914"/>
    <cellStyle name="0_10+2_Master Fixed Cost &amp; Variable Cost_05" xfId="3942"/>
    <cellStyle name="0_10+2_Master Fixed Cost &amp; Variable Cost_05 2" xfId="3943"/>
    <cellStyle name="0_12+0 2004 Area Manager's Finance Meeting" xfId="3944"/>
    <cellStyle name="0_12+0 2004 Area Manager's Finance Meeting 2" xfId="3945"/>
    <cellStyle name="0_12+0 2004 Area Manager's Finance Meeting 2 2" xfId="20260"/>
    <cellStyle name="0_12+0 2004 Area Manager's Finance Meeting 2 3" xfId="13917"/>
    <cellStyle name="0_12+0 2004 Area Manager's Finance Meeting 3" xfId="20259"/>
    <cellStyle name="0_12+0 2004 Area Manager's Finance Meeting 4" xfId="13916"/>
    <cellStyle name="0_1f. Jagkeyphys" xfId="3946"/>
    <cellStyle name="0_1f. Jagkeyphys 2" xfId="3947"/>
    <cellStyle name="0_1f. Jagkeyphys 2 2" xfId="20262"/>
    <cellStyle name="0_1f. Jagkeyphys 2 3" xfId="13919"/>
    <cellStyle name="0_1f. Jagkeyphys 3" xfId="20261"/>
    <cellStyle name="0_1f. Jagkeyphys 4" xfId="13918"/>
    <cellStyle name="0_1-year Scorecard  v4" xfId="3948"/>
    <cellStyle name="0_1-year Scorecard  v4 2" xfId="3949"/>
    <cellStyle name="0_2+10 2007 WM Plants Labour Walk" xfId="3950"/>
    <cellStyle name="0_2+10 2007 WM Plants Labour Walk 2" xfId="3951"/>
    <cellStyle name="0_2000 Business Plan (93)" xfId="3952"/>
    <cellStyle name="0_2000 Business Plan (93) 2" xfId="3953"/>
    <cellStyle name="0_2000 Business Plan (93) rev2" xfId="3954"/>
    <cellStyle name="0_2000 Business Plan (93) rev2 2" xfId="3955"/>
    <cellStyle name="0_2000 Business Plan (93) rev5" xfId="3956"/>
    <cellStyle name="0_2000 Business Plan (93) rev5 2" xfId="3957"/>
    <cellStyle name="0_2001 0+12 forecast support 2-24-01" xfId="3958"/>
    <cellStyle name="0_2001 0+12 forecast support 2-24-01 2" xfId="3959"/>
    <cellStyle name="0_2001 BP Summary" xfId="3960"/>
    <cellStyle name="0_2001 BP Summary 2" xfId="3961"/>
    <cellStyle name="0_2001 BP v1" xfId="3962"/>
    <cellStyle name="0_2001 BP v1 2" xfId="3963"/>
    <cellStyle name="0_2001 Cost Challenge" xfId="3964"/>
    <cellStyle name="0_2001 Cost Challenge 2" xfId="3965"/>
    <cellStyle name="0_2001 NAC Functional Headcount Commitment Levels Annual Avg as of 7_19_01_Other Detail" xfId="3966"/>
    <cellStyle name="0_2001 NAC Functional Headcount Commitment Levels Annual Avg as of 7_19_01_Other Detail 2" xfId="20263"/>
    <cellStyle name="0_2001 NAC Functional Headcount Commitment Levels Annual Avg as of 7_19_01_Other Detail 3" xfId="13920"/>
    <cellStyle name="0_2001 Summary_Sep25" xfId="3967"/>
    <cellStyle name="0_2001 Summary_Sep25 2" xfId="3968"/>
    <cellStyle name="0_2001.Commitment.PSC.Review.112900.v1" xfId="3969"/>
    <cellStyle name="0_2001.Commitment.PSC.Review.112900.v1 2" xfId="3970"/>
    <cellStyle name="0_2001.CPU.walk" xfId="3971"/>
    <cellStyle name="0_2001.CPU.walk 2" xfId="3972"/>
    <cellStyle name="0_2001Forecast" xfId="3973"/>
    <cellStyle name="0_2001Forecast 2" xfId="3974"/>
    <cellStyle name="0_2002 BP Spending" xfId="3975"/>
    <cellStyle name="0_2002 BP Spending 2" xfId="3976"/>
    <cellStyle name="0_2002 Pers Target 8_1_01" xfId="3977"/>
    <cellStyle name="0_2003 (84) xCBG Report" xfId="3978"/>
    <cellStyle name="0_2003 BP Jag launch" xfId="3979"/>
    <cellStyle name="0_2003 BP Jag launch 2" xfId="3980"/>
    <cellStyle name="0_2003 BP Jag launch 2 2" xfId="20265"/>
    <cellStyle name="0_2003 BP Jag launch 2 3" xfId="13922"/>
    <cellStyle name="0_2003 BP Jag launch 3" xfId="20264"/>
    <cellStyle name="0_2003 BP Jag launch 4" xfId="13921"/>
    <cellStyle name="0_2003 BP recon" xfId="3981"/>
    <cellStyle name="0_2003 BP recon 2" xfId="3982"/>
    <cellStyle name="0_2003 BP recon 2 2" xfId="20267"/>
    <cellStyle name="0_2003 BP recon 2 3" xfId="13924"/>
    <cellStyle name="0_2003 BP recon 3" xfId="20266"/>
    <cellStyle name="0_2003 BP recon 4" xfId="13923"/>
    <cellStyle name="0_2003 Capacity FD  Version 3.0" xfId="3983"/>
    <cellStyle name="0_2003 Capacity FD  Version 3.0 2" xfId="3984"/>
    <cellStyle name="0_2003 Cost performance tracking" xfId="3985"/>
    <cellStyle name="0_2003 Cost performance tracking 2" xfId="3986"/>
    <cellStyle name="0_2003 Financials Jag Aug PSC v2" xfId="3987"/>
    <cellStyle name="0_2003 Financials Jag Aug PSC v2 2" xfId="3988"/>
    <cellStyle name="0_2003 Financials Jag Aug PSC v3" xfId="3989"/>
    <cellStyle name="0_2003 Financials Jag Aug PSC v3 2" xfId="3990"/>
    <cellStyle name="0_2003 Financials LR Aug PSC v3" xfId="3991"/>
    <cellStyle name="0_2003 Financials LR Aug PSC v3 2" xfId="3992"/>
    <cellStyle name="0_2003 r&amp;o" xfId="3993"/>
    <cellStyle name="0_2003 r&amp;o 2" xfId="3994"/>
    <cellStyle name="0_2003 v2 2002 (10+2)" xfId="3995"/>
    <cellStyle name="0_2003 v2 2002 (10+2) 2" xfId="3996"/>
    <cellStyle name="0_2003_9+3_NACBG" xfId="3997"/>
    <cellStyle name="0_2004 Budget (10+2) Update v3" xfId="3998"/>
    <cellStyle name="0_2004 Budget (10+2) Update v3 2" xfId="3999"/>
    <cellStyle name="0_2004 Budget Restatement Key Phys" xfId="4000"/>
    <cellStyle name="0_2004 Budget Restatement Key Phys 2" xfId="4001"/>
    <cellStyle name="0_2004 Business Plan - Manufacturing StructureJulySBGv4" xfId="4002"/>
    <cellStyle name="0_2004 Business Plan - Manufacturing StructureJulySBGv4 2" xfId="4003"/>
    <cellStyle name="0_2004 Business Plan Version 4 Draft Headcount" xfId="4004"/>
    <cellStyle name="0_2004 Business Plan Version 4 Draft Headcount 2" xfId="4005"/>
    <cellStyle name="0_2004 Business Plan Version 4 Draft Headcount 2 2" xfId="20269"/>
    <cellStyle name="0_2004 Business Plan Version 4 Draft Headcount 2 3" xfId="13926"/>
    <cellStyle name="0_2004 Business Plan Version 4 Draft Headcount 3" xfId="20268"/>
    <cellStyle name="0_2004 Business Plan Version 4 Draft Headcount 4" xfId="13925"/>
    <cellStyle name="0_2004 financial overview update mar 11v.4" xfId="4006"/>
    <cellStyle name="0_2004 financial overview update mar 11v.4 2" xfId="4007"/>
    <cellStyle name="0_2004 financial overview update mar 11v.4 2 2" xfId="20271"/>
    <cellStyle name="0_2004 financial overview update mar 11v.4 2 3" xfId="13928"/>
    <cellStyle name="0_2004 financial overview update mar 11v.4 3" xfId="20270"/>
    <cellStyle name="0_2004 financial overview update mar 11v.4 4" xfId="13927"/>
    <cellStyle name="0_2004 Flash Summary v5" xfId="4008"/>
    <cellStyle name="0_2004 Flash Summary v5 2" xfId="4009"/>
    <cellStyle name="0_2004 Flash Summary v5 2 2" xfId="20273"/>
    <cellStyle name="0_2004 Flash Summary v5 2 3" xfId="13930"/>
    <cellStyle name="0_2004 Flash Summary v5 3" xfId="20272"/>
    <cellStyle name="0_2004 Flash Summary v5 4" xfId="13929"/>
    <cellStyle name="0_2004 J&amp;LR Income Statements v3" xfId="4010"/>
    <cellStyle name="0_2004 J&amp;LR Income Statements v3 2" xfId="4011"/>
    <cellStyle name="0_2004 Jaguar PP'sFINAL" xfId="4012"/>
    <cellStyle name="0_2004 Jaguar PP'sFINAL 2" xfId="4013"/>
    <cellStyle name="0_2004 Jaguar PP'sFINAL 2 2" xfId="20275"/>
    <cellStyle name="0_2004 Jaguar PP'sFINAL 2 3" xfId="13932"/>
    <cellStyle name="0_2004 Jaguar PP'sFINAL 3" xfId="20274"/>
    <cellStyle name="0_2004 Jaguar PP'sFINAL 4" xfId="13931"/>
    <cellStyle name="0_2004 JLR YoY Bubble Page" xfId="4014"/>
    <cellStyle name="0_2004 JLR YoY Bubble Page 2" xfId="4015"/>
    <cellStyle name="0_2004 Land Rover PP'sFINAL" xfId="4016"/>
    <cellStyle name="0_2004 Land Rover PP'sFINAL 2" xfId="4017"/>
    <cellStyle name="0_2004 Land Rover PP'sFINAL 2 2" xfId="20277"/>
    <cellStyle name="0_2004 Land Rover PP'sFINAL 2 3" xfId="13934"/>
    <cellStyle name="0_2004 Land Rover PP'sFINAL 3" xfId="20276"/>
    <cellStyle name="0_2004 Land Rover PP'sFINAL 4" xfId="13933"/>
    <cellStyle name="0_2004 Rest. Budget QoQ new format" xfId="4018"/>
    <cellStyle name="0_2004 Rest. Budget QoQ new format 2" xfId="4019"/>
    <cellStyle name="0_2004-08 August Summary v12" xfId="4020"/>
    <cellStyle name="0_2004-08 August Summary v12 2" xfId="4021"/>
    <cellStyle name="0_2004-08 August Summary v12 2 2" xfId="20279"/>
    <cellStyle name="0_2004-08 August Summary v12 2 3" xfId="13936"/>
    <cellStyle name="0_2004-08 August Summary v12 3" xfId="20278"/>
    <cellStyle name="0_2004-08 August Summary v12 4" xfId="13935"/>
    <cellStyle name="0_2004-08 August Summary v17" xfId="4022"/>
    <cellStyle name="0_2004-08 August Summary v17 2" xfId="4023"/>
    <cellStyle name="0_2004-08 August Summary v17 2 2" xfId="20281"/>
    <cellStyle name="0_2004-08 August Summary v17 2 3" xfId="13938"/>
    <cellStyle name="0_2004-08 August Summary v17 3" xfId="20280"/>
    <cellStyle name="0_2004-08 August Summary v17 4" xfId="13937"/>
    <cellStyle name="0_2004-08 Sept 24 Summary v1" xfId="4024"/>
    <cellStyle name="0_2004-08 Sept 24 Summary v1 2" xfId="4025"/>
    <cellStyle name="0_2004-08 Sept 24 Summary v1 2 2" xfId="20283"/>
    <cellStyle name="0_2004-08 Sept 24 Summary v1 2 3" xfId="13940"/>
    <cellStyle name="0_2004-08 Sept 24 Summary v1 3" xfId="20282"/>
    <cellStyle name="0_2004-08 Sept 24 Summary v1 4" xfId="13939"/>
    <cellStyle name="0_2004-8 Plan Income Statements" xfId="4026"/>
    <cellStyle name="0_2004-8 Plan Income Statements 2" xfId="4027"/>
    <cellStyle name="0_2005 BP #1 260705" xfId="4028"/>
    <cellStyle name="0_2005 BP #1 260705 2" xfId="4029"/>
    <cellStyle name="0_2005 BP #1 260705 2 2" xfId="20285"/>
    <cellStyle name="0_2005 BP #1 260705 2 3" xfId="13942"/>
    <cellStyle name="0_2005 BP #1 260705 3" xfId="20284"/>
    <cellStyle name="0_2005 BP #1 260705 4" xfId="13941"/>
    <cellStyle name="0_2005 Bus Plan -- Business Review 7 Sep 05" xfId="4030"/>
    <cellStyle name="0_2005 Bus Plan -- Business Review 7 Sep 05 2" xfId="4031"/>
    <cellStyle name="0_2005 Bus Plan -- Business Review 7 Sep 05 2 2" xfId="20287"/>
    <cellStyle name="0_2005 Bus Plan -- Business Review 7 Sep 05 2 3" xfId="13944"/>
    <cellStyle name="0_2005 Bus Plan -- Business Review 7 Sep 05 3" xfId="20286"/>
    <cellStyle name="0_2005 Bus Plan -- Business Review 7 Sep 05 4" xfId="13943"/>
    <cellStyle name="0_2005 MY X350 CC -US^031102" xfId="4032"/>
    <cellStyle name="0_2005 MY X350 CC -US^031102 2" xfId="4033"/>
    <cellStyle name="0_2005 MY X350 CC -US^031211^REVCTE^A41" xfId="4034"/>
    <cellStyle name="0_2005 MY X350 CC -US^031211^REVCTE^A41 2" xfId="4035"/>
    <cellStyle name="0_2005_my_fresh feature" xfId="4036"/>
    <cellStyle name="0_2005_my_fresh feature 2" xfId="4037"/>
    <cellStyle name="0_2006 BP PTP_YOY_Draft" xfId="4038"/>
    <cellStyle name="0_2006 BP PTP_YOY_Draft 2" xfId="4039"/>
    <cellStyle name="0_2006 BP PTP_YOY_Draft 2 2" xfId="20289"/>
    <cellStyle name="0_2006 BP PTP_YOY_Draft 2 3" xfId="13946"/>
    <cellStyle name="0_2006 BP PTP_YOY_Draft 3" xfId="20288"/>
    <cellStyle name="0_2006 BP PTP_YOY_Draft 4" xfId="13945"/>
    <cellStyle name="0_2006 BP PTP_YOY_Iss 2" xfId="4040"/>
    <cellStyle name="0_2006 BP PTP_YOY_Iss 2 2" xfId="4041"/>
    <cellStyle name="0_2006 BP PTP_YOY_Iss 2 2 2" xfId="20291"/>
    <cellStyle name="0_2006 BP PTP_YOY_Iss 2 2 3" xfId="13948"/>
    <cellStyle name="0_2006 BP PTP_YOY_Iss 2 3" xfId="20290"/>
    <cellStyle name="0_2006 BP PTP_YOY_Iss 2 4" xfId="13947"/>
    <cellStyle name="0_2006 BP Summary July 18th" xfId="4042"/>
    <cellStyle name="0_2006 BP Summary July 18th 2" xfId="4043"/>
    <cellStyle name="0_2006 BP Summary July 18th 2 2" xfId="20293"/>
    <cellStyle name="0_2006 BP Summary July 18th 2 3" xfId="13950"/>
    <cellStyle name="0_2006 BP Summary July 18th 3" xfId="20292"/>
    <cellStyle name="0_2006 BP Summary July 18th 4" xfId="13949"/>
    <cellStyle name="0_2006 J&amp;LR Launch Budget" xfId="4044"/>
    <cellStyle name="0_2006 J&amp;LR Launch Budget 2" xfId="4045"/>
    <cellStyle name="0_2006 J&amp;LR Launch Budget 2 2" xfId="20295"/>
    <cellStyle name="0_2006 J&amp;LR Launch Budget 2 3" xfId="13952"/>
    <cellStyle name="0_2006 J&amp;LR Launch Budget 3" xfId="20294"/>
    <cellStyle name="0_2006 J&amp;LR Launch Budget 4" xfId="13951"/>
    <cellStyle name="0_2006 MY S-TYPE Final Pricing 2-17-05 post RC" xfId="4046"/>
    <cellStyle name="0_2006B Market Template Final 131006" xfId="4047"/>
    <cellStyle name="0_2006B Market Template Final 131006 2" xfId="4048"/>
    <cellStyle name="0_2007 Budget Iss 1 R&amp;O Costing" xfId="4049"/>
    <cellStyle name="0_2007 Budget Iss 1 R&amp;O Costing 2" xfId="4050"/>
    <cellStyle name="0_2007 Budget Iss1 - Volumes Update and $5 Mils Task" xfId="4051"/>
    <cellStyle name="0_2007 Budget Iss1 - Volumes Update and $5 Mils Task 2" xfId="4052"/>
    <cellStyle name="0_2007 Budget Pack (LR)5 October 2006 (JG)" xfId="4053"/>
    <cellStyle name="0_2007 Budget Pack (LR)5 October 2006 (JG) 2" xfId="4054"/>
    <cellStyle name="0_2007 Budget Pack (LR)5 October 2006 (JG) 2 2" xfId="20297"/>
    <cellStyle name="0_2007 Budget Pack (LR)5 October 2006 (JG) 2 3" xfId="13954"/>
    <cellStyle name="0_2007 Budget Pack (LR)5 October 2006 (JG) 3" xfId="20296"/>
    <cellStyle name="0_2007 Budget Pack (LR)5 October 2006 (JG) 4" xfId="13953"/>
    <cellStyle name="0_2007 Budget Pack 6 October 2006 (JG)" xfId="4055"/>
    <cellStyle name="0_2007 Budget Pack 6 October 2006 (JG) 2" xfId="4056"/>
    <cellStyle name="0_2007 Budget vs 2006 9+3 Fcast" xfId="4057"/>
    <cellStyle name="0_2007 Budget vs 2006 9+3 Fcast (2)" xfId="4058"/>
    <cellStyle name="0_2007 Budget vs 2006 9+3 Fcast (2) 2" xfId="4059"/>
    <cellStyle name="0_2007 Budget vs 2006 9+3 Fcast (2) 2 2" xfId="20300"/>
    <cellStyle name="0_2007 Budget vs 2006 9+3 Fcast (2) 2 3" xfId="13957"/>
    <cellStyle name="0_2007 Budget vs 2006 9+3 Fcast (2) 3" xfId="20299"/>
    <cellStyle name="0_2007 Budget vs 2006 9+3 Fcast (2) 4" xfId="13956"/>
    <cellStyle name="0_2007 Budget vs 2006 9+3 Fcast 10" xfId="4060"/>
    <cellStyle name="0_2007 Budget vs 2006 9+3 Fcast 10 2" xfId="20301"/>
    <cellStyle name="0_2007 Budget vs 2006 9+3 Fcast 10 3" xfId="13958"/>
    <cellStyle name="0_2007 Budget vs 2006 9+3 Fcast 11" xfId="4061"/>
    <cellStyle name="0_2007 Budget vs 2006 9+3 Fcast 11 2" xfId="20302"/>
    <cellStyle name="0_2007 Budget vs 2006 9+3 Fcast 11 3" xfId="13959"/>
    <cellStyle name="0_2007 Budget vs 2006 9+3 Fcast 12" xfId="4062"/>
    <cellStyle name="0_2007 Budget vs 2006 9+3 Fcast 12 2" xfId="20303"/>
    <cellStyle name="0_2007 Budget vs 2006 9+3 Fcast 12 3" xfId="13960"/>
    <cellStyle name="0_2007 Budget vs 2006 9+3 Fcast 13" xfId="4063"/>
    <cellStyle name="0_2007 Budget vs 2006 9+3 Fcast 13 2" xfId="20304"/>
    <cellStyle name="0_2007 Budget vs 2006 9+3 Fcast 13 3" xfId="13961"/>
    <cellStyle name="0_2007 Budget vs 2006 9+3 Fcast 14" xfId="4064"/>
    <cellStyle name="0_2007 Budget vs 2006 9+3 Fcast 14 2" xfId="20305"/>
    <cellStyle name="0_2007 Budget vs 2006 9+3 Fcast 14 3" xfId="13962"/>
    <cellStyle name="0_2007 Budget vs 2006 9+3 Fcast 15" xfId="4065"/>
    <cellStyle name="0_2007 Budget vs 2006 9+3 Fcast 15 2" xfId="20306"/>
    <cellStyle name="0_2007 Budget vs 2006 9+3 Fcast 15 3" xfId="13963"/>
    <cellStyle name="0_2007 Budget vs 2006 9+3 Fcast 16" xfId="4066"/>
    <cellStyle name="0_2007 Budget vs 2006 9+3 Fcast 16 2" xfId="20307"/>
    <cellStyle name="0_2007 Budget vs 2006 9+3 Fcast 16 3" xfId="13964"/>
    <cellStyle name="0_2007 Budget vs 2006 9+3 Fcast 17" xfId="4067"/>
    <cellStyle name="0_2007 Budget vs 2006 9+3 Fcast 17 2" xfId="20308"/>
    <cellStyle name="0_2007 Budget vs 2006 9+3 Fcast 17 3" xfId="13965"/>
    <cellStyle name="0_2007 Budget vs 2006 9+3 Fcast 18" xfId="4068"/>
    <cellStyle name="0_2007 Budget vs 2006 9+3 Fcast 18 2" xfId="20309"/>
    <cellStyle name="0_2007 Budget vs 2006 9+3 Fcast 18 3" xfId="13966"/>
    <cellStyle name="0_2007 Budget vs 2006 9+3 Fcast 19" xfId="4069"/>
    <cellStyle name="0_2007 Budget vs 2006 9+3 Fcast 19 2" xfId="20310"/>
    <cellStyle name="0_2007 Budget vs 2006 9+3 Fcast 19 3" xfId="13967"/>
    <cellStyle name="0_2007 Budget vs 2006 9+3 Fcast 2" xfId="4070"/>
    <cellStyle name="0_2007 Budget vs 2006 9+3 Fcast 2 2" xfId="20311"/>
    <cellStyle name="0_2007 Budget vs 2006 9+3 Fcast 2 3" xfId="13968"/>
    <cellStyle name="0_2007 Budget vs 2006 9+3 Fcast 20" xfId="4071"/>
    <cellStyle name="0_2007 Budget vs 2006 9+3 Fcast 20 2" xfId="20312"/>
    <cellStyle name="0_2007 Budget vs 2006 9+3 Fcast 20 3" xfId="13969"/>
    <cellStyle name="0_2007 Budget vs 2006 9+3 Fcast 21" xfId="4072"/>
    <cellStyle name="0_2007 Budget vs 2006 9+3 Fcast 21 2" xfId="20313"/>
    <cellStyle name="0_2007 Budget vs 2006 9+3 Fcast 21 3" xfId="13970"/>
    <cellStyle name="0_2007 Budget vs 2006 9+3 Fcast 22" xfId="4073"/>
    <cellStyle name="0_2007 Budget vs 2006 9+3 Fcast 22 2" xfId="20314"/>
    <cellStyle name="0_2007 Budget vs 2006 9+3 Fcast 22 3" xfId="13971"/>
    <cellStyle name="0_2007 Budget vs 2006 9+3 Fcast 23" xfId="4074"/>
    <cellStyle name="0_2007 Budget vs 2006 9+3 Fcast 23 2" xfId="20315"/>
    <cellStyle name="0_2007 Budget vs 2006 9+3 Fcast 23 3" xfId="13972"/>
    <cellStyle name="0_2007 Budget vs 2006 9+3 Fcast 24" xfId="4075"/>
    <cellStyle name="0_2007 Budget vs 2006 9+3 Fcast 24 2" xfId="20316"/>
    <cellStyle name="0_2007 Budget vs 2006 9+3 Fcast 24 3" xfId="13973"/>
    <cellStyle name="0_2007 Budget vs 2006 9+3 Fcast 25" xfId="4076"/>
    <cellStyle name="0_2007 Budget vs 2006 9+3 Fcast 25 2" xfId="20317"/>
    <cellStyle name="0_2007 Budget vs 2006 9+3 Fcast 25 3" xfId="13974"/>
    <cellStyle name="0_2007 Budget vs 2006 9+3 Fcast 26" xfId="4077"/>
    <cellStyle name="0_2007 Budget vs 2006 9+3 Fcast 26 2" xfId="20318"/>
    <cellStyle name="0_2007 Budget vs 2006 9+3 Fcast 26 3" xfId="13975"/>
    <cellStyle name="0_2007 Budget vs 2006 9+3 Fcast 27" xfId="4078"/>
    <cellStyle name="0_2007 Budget vs 2006 9+3 Fcast 27 2" xfId="20319"/>
    <cellStyle name="0_2007 Budget vs 2006 9+3 Fcast 27 3" xfId="13976"/>
    <cellStyle name="0_2007 Budget vs 2006 9+3 Fcast 28" xfId="4079"/>
    <cellStyle name="0_2007 Budget vs 2006 9+3 Fcast 28 2" xfId="20320"/>
    <cellStyle name="0_2007 Budget vs 2006 9+3 Fcast 28 3" xfId="13977"/>
    <cellStyle name="0_2007 Budget vs 2006 9+3 Fcast 29" xfId="20298"/>
    <cellStyle name="0_2007 Budget vs 2006 9+3 Fcast 3" xfId="4080"/>
    <cellStyle name="0_2007 Budget vs 2006 9+3 Fcast 3 2" xfId="20321"/>
    <cellStyle name="0_2007 Budget vs 2006 9+3 Fcast 3 3" xfId="13978"/>
    <cellStyle name="0_2007 Budget vs 2006 9+3 Fcast 30" xfId="24486"/>
    <cellStyle name="0_2007 Budget vs 2006 9+3 Fcast 31" xfId="27264"/>
    <cellStyle name="0_2007 Budget vs 2006 9+3 Fcast 32" xfId="24487"/>
    <cellStyle name="0_2007 Budget vs 2006 9+3 Fcast 33" xfId="30299"/>
    <cellStyle name="0_2007 Budget vs 2006 9+3 Fcast 34" xfId="33430"/>
    <cellStyle name="0_2007 Budget vs 2006 9+3 Fcast 35" xfId="30300"/>
    <cellStyle name="0_2007 Budget vs 2006 9+3 Fcast 36" xfId="32298"/>
    <cellStyle name="0_2007 Budget vs 2006 9+3 Fcast 37" xfId="30266"/>
    <cellStyle name="0_2007 Budget vs 2006 9+3 Fcast 38" xfId="32755"/>
    <cellStyle name="0_2007 Budget vs 2006 9+3 Fcast 39" xfId="13955"/>
    <cellStyle name="0_2007 Budget vs 2006 9+3 Fcast 4" xfId="4081"/>
    <cellStyle name="0_2007 Budget vs 2006 9+3 Fcast 4 2" xfId="20322"/>
    <cellStyle name="0_2007 Budget vs 2006 9+3 Fcast 4 3" xfId="13979"/>
    <cellStyle name="0_2007 Budget vs 2006 9+3 Fcast 5" xfId="4082"/>
    <cellStyle name="0_2007 Budget vs 2006 9+3 Fcast 5 2" xfId="20323"/>
    <cellStyle name="0_2007 Budget vs 2006 9+3 Fcast 5 3" xfId="13980"/>
    <cellStyle name="0_2007 Budget vs 2006 9+3 Fcast 6" xfId="4083"/>
    <cellStyle name="0_2007 Budget vs 2006 9+3 Fcast 6 2" xfId="20324"/>
    <cellStyle name="0_2007 Budget vs 2006 9+3 Fcast 6 3" xfId="13981"/>
    <cellStyle name="0_2007 Budget vs 2006 9+3 Fcast 7" xfId="4084"/>
    <cellStyle name="0_2007 Budget vs 2006 9+3 Fcast 7 2" xfId="20325"/>
    <cellStyle name="0_2007 Budget vs 2006 9+3 Fcast 7 3" xfId="13982"/>
    <cellStyle name="0_2007 Budget vs 2006 9+3 Fcast 8" xfId="4085"/>
    <cellStyle name="0_2007 Budget vs 2006 9+3 Fcast 8 2" xfId="20326"/>
    <cellStyle name="0_2007 Budget vs 2006 9+3 Fcast 8 3" xfId="13983"/>
    <cellStyle name="0_2007 Budget vs 2006 9+3 Fcast 9" xfId="4086"/>
    <cellStyle name="0_2007 Budget vs 2006 9+3 Fcast 9 2" xfId="20327"/>
    <cellStyle name="0_2007 Budget vs 2006 9+3 Fcast 9 3" xfId="13984"/>
    <cellStyle name="0_2007 Freight Task DL incl Budget" xfId="4087"/>
    <cellStyle name="0_2007 Freight Task DL incl Budget 2" xfId="4088"/>
    <cellStyle name="0_2007_JLR Launch_Budget_Summary051006" xfId="4089"/>
    <cellStyle name="0_2007_JLR Launch_Budget_Summary051006 2" xfId="4090"/>
    <cellStyle name="0_2007_JLR Launch_Budget_Summary051006 2 2" xfId="20329"/>
    <cellStyle name="0_2007_JLR Launch_Budget_Summary051006 2 3" xfId="13986"/>
    <cellStyle name="0_2007_JLR Launch_Budget_Summary051006 3" xfId="20328"/>
    <cellStyle name="0_2007_JLR Launch_Budget_Summary051006 4" xfId="13985"/>
    <cellStyle name="0_2007MY S-TYPE" xfId="4091"/>
    <cellStyle name="0_2007MY S-TYPE (2)" xfId="4092"/>
    <cellStyle name="0_2007MY S-TYPE (2) 2" xfId="4093"/>
    <cellStyle name="0_2007MY S-TYPE 10" xfId="4094"/>
    <cellStyle name="0_2007MY S-TYPE 11" xfId="4095"/>
    <cellStyle name="0_2007MY S-TYPE 12" xfId="4096"/>
    <cellStyle name="0_2007MY S-TYPE 13" xfId="4097"/>
    <cellStyle name="0_2007MY S-TYPE 14" xfId="4098"/>
    <cellStyle name="0_2007MY S-TYPE 15" xfId="4099"/>
    <cellStyle name="0_2007MY S-TYPE 16" xfId="4100"/>
    <cellStyle name="0_2007MY S-TYPE 17" xfId="4101"/>
    <cellStyle name="0_2007MY S-TYPE 18" xfId="4102"/>
    <cellStyle name="0_2007MY S-TYPE 19" xfId="4103"/>
    <cellStyle name="0_2007MY S-TYPE 2" xfId="4104"/>
    <cellStyle name="0_2007MY S-TYPE 20" xfId="4105"/>
    <cellStyle name="0_2007MY S-TYPE 21" xfId="4106"/>
    <cellStyle name="0_2007MY S-TYPE 22" xfId="4107"/>
    <cellStyle name="0_2007MY S-TYPE 23" xfId="4108"/>
    <cellStyle name="0_2007MY S-TYPE 24" xfId="4109"/>
    <cellStyle name="0_2007MY S-TYPE 25" xfId="4110"/>
    <cellStyle name="0_2007MY S-TYPE 26" xfId="4111"/>
    <cellStyle name="0_2007MY S-TYPE 27" xfId="4112"/>
    <cellStyle name="0_2007MY S-TYPE 28" xfId="4113"/>
    <cellStyle name="0_2007MY S-TYPE 3" xfId="4114"/>
    <cellStyle name="0_2007MY S-TYPE 4" xfId="4115"/>
    <cellStyle name="0_2007MY S-TYPE 5" xfId="4116"/>
    <cellStyle name="0_2007MY S-TYPE 6" xfId="4117"/>
    <cellStyle name="0_2007MY S-TYPE 7" xfId="4118"/>
    <cellStyle name="0_2007MY S-TYPE 8" xfId="4119"/>
    <cellStyle name="0_2007MY S-TYPE 9" xfId="4120"/>
    <cellStyle name="0_2008A APA Segmentation master - mkt input - draft" xfId="4121"/>
    <cellStyle name="0_2008A APA Segmentation master - mkt input - draft 2" xfId="4122"/>
    <cellStyle name="0_2008A APA Segmentation master - mkt input - draft 2 2" xfId="20331"/>
    <cellStyle name="0_2008A APA Segmentation master - mkt input - draft 2 3" xfId="13988"/>
    <cellStyle name="0_2008A APA Segmentation master - mkt input - draft 3" xfId="20330"/>
    <cellStyle name="0_2008A APA Segmentation master - mkt input - draft 4" xfId="13987"/>
    <cellStyle name="0_2-10 Forecast 03142001r" xfId="4123"/>
    <cellStyle name="0_2f-PumaI4 Invest" xfId="4124"/>
    <cellStyle name="0_2f-PumaI4 Invest 2" xfId="4125"/>
    <cellStyle name="0_3 mnth diesel delay impact" xfId="4126"/>
    <cellStyle name="0_3 mnth diesel delay impact 2" xfId="4127"/>
    <cellStyle name="0_3+9 2006 Lab &amp; Ohd Summary" xfId="4128"/>
    <cellStyle name="0_3+9 2006 Lab &amp; Ohd Summary 2" xfId="4129"/>
    <cellStyle name="0_3+9 Jaguar FLG Pack v2" xfId="4130"/>
    <cellStyle name="0_3+9 Jaguar FLG Pack v2 2" xfId="4131"/>
    <cellStyle name="0_3+9 Jaguar FLG Pack v2 2 2" xfId="20333"/>
    <cellStyle name="0_3+9 Jaguar FLG Pack v2 2 3" xfId="13990"/>
    <cellStyle name="0_3+9 Jaguar FLG Pack v2 3" xfId="20332"/>
    <cellStyle name="0_3+9 Jaguar FLG Pack v2 4" xfId="13989"/>
    <cellStyle name="0_3+9 Jaguar PAG deck" xfId="4132"/>
    <cellStyle name="0_3+9 Jaguar PAG deck 2" xfId="4133"/>
    <cellStyle name="0_3+9 Jaguar PAG deck 2 2" xfId="20335"/>
    <cellStyle name="0_3+9 Jaguar PAG deck 2 3" xfId="13992"/>
    <cellStyle name="0_3+9 Jaguar PAG deck 3" xfId="20334"/>
    <cellStyle name="0_3+9 Jaguar PAG deck 4" xfId="13991"/>
    <cellStyle name="0_4. Salaried headsa" xfId="4134"/>
    <cellStyle name="0_4. Salaried headsa 2" xfId="4135"/>
    <cellStyle name="0_4. Salaried headsa 2 2" xfId="20337"/>
    <cellStyle name="0_4. Salaried headsa 2 3" xfId="13994"/>
    <cellStyle name="0_4. Salaried headsa 3" xfId="20336"/>
    <cellStyle name="0_4. Salaried headsa 4" xfId="13993"/>
    <cellStyle name="0_4_3 summary" xfId="4136"/>
    <cellStyle name="0_4_3 summary 2" xfId="4137"/>
    <cellStyle name="0_4+8 2006 Fcast -- JG Review 7 June 2006" xfId="4138"/>
    <cellStyle name="0_4+8 2006 Fcast -- JG Review 7 June 2006 2" xfId="4139"/>
    <cellStyle name="0_4+8 2006 Fcast -- JG Review 7 June 2006 2 2" xfId="20339"/>
    <cellStyle name="0_4+8 2006 Fcast -- JG Review 7 June 2006 2 3" xfId="13996"/>
    <cellStyle name="0_4+8 2006 Fcast -- JG Review 7 June 2006 3" xfId="20338"/>
    <cellStyle name="0_4+8 2006 Fcast -- JG Review 7 June 2006 4" xfId="13995"/>
    <cellStyle name="0_4+8 Issue 2 -  2004 Area Manager's Finance Meeting" xfId="4140"/>
    <cellStyle name="0_4+8 Issue 2 -  2004 Area Manager's Finance Meeting 2" xfId="4141"/>
    <cellStyle name="0_4+8 Issue 2 -  2004 Area Manager's Finance Meeting 2 2" xfId="20341"/>
    <cellStyle name="0_4+8 Issue 2 -  2004 Area Manager's Finance Meeting 2 3" xfId="13998"/>
    <cellStyle name="0_4+8 Issue 2 -  2004 Area Manager's Finance Meeting 3" xfId="20340"/>
    <cellStyle name="0_4+8 Issue 2 -  2004 Area Manager's Finance Meeting 4" xfId="13997"/>
    <cellStyle name="0_4+8_2006_Launch_Forecast" xfId="4142"/>
    <cellStyle name="0_4+8_2006_Launch_Forecast 2" xfId="4143"/>
    <cellStyle name="0_48 Income Statement PF3 " xfId="4144"/>
    <cellStyle name="0_48 Income Statement PF3  2" xfId="4145"/>
    <cellStyle name="0_5. hw.yoy" xfId="4146"/>
    <cellStyle name="0_5. hw.yoy 2" xfId="4147"/>
    <cellStyle name="0_5. hw.yoy 2 2" xfId="20343"/>
    <cellStyle name="0_5. hw.yoy 2 3" xfId="14000"/>
    <cellStyle name="0_5. hw.yoy 3" xfId="20342"/>
    <cellStyle name="0_5. hw.yoy 4" xfId="13999"/>
    <cellStyle name="0_5. Hwd.yoy" xfId="4148"/>
    <cellStyle name="0_5. Hwd.yoy 2" xfId="4149"/>
    <cellStyle name="0_5. Hwd.yoy 2 2" xfId="20345"/>
    <cellStyle name="0_5. Hwd.yoy 2 3" xfId="14002"/>
    <cellStyle name="0_5. Hwd.yoy 3" xfId="20344"/>
    <cellStyle name="0_5. Hwd.yoy 4" xfId="14001"/>
    <cellStyle name="0_5.4L 3V Program Sept 01 TFLE" xfId="4150"/>
    <cellStyle name="0_5.4L 3V Program Sept 01 TFLE 2" xfId="4151"/>
    <cellStyle name="0_5+7 F'Cast Inc R&amp;O" xfId="4152"/>
    <cellStyle name="0_5+7 F'Cast Inc R&amp;O 2" xfId="4153"/>
    <cellStyle name="0_5-6boxer" xfId="4154"/>
    <cellStyle name="0_5-6boxer 2" xfId="4155"/>
    <cellStyle name="0_57 detailed time table1" xfId="4156"/>
    <cellStyle name="0_57 Forecast review and ROs" xfId="4157"/>
    <cellStyle name="0_57 Forecast review and ROs 2" xfId="4158"/>
    <cellStyle name="0_57 recovery plan pack" xfId="4159"/>
    <cellStyle name="0_57 recovery plan pack 2" xfId="4160"/>
    <cellStyle name="0_5f.wm_yoy#1" xfId="4161"/>
    <cellStyle name="0_5f.wm_yoy#1 2" xfId="4162"/>
    <cellStyle name="0_5f.wm_yoy#1 2 2" xfId="20347"/>
    <cellStyle name="0_5f.wm_yoy#1 2 3" xfId="14004"/>
    <cellStyle name="0_5f.wm_yoy#1 3" xfId="20346"/>
    <cellStyle name="0_5f.wm_yoy#1 4" xfId="14003"/>
    <cellStyle name="0_5-year Scorecard v7" xfId="4163"/>
    <cellStyle name="0_5-year Scorecard v7 2" xfId="4164"/>
    <cellStyle name="0_6. 2006 BP iss 3" xfId="4165"/>
    <cellStyle name="0_6. 2006 BP iss 3 2" xfId="4166"/>
    <cellStyle name="0_6. 2006 BP iss 3 2 2" xfId="20349"/>
    <cellStyle name="0_6. 2006 BP iss 3 2 3" xfId="14006"/>
    <cellStyle name="0_6. 2006 BP iss 3 3" xfId="20348"/>
    <cellStyle name="0_6. 2006 BP iss 3 4" xfId="14005"/>
    <cellStyle name="0_6+6FY JAGUAR PP's" xfId="4167"/>
    <cellStyle name="0_6+6FY JAGUAR PP's 2" xfId="4168"/>
    <cellStyle name="0_6+6FY JAGUAR PP's 2 2" xfId="20351"/>
    <cellStyle name="0_6+6FY JAGUAR PP's 2 3" xfId="14008"/>
    <cellStyle name="0_6+6FY JAGUAR PP's 3" xfId="20350"/>
    <cellStyle name="0_6+6FY JAGUAR PP's 4" xfId="14007"/>
    <cellStyle name="0_638 CostPerf" xfId="4169"/>
    <cellStyle name="0_638 CostPerf 2" xfId="4170"/>
    <cellStyle name="0_651 stamping.backup" xfId="4171"/>
    <cellStyle name="0_651 stamping.backup 2" xfId="4172"/>
    <cellStyle name="0_688(39)Attachments revised2" xfId="4173"/>
    <cellStyle name="0_688(39)Attachments revised2 2" xfId="4174"/>
    <cellStyle name="0_688(39)AttachmentXII_by q_aml" xfId="4175"/>
    <cellStyle name="0_688(39)AttachmentXII_by q_aml 2" xfId="4176"/>
    <cellStyle name="0_6f.solihull yoy#1" xfId="4177"/>
    <cellStyle name="0_6f.solihull yoy#1 2" xfId="4178"/>
    <cellStyle name="0_6f.solihull yoy#1 2 2" xfId="20353"/>
    <cellStyle name="0_6f.solihull yoy#1 2 3" xfId="14010"/>
    <cellStyle name="0_6f.solihull yoy#1 3" xfId="20352"/>
    <cellStyle name="0_6f.solihull yoy#1 4" xfId="14009"/>
    <cellStyle name="0_7. LRRecovery Plan" xfId="4179"/>
    <cellStyle name="0_7. LRRecovery Plan 2" xfId="4180"/>
    <cellStyle name="0_7. LRRecovery Plan 2 2" xfId="20355"/>
    <cellStyle name="0_7. LRRecovery Plan 2 3" xfId="14012"/>
    <cellStyle name="0_7. LRRecovery Plan 3" xfId="20354"/>
    <cellStyle name="0_7. LRRecovery Plan 4" xfId="14011"/>
    <cellStyle name="0_7.Coststructure" xfId="4181"/>
    <cellStyle name="0_7.Coststructure 2" xfId="4182"/>
    <cellStyle name="0_7+5 Income Statement v2" xfId="4183"/>
    <cellStyle name="0_7+5 Income Statement v2 2" xfId="4184"/>
    <cellStyle name="0_7+5 Income Statement v5" xfId="4185"/>
    <cellStyle name="0_7+5 Income Statement v5 2" xfId="4186"/>
    <cellStyle name="0_7+5 PMM" xfId="4187"/>
    <cellStyle name="0_7+5 PMM 2" xfId="4188"/>
    <cellStyle name="0_7+5September5_OCM" xfId="4189"/>
    <cellStyle name="0_7+5September5_OCM 2" xfId="4190"/>
    <cellStyle name="0_75 Forecast1" xfId="4191"/>
    <cellStyle name="0_75 Forecast1 2" xfId="4192"/>
    <cellStyle name="0_7f. JagRecovery Plan" xfId="4193"/>
    <cellStyle name="0_7f. JagRecovery Plan 2" xfId="4194"/>
    <cellStyle name="0_7f. JagRecovery Plan 2 2" xfId="20357"/>
    <cellStyle name="0_7f. JagRecovery Plan 2 3" xfId="14014"/>
    <cellStyle name="0_7f. JagRecovery Plan 3" xfId="20356"/>
    <cellStyle name="0_7f. JagRecovery Plan 4" xfId="14013"/>
    <cellStyle name="0_7f.Costupdate1" xfId="4195"/>
    <cellStyle name="0_7f.Costupdate1 2" xfId="4196"/>
    <cellStyle name="0_8. 2004 BP LR$ Launch" xfId="4197"/>
    <cellStyle name="0_8. 2004 BP LR$ Launch 2" xfId="4198"/>
    <cellStyle name="0_8. 2004 BP LR$ Launch 2 2" xfId="20359"/>
    <cellStyle name="0_8. 2004 BP LR$ Launch 2 3" xfId="14016"/>
    <cellStyle name="0_8. 2004 BP LR$ Launch 3" xfId="20358"/>
    <cellStyle name="0_8. 2004 BP LR$ Launch 4" xfId="14015"/>
    <cellStyle name="0_8f.2004 BP JagLaunch" xfId="4199"/>
    <cellStyle name="0_8f.2004 BP JagLaunch 2" xfId="4200"/>
    <cellStyle name="0_8f.2004 BP JagLaunch 2 2" xfId="20361"/>
    <cellStyle name="0_8f.2004 BP JagLaunch 2 3" xfId="14018"/>
    <cellStyle name="0_8f.2004 BP JagLaunch 3" xfId="20360"/>
    <cellStyle name="0_8f.2004 BP JagLaunch 4" xfId="14017"/>
    <cellStyle name="0_9 + 3 Final_OCM_Oct17_(AccrNotDelayed)" xfId="4201"/>
    <cellStyle name="0_9+3 Jaguar FLG Pack v2a" xfId="4202"/>
    <cellStyle name="0_9+3 Jaguar FLG Pack v2a 2" xfId="4203"/>
    <cellStyle name="0_9+3 Jaguar FLG Pack v2a 2 2" xfId="20363"/>
    <cellStyle name="0_9+3 Jaguar FLG Pack v2a 2 3" xfId="14020"/>
    <cellStyle name="0_9+3 Jaguar FLG Pack v2a 3" xfId="20362"/>
    <cellStyle name="0_9+3 Jaguar FLG Pack v2a 4" xfId="14019"/>
    <cellStyle name="0_96 Plan" xfId="4204"/>
    <cellStyle name="0_96 Plan 2" xfId="20364"/>
    <cellStyle name="0_96 Plan 3" xfId="14021"/>
    <cellStyle name="0_97BUSPLN" xfId="4205"/>
    <cellStyle name="0_97BUSPLN 2" xfId="20365"/>
    <cellStyle name="0_97BUSPLN 3" xfId="14022"/>
    <cellStyle name="0_98Plan to 6+6 Forecast Walk" xfId="4206"/>
    <cellStyle name="0_98Plan to 6+6 Forecast Walk 2" xfId="4207"/>
    <cellStyle name="0_98Plan to 75 Forecast Walk" xfId="4208"/>
    <cellStyle name="0_98Plan to 75 Forecast Walk 2" xfId="4209"/>
    <cellStyle name="0_99A Compact" xfId="4210"/>
    <cellStyle name="0_99A Compact 2" xfId="4211"/>
    <cellStyle name="0_99A Sub-Compact" xfId="4212"/>
    <cellStyle name="0_99A Sub-Compact 2" xfId="4213"/>
    <cellStyle name="0_ABS CMBR 08-04-032" xfId="4214"/>
    <cellStyle name="0_AM 48 Input 030515 " xfId="4215"/>
    <cellStyle name="0_AM 48 Input 030515  2" xfId="4216"/>
    <cellStyle name="0_Appendix" xfId="4217"/>
    <cellStyle name="0_Appendix 2" xfId="4218"/>
    <cellStyle name="0_April SoMP File" xfId="4219"/>
    <cellStyle name="0_April SoMP File 2" xfId="4220"/>
    <cellStyle name="0_April SoMP File_Filing" xfId="4221"/>
    <cellStyle name="0_April SoMP File_Filing 2" xfId="4222"/>
    <cellStyle name="0_April SoMP_V227" xfId="4223"/>
    <cellStyle name="0_April SoMP_V227 2" xfId="4224"/>
    <cellStyle name="0_Assembly 2002 Cost Structure" xfId="4225"/>
    <cellStyle name="0_Assembly 2002 Cost Structure 2" xfId="4226"/>
    <cellStyle name="0_Assembly Risks and Opps 210 v2" xfId="4227"/>
    <cellStyle name="0_Assembly Risks and Opps 210 v2 2" xfId="4228"/>
    <cellStyle name="0_Assembly Risks and Opps 48.v2" xfId="4229"/>
    <cellStyle name="0_Assembly Risks and Opps 48.v2 2" xfId="4230"/>
    <cellStyle name="0_AssumptionsBF290104" xfId="4231"/>
    <cellStyle name="0_AssumptionsBF290104 2" xfId="4232"/>
    <cellStyle name="0_Aston Martin 210 Input 040312" xfId="4233"/>
    <cellStyle name="0_Aston Martin 210 Input 040312 2" xfId="4234"/>
    <cellStyle name="0_Aug 28 PSC Back-up v3" xfId="4235"/>
    <cellStyle name="0_Aug 28 PSC Back-up v3 2" xfId="4236"/>
    <cellStyle name="0_Aug PSC Backup" xfId="4237"/>
    <cellStyle name="0_Aug PSC Backup 2" xfId="4238"/>
    <cellStyle name="0_Aug PSC Backup 2 2" xfId="20367"/>
    <cellStyle name="0_Aug PSC Backup 2 3" xfId="14024"/>
    <cellStyle name="0_Aug PSC Backup 3" xfId="20366"/>
    <cellStyle name="0_Aug PSC Backup 4" xfId="14023"/>
    <cellStyle name="0_AUGUST LVC REPORT1" xfId="4239"/>
    <cellStyle name="0_AUGUST LVC REPORT1 2" xfId="4240"/>
    <cellStyle name="0_B.Clemens.Backup.v3" xfId="4241"/>
    <cellStyle name="0_B.Clemens.Backup.v3 2" xfId="4242"/>
    <cellStyle name="0_b_car" xfId="4243"/>
    <cellStyle name="0_B2XX_June_SOMP_Draft_1" xfId="4244"/>
    <cellStyle name="0_B2XX_June_SOMP_Draft_1 2" xfId="4245"/>
    <cellStyle name="0_B2XXAugSOMPGlidepathNewvsAugSOMP" xfId="4246"/>
    <cellStyle name="0_B2XXAugSOMPGlidepathNewvsAugSOMP 2" xfId="4247"/>
    <cellStyle name="0_B2XXAugSOMPGlidepathNewvsAugSOMP 2 2" xfId="20369"/>
    <cellStyle name="0_B2XXAugSOMPGlidepathNewvsAugSOMP 2 3" xfId="14026"/>
    <cellStyle name="0_B2XXAugSOMPGlidepathNewvsAugSOMP 3" xfId="20368"/>
    <cellStyle name="0_B2XXAugSOMPGlidepathNewvsAugSOMP 4" xfId="14025"/>
    <cellStyle name="0_B2XXJanuary2002SOMPGlidepathNew" xfId="4248"/>
    <cellStyle name="0_B2XXJanuary2002SOMPGlidepathNew 2" xfId="4249"/>
    <cellStyle name="0_B2XXJanuary2002SOMPGlidepathNew 2 2" xfId="20371"/>
    <cellStyle name="0_B2XXJanuary2002SOMPGlidepathNew 2 3" xfId="14028"/>
    <cellStyle name="0_B2XXJanuary2002SOMPGlidepathNew 3" xfId="20370"/>
    <cellStyle name="0_B2XXJanuary2002SOMPGlidepathNew 4" xfId="14027"/>
    <cellStyle name="0_B2XXJulySOMPGlidepathNew" xfId="4250"/>
    <cellStyle name="0_B2XXJulySOMPGlidepathNew 2" xfId="4251"/>
    <cellStyle name="0_B2XXJulySOMPGlidepathNew 2 2" xfId="20373"/>
    <cellStyle name="0_B2XXJulySOMPGlidepathNew 2 3" xfId="14030"/>
    <cellStyle name="0_B2XXJulySOMPGlidepathNew 3" xfId="20372"/>
    <cellStyle name="0_B2XXJulySOMPGlidepathNew 4" xfId="14029"/>
    <cellStyle name="0_B2XXOctoberSOMPGlidepathNew" xfId="4252"/>
    <cellStyle name="0_B2XXOctoberSOMPGlidepathNew 2" xfId="4253"/>
    <cellStyle name="0_B2XXOctoberSOMPGlidepathNew 2 2" xfId="20375"/>
    <cellStyle name="0_B2XXOctoberSOMPGlidepathNew 2 3" xfId="14032"/>
    <cellStyle name="0_B2XXOctoberSOMPGlidepathNew 3" xfId="20374"/>
    <cellStyle name="0_B2XXOctoberSOMPGlidepathNew 4" xfId="14031"/>
    <cellStyle name="0_B2XXSeptSOMPGlidepathNewvsAugSOMP" xfId="4254"/>
    <cellStyle name="0_B2XXSeptSOMPGlidepathNewvsAugSOMP 2" xfId="4255"/>
    <cellStyle name="0_B2XXSeptSOMPGlidepathNewvsAugSOMP 2 2" xfId="20377"/>
    <cellStyle name="0_B2XXSeptSOMPGlidepathNewvsAugSOMP 2 3" xfId="14034"/>
    <cellStyle name="0_B2XXSeptSOMPGlidepathNewvsAugSOMP 3" xfId="20376"/>
    <cellStyle name="0_B2XXSeptSOMPGlidepathNewvsAugSOMP 4" xfId="14033"/>
    <cellStyle name="0_B2XXSOMPGlidepath_01_05" xfId="4256"/>
    <cellStyle name="0_B2XXSOMPGlidepath_01_05 2" xfId="4257"/>
    <cellStyle name="0_B2XXSOMPGlidepath_01_05 2 2" xfId="20379"/>
    <cellStyle name="0_B2XXSOMPGlidepath_01_05 2 3" xfId="14036"/>
    <cellStyle name="0_B2XXSOMPGlidepath_01_05 3" xfId="20378"/>
    <cellStyle name="0_B2XXSOMPGlidepath_01_05 4" xfId="14035"/>
    <cellStyle name="0_Back up slide with EA position^051102" xfId="4258"/>
    <cellStyle name="0_Back up slide with EA position^051102 2" xfId="4259"/>
    <cellStyle name="0_Backup of na production volumes" xfId="4260"/>
    <cellStyle name="0_BF Launch Review 160305" xfId="4261"/>
    <cellStyle name="0_BF Launch Review 160305 2" xfId="4262"/>
    <cellStyle name="0_BF Launch Review 160305 2 2" xfId="20381"/>
    <cellStyle name="0_BF Launch Review 160305 2 3" xfId="14038"/>
    <cellStyle name="0_BF Launch Review 160305 3" xfId="20380"/>
    <cellStyle name="0_BF Launch Review 160305 4" xfId="14037"/>
    <cellStyle name="0_BF Visit 4th May 2005 Finance Pack" xfId="4263"/>
    <cellStyle name="0_BF Visit 4th May 2005 Finance Pack 2" xfId="4264"/>
    <cellStyle name="0_bf101001" xfId="4265"/>
    <cellStyle name="0_bf101001 2" xfId="4266"/>
    <cellStyle name="0_Big graph" xfId="4267"/>
    <cellStyle name="0_Big graph 2" xfId="4268"/>
    <cellStyle name="0_Big graph 2 2" xfId="20383"/>
    <cellStyle name="0_Big graph 2 3" xfId="14040"/>
    <cellStyle name="0_Big graph 3" xfId="20382"/>
    <cellStyle name="0_Big graph 4" xfId="14039"/>
    <cellStyle name="0_Big graph_Page 1f" xfId="4269"/>
    <cellStyle name="0_Big graph_Page 1f 2" xfId="4270"/>
    <cellStyle name="0_Big graph_Page 1f 2 2" xfId="20385"/>
    <cellStyle name="0_Big graph_Page 1f 2 3" xfId="14042"/>
    <cellStyle name="0_Big graph_Page 1f 3" xfId="20384"/>
    <cellStyle name="0_Big graph_Page 1f 4" xfId="14041"/>
    <cellStyle name="0_Board Backup Oct 4" xfId="4271"/>
    <cellStyle name="0_Board Backup Oct 4 2" xfId="4272"/>
    <cellStyle name="0_Board Backup Oct 4 2 2" xfId="20387"/>
    <cellStyle name="0_Board Backup Oct 4 2 3" xfId="14044"/>
    <cellStyle name="0_Board Backup Oct 4 3" xfId="20386"/>
    <cellStyle name="0_Board Backup Oct 4 4" xfId="14043"/>
    <cellStyle name="0_BoDOffsiteBudgCost" xfId="4273"/>
    <cellStyle name="0_BoDOffsiteBudgCost 2" xfId="4274"/>
    <cellStyle name="0_Book1" xfId="4275"/>
    <cellStyle name="0_Book1 2" xfId="4276"/>
    <cellStyle name="0_Book1_BP update April" xfId="4277"/>
    <cellStyle name="0_Book1_BP update April 2" xfId="4278"/>
    <cellStyle name="0_Book1_Plan Value Check" xfId="4279"/>
    <cellStyle name="0_Book1_Plan Value Check 2" xfId="4280"/>
    <cellStyle name="0_Book2" xfId="4281"/>
    <cellStyle name="0_Book2 2" xfId="4282"/>
    <cellStyle name="0_Book2_2004 Business Plan - Manufacturing StructureJulySBGv4" xfId="4283"/>
    <cellStyle name="0_Book2_2004 Business Plan - Manufacturing StructureJulySBGv4 2" xfId="4284"/>
    <cellStyle name="0_Book2_2007 Freight Task DL incl Budget" xfId="4285"/>
    <cellStyle name="0_Book2_2007 Freight Task DL incl Budget 2" xfId="4286"/>
    <cellStyle name="0_Book2_2007 Freight Task DL incl Budget 2 2" xfId="20389"/>
    <cellStyle name="0_Book2_2007 Freight Task DL incl Budget 2 3" xfId="14046"/>
    <cellStyle name="0_Book2_2007 Freight Task DL incl Budget 3" xfId="20388"/>
    <cellStyle name="0_Book2_2007 Freight Task DL incl Budget 4" xfId="14045"/>
    <cellStyle name="0_Book2_3+9 Jaguar FLG Pack v2" xfId="4287"/>
    <cellStyle name="0_Book2_3+9 Jaguar FLG Pack v2 2" xfId="4288"/>
    <cellStyle name="0_Book2_3+9 Jaguar PAG deck" xfId="4289"/>
    <cellStyle name="0_Book2_3+9 Jaguar PAG deck 2" xfId="4290"/>
    <cellStyle name="0_Book2_7f.Costupdate1" xfId="4291"/>
    <cellStyle name="0_Book2_7f.Costupdate1 2" xfId="4292"/>
    <cellStyle name="0_Book2_7f.Costupdate1 2 2" xfId="20391"/>
    <cellStyle name="0_Book2_7f.Costupdate1 2 3" xfId="14048"/>
    <cellStyle name="0_Book2_7f.Costupdate1 3" xfId="20390"/>
    <cellStyle name="0_Book2_7f.Costupdate1 4" xfId="14047"/>
    <cellStyle name="0_Book2_Book1" xfId="4293"/>
    <cellStyle name="0_Book2_Book1 2" xfId="4294"/>
    <cellStyle name="0_Book2_Book1 2 2" xfId="20393"/>
    <cellStyle name="0_Book2_Book1 2 3" xfId="14050"/>
    <cellStyle name="0_Book2_Book1 3" xfId="20392"/>
    <cellStyle name="0_Book2_Book1 4" xfId="14049"/>
    <cellStyle name="0_Book2_Book3" xfId="4295"/>
    <cellStyle name="0_Book2_Book3 2" xfId="4296"/>
    <cellStyle name="0_Book2_BP Jaguar FLG Pack" xfId="4297"/>
    <cellStyle name="0_Book2_BP Jaguar FLG Pack 2" xfId="4298"/>
    <cellStyle name="0_Book2_BP update April" xfId="4299"/>
    <cellStyle name="0_Book2_BP update April 2" xfId="4300"/>
    <cellStyle name="0_Book2_BP update April 2 2" xfId="20395"/>
    <cellStyle name="0_Book2_BP update April 2 3" xfId="14052"/>
    <cellStyle name="0_Book2_BP update April 3" xfId="20394"/>
    <cellStyle name="0_Book2_BP update April 4" xfId="14051"/>
    <cellStyle name="0_Book2_budgetsummary261104" xfId="4301"/>
    <cellStyle name="0_Book2_budgetsummary261104 2" xfId="4302"/>
    <cellStyle name="0_Book2_budgetsummary261104 2 2" xfId="20397"/>
    <cellStyle name="0_Book2_budgetsummary261104 2 3" xfId="14054"/>
    <cellStyle name="0_Book2_budgetsummary261104 3" xfId="20396"/>
    <cellStyle name="0_Book2_budgetsummary261104 4" xfId="14053"/>
    <cellStyle name="0_Book2_execsummary 261004" xfId="4303"/>
    <cellStyle name="0_Book2_execsummary 261004 2" xfId="4304"/>
    <cellStyle name="0_Book2_Feb to jul base data walk v2" xfId="4305"/>
    <cellStyle name="0_Book2_Feb to jul base data walk v2 2" xfId="4306"/>
    <cellStyle name="0_Book2_Feb to jul base data walk v2 2 2" xfId="20399"/>
    <cellStyle name="0_Book2_Feb to jul base data walk v2 2 3" xfId="14056"/>
    <cellStyle name="0_Book2_Feb to jul base data walk v2 3" xfId="20398"/>
    <cellStyle name="0_Book2_Feb to jul base data walk v2 4" xfId="14055"/>
    <cellStyle name="0_Book2_Feb to jun base data walk v4" xfId="4307"/>
    <cellStyle name="0_Book2_Feb to jun base data walk v4 2" xfId="4308"/>
    <cellStyle name="0_Book2_Feb to jun base data walk v4 2 2" xfId="20401"/>
    <cellStyle name="0_Book2_Feb to jun base data walk v4 2 3" xfId="14058"/>
    <cellStyle name="0_Book2_Feb to jun base data walk v4 3" xfId="20400"/>
    <cellStyle name="0_Book2_Feb to jun base data walk v4 4" xfId="14057"/>
    <cellStyle name="0_Book2_HwdRoadmap#1" xfId="4309"/>
    <cellStyle name="0_Book2_HwdRoadmap#1 2" xfId="4310"/>
    <cellStyle name="0_Book2_Issue to Issue" xfId="4311"/>
    <cellStyle name="0_Book2_Issue to Issue 2" xfId="4312"/>
    <cellStyle name="0_Book2_Issue to Issue 2 2" xfId="20403"/>
    <cellStyle name="0_Book2_Issue to Issue 2 3" xfId="14060"/>
    <cellStyle name="0_Book2_Issue to Issue 3" xfId="20402"/>
    <cellStyle name="0_Book2_Issue to Issue 4" xfId="14059"/>
    <cellStyle name="0_Book2_Jag 2005to09 at Wholesale V4.0xls" xfId="4313"/>
    <cellStyle name="0_Book2_Jag 2005to09 at Wholesale V4.0xls 2" xfId="4314"/>
    <cellStyle name="0_Book2_Jag FPV (Full Model) V3.0" xfId="4315"/>
    <cellStyle name="0_Book2_Jag FPV (Full Model) V3.0 2" xfId="4316"/>
    <cellStyle name="0_Book2_Jaguar - 2005 Calendarized Budget PAG Input file" xfId="4317"/>
    <cellStyle name="0_Book2_Jaguar - 2005 Calendarized Budget PAG Input file 2" xfId="4318"/>
    <cellStyle name="0_Book2_Jaguar - 2005 Calendarized Budget PAG Input filev3" xfId="4319"/>
    <cellStyle name="0_Book2_Jaguar - 2005 Calendarized Budget PAG Input filev3 2" xfId="4320"/>
    <cellStyle name="0_Book2_jaguar 10-12 scenarios" xfId="4321"/>
    <cellStyle name="0_Book2_jaguar 10-12 scenarios 2" xfId="4322"/>
    <cellStyle name="0_Book2_jaguar 10-12 scenarios 2 2" xfId="20405"/>
    <cellStyle name="0_Book2_jaguar 10-12 scenarios 2 3" xfId="14062"/>
    <cellStyle name="0_Book2_jaguar 10-12 scenarios 3" xfId="20404"/>
    <cellStyle name="0_Book2_jaguar 10-12 scenarios 4" xfId="14061"/>
    <cellStyle name="0_Book2_Jaguar Business Plan Feb 2005" xfId="4323"/>
    <cellStyle name="0_Book2_Jaguar Business Plan Feb 2005 2" xfId="4324"/>
    <cellStyle name="0_Book2_Jaguar july SBG input template v1" xfId="4325"/>
    <cellStyle name="0_Book2_Jaguar july SBG input template v1 2" xfId="4326"/>
    <cellStyle name="0_Book2_Jaguar july SBG input template v1 2 2" xfId="20407"/>
    <cellStyle name="0_Book2_Jaguar july SBG input template v1 2 3" xfId="14064"/>
    <cellStyle name="0_Book2_Jaguar july SBG input template v1 3" xfId="20406"/>
    <cellStyle name="0_Book2_Jaguar july SBG input template v1 4" xfId="14063"/>
    <cellStyle name="0_Book2_Jaguar Sep SBG Business Plan - PAG final" xfId="4327"/>
    <cellStyle name="0_Book2_Jaguar Sep SBG Business Plan - PAG final 2" xfId="4328"/>
    <cellStyle name="0_Book2_Jaguar WM Plants Bus Plan 2004 Ver 4" xfId="4329"/>
    <cellStyle name="0_Book2_Jaguar WM Plants Bus Plan 2004 Ver 4 2" xfId="4330"/>
    <cellStyle name="0_Book2_jlr bp mfg deck oct 1 status1" xfId="4331"/>
    <cellStyle name="0_Book2_jlr bp mfg deck oct 1 status1 2" xfId="4332"/>
    <cellStyle name="0_Book2_julyOCCE230704" xfId="4333"/>
    <cellStyle name="0_Book2_julyOCCE230704 2" xfId="4334"/>
    <cellStyle name="0_Book2_julyupdatesummary" xfId="4335"/>
    <cellStyle name="0_Book2_julyupdatesummary 2" xfId="4336"/>
    <cellStyle name="0_Book2_landrover oct 12 bplan approach" xfId="4337"/>
    <cellStyle name="0_Book2_landrover oct 12 bplan approach 2" xfId="4338"/>
    <cellStyle name="0_Book2_LR 2005 Calendarized Budget PAG Input file" xfId="4339"/>
    <cellStyle name="0_Book2_LR 2005 Calendarized Budget PAG Input file 2" xfId="4340"/>
    <cellStyle name="0_Book2_LR July 26 SBG input template v1" xfId="4341"/>
    <cellStyle name="0_Book2_LR July 26 SBG input template v1 2" xfId="4342"/>
    <cellStyle name="0_Book2_LR July 26 SBG input template v1 2 2" xfId="20409"/>
    <cellStyle name="0_Book2_LR July 26 SBG input template v1 2 3" xfId="14066"/>
    <cellStyle name="0_Book2_LR July 26 SBG input template v1 3" xfId="20408"/>
    <cellStyle name="0_Book2_LR July 26 SBG input template v1 4" xfId="14065"/>
    <cellStyle name="0_Book2_LR May 26 SBG input template v6" xfId="4343"/>
    <cellStyle name="0_Book2_LR May 26 SBG input template v6 2" xfId="4344"/>
    <cellStyle name="0_Book2_LR May 26 SBG input template v6 2 2" xfId="20411"/>
    <cellStyle name="0_Book2_LR May 26 SBG input template v6 2 3" xfId="14068"/>
    <cellStyle name="0_Book2_LR May 26 SBG input template v6 3" xfId="20410"/>
    <cellStyle name="0_Book2_LR May 26 SBG input template v6 4" xfId="14067"/>
    <cellStyle name="0_Book2_LR Sept SBG input template v1" xfId="4345"/>
    <cellStyle name="0_Book2_LR Sept SBG input template v1 2" xfId="4346"/>
    <cellStyle name="0_Book2_LR Sept SBG input template v1 2 2" xfId="20413"/>
    <cellStyle name="0_Book2_LR Sept SBG input template v1 2 3" xfId="14070"/>
    <cellStyle name="0_Book2_LR Sept SBG input template v1 3" xfId="20412"/>
    <cellStyle name="0_Book2_LR Sept SBG input template v1 4" xfId="14069"/>
    <cellStyle name="0_Book2_May SBG Wholesale Update v3" xfId="4347"/>
    <cellStyle name="0_Book2_May SBG Wholesale Update v3 2" xfId="4348"/>
    <cellStyle name="0_Book2_May SBG Wholesale Update v3 2 2" xfId="20415"/>
    <cellStyle name="0_Book2_May SBG Wholesale Update v3 2 3" xfId="14072"/>
    <cellStyle name="0_Book2_May SBG Wholesale Update v3 3" xfId="20414"/>
    <cellStyle name="0_Book2_May SBG Wholesale Update v3 4" xfId="14071"/>
    <cellStyle name="0_Book2_Oct SBG input template Jaguar back-up" xfId="4349"/>
    <cellStyle name="0_Book2_Oct SBG input template Jaguar back-up 2" xfId="4350"/>
    <cellStyle name="0_Book2_Oct SBG input template Jaguar back-up 2 2" xfId="20417"/>
    <cellStyle name="0_Book2_Oct SBG input template Jaguar back-up 2 3" xfId="14074"/>
    <cellStyle name="0_Book2_Oct SBG input template Jaguar back-up 3" xfId="20416"/>
    <cellStyle name="0_Book2_Oct SBG input template Jaguar back-up 4" xfId="14073"/>
    <cellStyle name="0_Book2_Oct SBG input template LR back-up" xfId="4351"/>
    <cellStyle name="0_Book2_Oct SBG input template LR back-up 2" xfId="4352"/>
    <cellStyle name="0_Book2_Oct SBG input template LR back-up 2 2" xfId="20419"/>
    <cellStyle name="0_Book2_Oct SBG input template LR back-up 2 3" xfId="14076"/>
    <cellStyle name="0_Book2_Oct SBG input template LR back-up 3" xfId="20418"/>
    <cellStyle name="0_Book2_Oct SBG input template LR back-up 4" xfId="14075"/>
    <cellStyle name="0_Book2_Oct SBG input template v1" xfId="4353"/>
    <cellStyle name="0_Book2_Oct SBG input template v1 2" xfId="4354"/>
    <cellStyle name="0_Book2_Oct SBG input template v1 2 2" xfId="20421"/>
    <cellStyle name="0_Book2_Oct SBG input template v1 2 3" xfId="14078"/>
    <cellStyle name="0_Book2_Oct SBG input template v1 3" xfId="20420"/>
    <cellStyle name="0_Book2_Oct SBG input template v1 4" xfId="14077"/>
    <cellStyle name="0_Book2_plan explans_as filed" xfId="4355"/>
    <cellStyle name="0_Book2_plan explans_as filed 2" xfId="4356"/>
    <cellStyle name="0_Book2_plan explans_as filed1" xfId="4357"/>
    <cellStyle name="0_Book2_plan explans_as filed1 2" xfId="4358"/>
    <cellStyle name="0_Book2_Plan Value Check" xfId="4359"/>
    <cellStyle name="0_Book2_Plan Value Check 2" xfId="4360"/>
    <cellStyle name="0_Book2_recovery BP Jaguar FLG Pack v2" xfId="4361"/>
    <cellStyle name="0_Book2_recovery BP Jaguar FLG Pack v2 2" xfId="4362"/>
    <cellStyle name="0_Book2_Sept S&amp;BG input template v1" xfId="4363"/>
    <cellStyle name="0_Book2_Sept S&amp;BG input template v1 2" xfId="4364"/>
    <cellStyle name="0_Book2_Sept S&amp;BG input template v1 2 2" xfId="20423"/>
    <cellStyle name="0_Book2_Sept S&amp;BG input template v1 2 3" xfId="14080"/>
    <cellStyle name="0_Book2_Sept S&amp;BG input template v1 3" xfId="20422"/>
    <cellStyle name="0_Book2_Sept S&amp;BG input template v1 4" xfId="14079"/>
    <cellStyle name="0_Book2_Sept SBG input template v1" xfId="4365"/>
    <cellStyle name="0_Book2_Sept SBG input template v1 2" xfId="4366"/>
    <cellStyle name="0_Book2_Sept SBG input template v1 2 2" xfId="20425"/>
    <cellStyle name="0_Book2_Sept SBG input template v1 2 3" xfId="14082"/>
    <cellStyle name="0_Book2_Sept SBG input template v1 3" xfId="20424"/>
    <cellStyle name="0_Book2_Sept SBG input template v1 4" xfId="14081"/>
    <cellStyle name="0_Book2_summaryexplanations" xfId="4367"/>
    <cellStyle name="0_Book2_summaryexplanations 2" xfId="4368"/>
    <cellStyle name="0_Book2_WM Roadmap#3" xfId="4369"/>
    <cellStyle name="0_Book2_WM Roadmap#3 2" xfId="4370"/>
    <cellStyle name="0_Book2_X350 6+6 Manuf'g VLBR 2005 summary" xfId="4371"/>
    <cellStyle name="0_Book2_X350 6+6 Manuf'g VLBR 2005 summary 2" xfId="4372"/>
    <cellStyle name="0_Book2_xx.Roadmap" xfId="4373"/>
    <cellStyle name="0_Book2_xx.Roadmap 2" xfId="4374"/>
    <cellStyle name="0_Book2_xx.Roadmap 2 2" xfId="20427"/>
    <cellStyle name="0_Book2_xx.Roadmap 2 3" xfId="14084"/>
    <cellStyle name="0_Book2_xx.Roadmap 3" xfId="20426"/>
    <cellStyle name="0_Book2_xx.Roadmap 4" xfId="14083"/>
    <cellStyle name="0_Book3" xfId="4375"/>
    <cellStyle name="0_Book3 2" xfId="4376"/>
    <cellStyle name="0_Book3_Land Rover Sep SBG Business Plan - PAG final" xfId="4377"/>
    <cellStyle name="0_Book3_Land Rover Sep SBG Business Plan - PAG final 2" xfId="4378"/>
    <cellStyle name="0_Book3_Oct SBG input template Jaguar back-up" xfId="4379"/>
    <cellStyle name="0_Book3_Oct SBG input template Jaguar back-up 2" xfId="4380"/>
    <cellStyle name="0_Book3_Oct SBG input template Jaguar back-up 2 2" xfId="20429"/>
    <cellStyle name="0_Book3_Oct SBG input template Jaguar back-up 2 3" xfId="14086"/>
    <cellStyle name="0_Book3_Oct SBG input template Jaguar back-up 3" xfId="20428"/>
    <cellStyle name="0_Book3_Oct SBG input template Jaguar back-up 4" xfId="14085"/>
    <cellStyle name="0_Book3_Oct SBG input template LR back-up" xfId="4381"/>
    <cellStyle name="0_Book3_Oct SBG input template LR back-up 2" xfId="4382"/>
    <cellStyle name="0_Book3_Oct SBG input template LR back-up 2 2" xfId="20431"/>
    <cellStyle name="0_Book3_Oct SBG input template LR back-up 2 3" xfId="14088"/>
    <cellStyle name="0_Book3_Oct SBG input template LR back-up 3" xfId="20430"/>
    <cellStyle name="0_Book3_Oct SBG input template LR back-up 4" xfId="14087"/>
    <cellStyle name="0_Book3_Oct SBG input template v1" xfId="4383"/>
    <cellStyle name="0_Book3_Oct SBG input template v1 2" xfId="4384"/>
    <cellStyle name="0_Book3_Oct SBG input template v1 2 2" xfId="20433"/>
    <cellStyle name="0_Book3_Oct SBG input template v1 2 3" xfId="14090"/>
    <cellStyle name="0_Book3_Oct SBG input template v1 3" xfId="20432"/>
    <cellStyle name="0_Book3_Oct SBG input template v1 4" xfId="14089"/>
    <cellStyle name="0_Book3_plan explans_as filed1" xfId="4385"/>
    <cellStyle name="0_Book3_plan explans_as filed1 2" xfId="4386"/>
    <cellStyle name="0_Book3_Sept S&amp;BG input template v1" xfId="4387"/>
    <cellStyle name="0_Book3_Sept S&amp;BG input template v1 2" xfId="4388"/>
    <cellStyle name="0_Book3_Sept S&amp;BG input template v1 2 2" xfId="20435"/>
    <cellStyle name="0_Book3_Sept S&amp;BG input template v1 2 3" xfId="14092"/>
    <cellStyle name="0_Book3_Sept S&amp;BG input template v1 3" xfId="20434"/>
    <cellStyle name="0_Book3_Sept S&amp;BG input template v1 4" xfId="14091"/>
    <cellStyle name="0_Book3_Sept SBG input template v1" xfId="4389"/>
    <cellStyle name="0_Book3_Sept SBG input template v1 2" xfId="4390"/>
    <cellStyle name="0_Book3_Sept SBG input template v1 2 2" xfId="20437"/>
    <cellStyle name="0_Book3_Sept SBG input template v1 2 3" xfId="14094"/>
    <cellStyle name="0_Book3_Sept SBG input template v1 3" xfId="20436"/>
    <cellStyle name="0_Book3_Sept SBG input template v1 4" xfId="14093"/>
    <cellStyle name="0_Book32" xfId="4391"/>
    <cellStyle name="0_Book32 2" xfId="4392"/>
    <cellStyle name="0_Book35" xfId="4393"/>
    <cellStyle name="0_Book35 2" xfId="4394"/>
    <cellStyle name="0_Book4" xfId="4395"/>
    <cellStyle name="0_Book4 2" xfId="4396"/>
    <cellStyle name="0_Book5" xfId="4397"/>
    <cellStyle name="0_Book5 2" xfId="4398"/>
    <cellStyle name="0_Book6" xfId="4399"/>
    <cellStyle name="0_Book6 2" xfId="4400"/>
    <cellStyle name="0_BP Jaguar FLG Pack" xfId="4401"/>
    <cellStyle name="0_BP Jaguar FLG Pack 2" xfId="4402"/>
    <cellStyle name="0_BP Jaguar FLG Pack 2 2" xfId="20439"/>
    <cellStyle name="0_BP Jaguar FLG Pack 2 3" xfId="14096"/>
    <cellStyle name="0_BP Jaguar FLG Pack 3" xfId="20438"/>
    <cellStyle name="0_BP Jaguar FLG Pack 4" xfId="14095"/>
    <cellStyle name="0_BP summary Aug 10 Status (no changes made for SC review)" xfId="4403"/>
    <cellStyle name="0_BP summary Aug 10 Status (no changes made for SC review) 2" xfId="4404"/>
    <cellStyle name="0_BP summary Aug 10 Status (no changes made for SC review) 2 2" xfId="20441"/>
    <cellStyle name="0_BP summary Aug 10 Status (no changes made for SC review) 2 3" xfId="14098"/>
    <cellStyle name="0_BP summary Aug 10 Status (no changes made for SC review) 3" xfId="20440"/>
    <cellStyle name="0_BP summary Aug 10 Status (no changes made for SC review) 4" xfId="14097"/>
    <cellStyle name="0_BP update April" xfId="4405"/>
    <cellStyle name="0_BP update April 2" xfId="4406"/>
    <cellStyle name="0_Brochure" xfId="4407"/>
    <cellStyle name="0_Brochure 2" xfId="4408"/>
    <cellStyle name="0_Brochure 2 2" xfId="20443"/>
    <cellStyle name="0_Brochure 2 3" xfId="14100"/>
    <cellStyle name="0_Brochure 3" xfId="20442"/>
    <cellStyle name="0_Brochure 4" xfId="14099"/>
    <cellStyle name="0_Bud 07_ West Mids Bedspread V1" xfId="4409"/>
    <cellStyle name="0_Bud 07_ West Mids Bedspread V1 2" xfId="4410"/>
    <cellStyle name="0_Bud 07_ West Mids Bedspread V1 2 2" xfId="20445"/>
    <cellStyle name="0_Bud 07_ West Mids Bedspread V1 2 3" xfId="14102"/>
    <cellStyle name="0_Bud 07_ West Mids Bedspread V1 3" xfId="20444"/>
    <cellStyle name="0_Bud 07_ West Mids Bedspread V1 4" xfId="14101"/>
    <cellStyle name="0_Budget deck Jan 7" xfId="4411"/>
    <cellStyle name="0_Budget deck Jan 7 2" xfId="4412"/>
    <cellStyle name="0_Budget deck Jan 7 2 2" xfId="20447"/>
    <cellStyle name="0_Budget deck Jan 7 2 3" xfId="14104"/>
    <cellStyle name="0_Budget deck Jan 7 3" xfId="20446"/>
    <cellStyle name="0_Budget deck Jan 7 4" xfId="14103"/>
    <cellStyle name="0_budgetsummary261104" xfId="4413"/>
    <cellStyle name="0_budgetsummary261104 2" xfId="4414"/>
    <cellStyle name="0_Business Plan-stamping spending and assets" xfId="4415"/>
    <cellStyle name="0_Business Plan-stamping spending and assets 2" xfId="4416"/>
    <cellStyle name="0_BV226_1120" xfId="4417"/>
    <cellStyle name="0_BV226_1120 2" xfId="4418"/>
    <cellStyle name="0_BV226_1120_eng" xfId="4419"/>
    <cellStyle name="0_BV226_1120_eng 2" xfId="4420"/>
    <cellStyle name="0_BV226_11201" xfId="4421"/>
    <cellStyle name="0_BV226_11201 2" xfId="4422"/>
    <cellStyle name="0_Calendarised 2004 Budget Jag Final v4" xfId="4423"/>
    <cellStyle name="0_Calendarised 2004 Budget Jag Final v4 2" xfId="4424"/>
    <cellStyle name="0_Calendarised 2004 Budget Jag Input v4" xfId="4425"/>
    <cellStyle name="0_Calendarised 2004 Budget Jag Input v4 2" xfId="4426"/>
    <cellStyle name="0_Calendarised 2004 Budget LR Input v4" xfId="4427"/>
    <cellStyle name="0_Calendarised 2004 Budget LR Input v4 2" xfId="4428"/>
    <cellStyle name="0_Calendarised 2004 Budget v7 Update" xfId="4429"/>
    <cellStyle name="0_Calendarised 2004 Budget v7 Update 2" xfId="4430"/>
    <cellStyle name="0_capital summary" xfId="4431"/>
    <cellStyle name="0_capital summary 2" xfId="4432"/>
    <cellStyle name="0_Cap-Utilitization VO" xfId="4433"/>
    <cellStyle name="0_Cap-Utilitization VO 2" xfId="4434"/>
    <cellStyle name="0_CC-1" xfId="4435"/>
    <cellStyle name="0_CC-1 2" xfId="4436"/>
    <cellStyle name="0_C-Car 2001 Business Plan Deck 4bscore" xfId="4437"/>
    <cellStyle name="0_C-Car Scorecard_E" xfId="4438"/>
    <cellStyle name="0_CCarproforma_balanced scorecard" xfId="4439"/>
    <cellStyle name="0_CCarproforma_balanced scorecard 2" xfId="4440"/>
    <cellStyle name="0_CCarproforma_balanced scorecard 2 2" xfId="20449"/>
    <cellStyle name="0_CCarproforma_balanced scorecard 2 3" xfId="14106"/>
    <cellStyle name="0_CCarproforma_balanced scorecard 3" xfId="20448"/>
    <cellStyle name="0_CCarproforma_balanced scorecard 4" xfId="14105"/>
    <cellStyle name="0_CD132 SVA-Red 15-03-01" xfId="4441"/>
    <cellStyle name="0_CD132 SVA-Red 15-03-01 2" xfId="4442"/>
    <cellStyle name="0_CD3xx Variable Marketing Change_rev1a" xfId="4443"/>
    <cellStyle name="0_CD3xx Variable Marketing Change_rev1a 2" xfId="4444"/>
    <cellStyle name="0_CD3xx Variable Marketing Change_rev1a 2 2" xfId="20451"/>
    <cellStyle name="0_CD3xx Variable Marketing Change_rev1a 2 3" xfId="14108"/>
    <cellStyle name="0_CD3xx Variable Marketing Change_rev1a 3" xfId="20450"/>
    <cellStyle name="0_CD3xx Variable Marketing Change_rev1a 4" xfId="14107"/>
    <cellStyle name="0_CD-Car Business Plan 2001E" xfId="4445"/>
    <cellStyle name="0_CD-Car Business Plan 2001G" xfId="4446"/>
    <cellStyle name="0_CD-Europe section5NA3 EP03" xfId="4447"/>
    <cellStyle name="0_CD-Europe section5NA3 EP06" xfId="4448"/>
    <cellStyle name="0_CJ Discussion Paper 10-21-05" xfId="4449"/>
    <cellStyle name="0_CJ Discussion Paper 10-21-05 2" xfId="4450"/>
    <cellStyle name="0_Conribution Margin Walk Model for 2-11-03" xfId="4451"/>
    <cellStyle name="0_Conribution Margin Walk Model for 2-11-03 2" xfId="4452"/>
    <cellStyle name="0_Consensusagenda" xfId="4453"/>
    <cellStyle name="0_Consolidators" xfId="4454"/>
    <cellStyle name="0_Consolidators 2" xfId="20452"/>
    <cellStyle name="0_Consolidators 3" xfId="14109"/>
    <cellStyle name="0_Constr.Stock AdjSum" xfId="4455"/>
    <cellStyle name="0_Constr.Stock AdjSum 2" xfId="4456"/>
    <cellStyle name="0_Controllers.Review.CBG" xfId="4457"/>
    <cellStyle name="0_Controllers.Review.CBG 2" xfId="4458"/>
    <cellStyle name="0_Corporate.Review.11+1" xfId="4459"/>
    <cellStyle name="0_Corporate.Review.11+1 2" xfId="4460"/>
    <cellStyle name="0_Corporate.Review.Fcst.9+3" xfId="4461"/>
    <cellStyle name="0_Corporate.Review.Fcst.9+3 2" xfId="4462"/>
    <cellStyle name="0_Cost Continuum Report J  LR 4th July 2003 Vs 2 L319 changed" xfId="4463"/>
    <cellStyle name="0_Cost metrics 121102" xfId="4464"/>
    <cellStyle name="0_Cost metrics 121102 2" xfId="4465"/>
    <cellStyle name="0_Cost Performance Summary 2004 (48) v01" xfId="4466"/>
    <cellStyle name="0_Cost Performance Summary 2004 (48) v01 2" xfId="4467"/>
    <cellStyle name="0_Cost Walk 11-20" xfId="4468"/>
    <cellStyle name="0_Cost Walk 11-20 2" xfId="4469"/>
    <cellStyle name="0_Cost.Structure.5+7.FY" xfId="4470"/>
    <cellStyle name="0_Cost.Structure.5+7.FY 2" xfId="4471"/>
    <cellStyle name="0_Cost.Structure.6+6.FY" xfId="4472"/>
    <cellStyle name="0_Cost.Structure.6+6.FY 2" xfId="4473"/>
    <cellStyle name="0_Cost.Structure.7+5.FY" xfId="4474"/>
    <cellStyle name="0_Cost.Structure.7+5.FY 2" xfId="4475"/>
    <cellStyle name="0_Cost.Structure.7+5.FY.v2" xfId="4476"/>
    <cellStyle name="0_Cost.Structure.7+5.FY.v2 2" xfId="4477"/>
    <cellStyle name="0_Cost_Continuum_280703" xfId="4478"/>
    <cellStyle name="0_Cost_Continuum_280703 2" xfId="4479"/>
    <cellStyle name="0_costs2f" xfId="4480"/>
    <cellStyle name="0_costs2f 2" xfId="4481"/>
    <cellStyle name="0_cover" xfId="4482"/>
    <cellStyle name="0_Cover (2)" xfId="4483"/>
    <cellStyle name="0_Cover (2) 2" xfId="4484"/>
    <cellStyle name="0_Cover (2) 2 2" xfId="20454"/>
    <cellStyle name="0_Cover (2) 2 3" xfId="14111"/>
    <cellStyle name="0_Cover (2) 3" xfId="20453"/>
    <cellStyle name="0_Cover (2) 4" xfId="14110"/>
    <cellStyle name="0_cover 10" xfId="4485"/>
    <cellStyle name="0_cover 11" xfId="4486"/>
    <cellStyle name="0_cover 12" xfId="4487"/>
    <cellStyle name="0_cover 13" xfId="4488"/>
    <cellStyle name="0_cover 14" xfId="4489"/>
    <cellStyle name="0_cover 15" xfId="4490"/>
    <cellStyle name="0_cover 16" xfId="4491"/>
    <cellStyle name="0_cover 17" xfId="4492"/>
    <cellStyle name="0_cover 18" xfId="4493"/>
    <cellStyle name="0_cover 19" xfId="4494"/>
    <cellStyle name="0_cover 2" xfId="4495"/>
    <cellStyle name="0_cover 20" xfId="4496"/>
    <cellStyle name="0_cover 21" xfId="4497"/>
    <cellStyle name="0_cover 22" xfId="4498"/>
    <cellStyle name="0_cover 23" xfId="4499"/>
    <cellStyle name="0_cover 24" xfId="4500"/>
    <cellStyle name="0_cover 25" xfId="4501"/>
    <cellStyle name="0_cover 26" xfId="4502"/>
    <cellStyle name="0_cover 27" xfId="4503"/>
    <cellStyle name="0_cover 28" xfId="4504"/>
    <cellStyle name="0_cover 3" xfId="4505"/>
    <cellStyle name="0_cover 4" xfId="4506"/>
    <cellStyle name="0_cover 5" xfId="4507"/>
    <cellStyle name="0_cover 6" xfId="4508"/>
    <cellStyle name="0_cover 7" xfId="4509"/>
    <cellStyle name="0_cover 8" xfId="4510"/>
    <cellStyle name="0_cover 9" xfId="4511"/>
    <cellStyle name="0_Cover)" xfId="4512"/>
    <cellStyle name="0_Cover) 2" xfId="4513"/>
    <cellStyle name="0_Cover) 2 2" xfId="20456"/>
    <cellStyle name="0_Cover) 2 3" xfId="14113"/>
    <cellStyle name="0_Cover) 3" xfId="20455"/>
    <cellStyle name="0_Cover) 4" xfId="14112"/>
    <cellStyle name="0_cover_1" xfId="4514"/>
    <cellStyle name="0_cover_1 2" xfId="4515"/>
    <cellStyle name="0_cover_1 2 2" xfId="20458"/>
    <cellStyle name="0_cover_1 2 3" xfId="14115"/>
    <cellStyle name="0_cover_1 3" xfId="20457"/>
    <cellStyle name="0_cover_1 4" xfId="14114"/>
    <cellStyle name="0_Cover_801" xfId="4516"/>
    <cellStyle name="0_CPT110201" xfId="4517"/>
    <cellStyle name="0_CPT110201 2" xfId="4518"/>
    <cellStyle name="0_Cutaway Control Model Margin Walks" xfId="4519"/>
    <cellStyle name="0_CVTemp_02Com" xfId="4520"/>
    <cellStyle name="0_CY2001_Absolute Pagel" xfId="4521"/>
    <cellStyle name="0_CY2001_Absolute Pagel 2" xfId="4522"/>
    <cellStyle name="0_Dec14 yoy" xfId="4523"/>
    <cellStyle name="0_Dec14 yoy 2" xfId="4524"/>
    <cellStyle name="0_Diesel" xfId="4525"/>
    <cellStyle name="0_Diesel 2" xfId="4526"/>
    <cellStyle name="0_dir track  04 to 08 " xfId="4527"/>
    <cellStyle name="0_dir track  04 to 08  2" xfId="4528"/>
    <cellStyle name="0_dir track  04 to 08  2 2" xfId="20460"/>
    <cellStyle name="0_dir track  04 to 08  2 3" xfId="14117"/>
    <cellStyle name="0_dir track  04 to 08  3" xfId="20459"/>
    <cellStyle name="0_dir track  04 to 08  4" xfId="14116"/>
    <cellStyle name="0_Dist" xfId="4529"/>
    <cellStyle name="0_Draft Engineering page 1 - 17 May 2004 bjc cleansed" xfId="4530"/>
    <cellStyle name="0_Draft Engineering page 1 - 17 May 2004 bjc cleansed 2" xfId="4531"/>
    <cellStyle name="0_drl.fpv.backup.v4" xfId="4532"/>
    <cellStyle name="0_drl.fpv.backup.v4 2" xfId="4533"/>
    <cellStyle name="0_DRLPJDBC.Review.CBG.Fcst.7+5" xfId="4534"/>
    <cellStyle name="0_DRLPJDBC.Review.CBG.Fcst.7+5 2" xfId="4535"/>
    <cellStyle name="0_DRLPJDBC.Review.CBG.Fcst.8+4" xfId="4536"/>
    <cellStyle name="0_DRLPJDBC.Review.CBG.Fcst.8+4 2" xfId="4537"/>
    <cellStyle name="0_ECM slide" xfId="4538"/>
    <cellStyle name="0_ECM_638 Europe" xfId="4539"/>
    <cellStyle name="0_ECM_639 Europe" xfId="4540"/>
    <cellStyle name="0_ECM_640 Europe" xfId="4541"/>
    <cellStyle name="0_Economic Assumptions " xfId="4542"/>
    <cellStyle name="0_Economic Assumptions  2" xfId="20461"/>
    <cellStyle name="0_Economic Assumptions  3" xfId="14118"/>
    <cellStyle name="0_E-F Cutaway Paper" xfId="4543"/>
    <cellStyle name="0_E-F Cutaway Paper 2" xfId="4544"/>
    <cellStyle name="0_E-F profitability020306" xfId="4545"/>
    <cellStyle name="0_E-F profitability020306 2" xfId="4546"/>
    <cellStyle name="0_Engr Summ (3+9)" xfId="4547"/>
    <cellStyle name="0_Engr Summ (3+9) 2" xfId="4548"/>
    <cellStyle name="0_E-Series I-t-i 0812" xfId="4549"/>
    <cellStyle name="0_E-Series I-t-i 0812 2" xfId="4550"/>
    <cellStyle name="0_EU BP_Ccar_31" xfId="4551"/>
    <cellStyle name="0_EU BP_Ccar_31 2" xfId="4552"/>
    <cellStyle name="0_EU BP_Ccar_31 2 2" xfId="20463"/>
    <cellStyle name="0_EU BP_Ccar_31 2 3" xfId="14120"/>
    <cellStyle name="0_EU BP_Ccar_31 3" xfId="20462"/>
    <cellStyle name="0_EU BP_Ccar_31 4" xfId="14119"/>
    <cellStyle name="0_EU BP_CDcar_3" xfId="4553"/>
    <cellStyle name="0_EU BP_CDcar_3 2" xfId="4554"/>
    <cellStyle name="0_EU BP_CDcar_3 2 2" xfId="20465"/>
    <cellStyle name="0_EU BP_CDcar_3 2 3" xfId="14122"/>
    <cellStyle name="0_EU BP_CDcar_3 3" xfId="20464"/>
    <cellStyle name="0_EU BP_CDcar_3 4" xfId="14121"/>
    <cellStyle name="0_Europe 2005MY XJ MARCH 2004" xfId="4555"/>
    <cellStyle name="0_execsummary 261004" xfId="4556"/>
    <cellStyle name="0_execsummary 261004 2" xfId="4557"/>
    <cellStyle name="0_execsummary 261004 2 2" xfId="20467"/>
    <cellStyle name="0_execsummary 261004 2 3" xfId="14124"/>
    <cellStyle name="0_execsummary 261004 3" xfId="20466"/>
    <cellStyle name="0_execsummary 261004 4" xfId="14123"/>
    <cellStyle name="0_execsummary210404" xfId="4558"/>
    <cellStyle name="0_execsummary210404 2" xfId="4559"/>
    <cellStyle name="0_execsummary210404 2 2" xfId="20469"/>
    <cellStyle name="0_execsummary210404 2 3" xfId="14126"/>
    <cellStyle name="0_execsummary210404 3" xfId="20468"/>
    <cellStyle name="0_execsummary210404 4" xfId="14125"/>
    <cellStyle name="0_F08 00 to PF3" xfId="4560"/>
    <cellStyle name="0_F08 00 to PF3 2" xfId="4561"/>
    <cellStyle name="0_Fcst.10+2.Detail.Review" xfId="4562"/>
    <cellStyle name="0_Fcst.10+2.Detail.Review 2" xfId="4563"/>
    <cellStyle name="0_fcst645_9-25_OCM" xfId="4564"/>
    <cellStyle name="0_Feb to jul base data walk v2" xfId="4565"/>
    <cellStyle name="0_Feb to jul base data walk v2 2" xfId="4566"/>
    <cellStyle name="0_FENECH" xfId="4567"/>
    <cellStyle name="0_FENECH 2" xfId="4568"/>
    <cellStyle name="0_FENECH.v2" xfId="4569"/>
    <cellStyle name="0_FENECH.v2 2" xfId="4570"/>
    <cellStyle name="0_Final 2000 Bgt by Qtr" xfId="4571"/>
    <cellStyle name="0_Final 2000 Bgt by Qtr 2" xfId="20470"/>
    <cellStyle name="0_Final 2000 Bgt by Qtr 3" xfId="14127"/>
    <cellStyle name="0_Final KR Deck- Transit1" xfId="4572"/>
    <cellStyle name="0_Final KR Deck- Transit11" xfId="4573"/>
    <cellStyle name="0_Financials05MY March 23rd 04" xfId="4574"/>
    <cellStyle name="0_Forecast" xfId="4575"/>
    <cellStyle name="0_Forecast Pack 04+08 2005" xfId="4576"/>
    <cellStyle name="0_Forecast Pack 04+08 2005 2" xfId="4577"/>
    <cellStyle name="0_Forecast Pack 04+08 2005 2 2" xfId="20472"/>
    <cellStyle name="0_Forecast Pack 04+08 2005 2 3" xfId="14129"/>
    <cellStyle name="0_Forecast Pack 04+08 2005 3" xfId="20471"/>
    <cellStyle name="0_Forecast Pack 04+08 2005 4" xfId="14128"/>
    <cellStyle name="0_Forecast Pack 07+05 2005" xfId="4578"/>
    <cellStyle name="0_Forecast Pack 07+05 2005 2" xfId="4579"/>
    <cellStyle name="0_Forecast Pack 07+05 2005 2 2" xfId="20474"/>
    <cellStyle name="0_Forecast Pack 07+05 2005 2 3" xfId="14131"/>
    <cellStyle name="0_Forecast Pack 07+05 2005 3" xfId="20473"/>
    <cellStyle name="0_Forecast Pack 07+05 2005 4" xfId="14130"/>
    <cellStyle name="0_Forecast_57_Prop #644_Aug8Fin" xfId="4580"/>
    <cellStyle name="0_Forecast_57_Prop #644_Aug8Fin 2" xfId="20475"/>
    <cellStyle name="0_Forecast_57_Prop #644_Aug8Fin 3" xfId="14132"/>
    <cellStyle name="0_Forecast_CBG_Aug21" xfId="4581"/>
    <cellStyle name="0_Format" xfId="4582"/>
    <cellStyle name="0_Format 2" xfId="4583"/>
    <cellStyle name="0_FORMAT_X250 SI Paper 4-21-05 Final" xfId="4584"/>
    <cellStyle name="0_FORMAT_X250 SI Paper 4-21-05 Final 2" xfId="4585"/>
    <cellStyle name="0_FP2000" xfId="4586"/>
    <cellStyle name="0_FP2000 2" xfId="4587"/>
    <cellStyle name="0_Frank Lazzaro_10th Mar 06 (2) yoy" xfId="4588"/>
    <cellStyle name="0_Frank Lazzaro_10th Mar 06 (2) yoy 2" xfId="4589"/>
    <cellStyle name="0_Frank Lazzaro_10th Mar 06 (2) yoy 2 2" xfId="20477"/>
    <cellStyle name="0_Frank Lazzaro_10th Mar 06 (2) yoy 2 3" xfId="14134"/>
    <cellStyle name="0_Frank Lazzaro_10th Mar 06 (2) yoy 3" xfId="20476"/>
    <cellStyle name="0_Frank Lazzaro_10th Mar 06 (2) yoy 4" xfId="14133"/>
    <cellStyle name="0_frcst673 (Tough Truck)" xfId="4590"/>
    <cellStyle name="0_FS SOMP Template3" xfId="4591"/>
    <cellStyle name="0_FS SOMP Template3 2" xfId="4592"/>
    <cellStyle name="0_F-Short 5 boxer" xfId="4593"/>
    <cellStyle name="0_F-Short 5 boxer 2" xfId="4594"/>
    <cellStyle name="0_FULL PACK BUILDER LR" xfId="4595"/>
    <cellStyle name="0_FULL PACK BUILDER LR 2" xfId="4596"/>
    <cellStyle name="0_FULL PACK BUILDER LR 2 2" xfId="20479"/>
    <cellStyle name="0_FULL PACK BUILDER LR 2 3" xfId="14136"/>
    <cellStyle name="0_FULL PACK BUILDER LR 3" xfId="20478"/>
    <cellStyle name="0_FULL PACK BUILDER LR 4" xfId="14135"/>
    <cellStyle name="0_Functional Staffing Reqmt Allocation_Summ_6_8" xfId="4597"/>
    <cellStyle name="0_GLeigh" xfId="4598"/>
    <cellStyle name="0_Ground Rules" xfId="4599"/>
    <cellStyle name="0_Halewood Bedspread Version 1" xfId="4600"/>
    <cellStyle name="0_Halewood Bedspread Version 1 2" xfId="4601"/>
    <cellStyle name="0_Halewood Bedspread Version 1 2 2" xfId="20481"/>
    <cellStyle name="0_Halewood Bedspread Version 1 2 3" xfId="14138"/>
    <cellStyle name="0_Halewood Bedspread Version 1 3" xfId="20480"/>
    <cellStyle name="0_Halewood Bedspread Version 1 4" xfId="14137"/>
    <cellStyle name="0_Halewood Plan06_Ver1" xfId="4602"/>
    <cellStyle name="0_Halewood Plan06_Ver1 2" xfId="4603"/>
    <cellStyle name="0_Halewood Plan06_Ver1 2 2" xfId="20483"/>
    <cellStyle name="0_Halewood Plan06_Ver1 2 3" xfId="14140"/>
    <cellStyle name="0_Halewood Plan06_Ver1 3" xfId="20482"/>
    <cellStyle name="0_Halewood Plan06_Ver1 4" xfId="14139"/>
    <cellStyle name="0_HealthDevChart15.10.01" xfId="4604"/>
    <cellStyle name="0_Historical Incme Statement" xfId="4605"/>
    <cellStyle name="0_Historical Incme Statement 2" xfId="4606"/>
    <cellStyle name="0_Hourly Headcount Slide_35" xfId="4607"/>
    <cellStyle name="0_Hourly Headcount Slide_35 2" xfId="4608"/>
    <cellStyle name="0_Hourly Headcount Slide_35 2 2" xfId="20485"/>
    <cellStyle name="0_Hourly Headcount Slide_35 2 3" xfId="14142"/>
    <cellStyle name="0_Hourly Headcount Slide_35 3" xfId="20484"/>
    <cellStyle name="0_Hourly Headcount Slide_35 4" xfId="14141"/>
    <cellStyle name="0_HW Review Template" xfId="4609"/>
    <cellStyle name="0_HW Review Template 2" xfId="4610"/>
    <cellStyle name="0_HW YOY Quarter" xfId="4611"/>
    <cellStyle name="0_HW YOY Quarter 2" xfId="4612"/>
    <cellStyle name="0_HW YOY Quarter 2 2" xfId="20487"/>
    <cellStyle name="0_HW YOY Quarter 2 3" xfId="14144"/>
    <cellStyle name="0_HW YOY Quarter 3" xfId="20486"/>
    <cellStyle name="0_HW YOY Quarter 4" xfId="14143"/>
    <cellStyle name="0_HwdRoadmap#1" xfId="4613"/>
    <cellStyle name="0_HwdRoadmap#1 2" xfId="4614"/>
    <cellStyle name="0_IMI 11_21_00Rev1" xfId="4615"/>
    <cellStyle name="0_IMI Forecast 638a" xfId="4616"/>
    <cellStyle name="0_IMI ForecastTD" xfId="4617"/>
    <cellStyle name="0_IMI.020201r" xfId="4618"/>
    <cellStyle name="0_IMI.020201r 2" xfId="4619"/>
    <cellStyle name="0_IMI.Review.041901.v1" xfId="4620"/>
    <cellStyle name="0_IMI.Review.041901.v1 2" xfId="4621"/>
    <cellStyle name="0_IMI.Review.1103" xfId="4622"/>
    <cellStyle name="0_IMI.Review.1103 2" xfId="4623"/>
    <cellStyle name="0_IMI.Review.8+4.v2" xfId="4624"/>
    <cellStyle name="0_IMI.Review.8+4.v2 2" xfId="4625"/>
    <cellStyle name="0_IMI.Review.Fcst.8+4" xfId="4626"/>
    <cellStyle name="0_IMI.Review.Fcst.8+4 2" xfId="4627"/>
    <cellStyle name="0_Income Statement by Yr revised" xfId="4628"/>
    <cellStyle name="0_Income Statement by Yr revised 2" xfId="4629"/>
    <cellStyle name="0_Income Statement by Yr revised 2 2" xfId="20489"/>
    <cellStyle name="0_Income Statement by Yr revised 2 3" xfId="14146"/>
    <cellStyle name="0_Income Statement by Yr revised 3" xfId="20488"/>
    <cellStyle name="0_Income Statement by Yr revised 4" xfId="14145"/>
    <cellStyle name="0_Income Stubb_SCP_X350&amp;X202" xfId="4630"/>
    <cellStyle name="0_Income Stubb_SCP_X350&amp;X202 2" xfId="4631"/>
    <cellStyle name="0_InglisDeck642" xfId="4632"/>
    <cellStyle name="0_InputtoKB25JulyNoProvisionAdjPolynorm" xfId="4633"/>
    <cellStyle name="0_InputtoKB25JulyNoProvisionAdjPolynorm 2" xfId="4634"/>
    <cellStyle name="0_Instructions" xfId="4635"/>
    <cellStyle name="0_Instructions 2" xfId="20490"/>
    <cellStyle name="0_Instructions 3" xfId="14147"/>
    <cellStyle name="0_investment110101" xfId="4636"/>
    <cellStyle name="0_Issue to Issue" xfId="4637"/>
    <cellStyle name="0_Issue to Issue 2" xfId="4638"/>
    <cellStyle name="0_Italy Files" xfId="4639"/>
    <cellStyle name="0_Italy Files 2" xfId="4640"/>
    <cellStyle name="0_Italy Files 2 2" xfId="20492"/>
    <cellStyle name="0_Italy Files 2 3" xfId="14149"/>
    <cellStyle name="0_Italy Files 3" xfId="20491"/>
    <cellStyle name="0_Italy Files 4" xfId="14148"/>
    <cellStyle name="0_J&amp;LR 2006 Budget Brochure Consol" xfId="4641"/>
    <cellStyle name="0_J&amp;LR 2006 Budget Brochure Consol 2" xfId="4642"/>
    <cellStyle name="0_J&amp;LR 2006 Budget Headcount Calendarised as at 15 Dec 05 (version 1)" xfId="4643"/>
    <cellStyle name="0_J&amp;LR 2006 Budget Headcount Calendarised as at 15 Dec 05 (version 1) 2" xfId="4644"/>
    <cellStyle name="0_J&amp;LR 2006 Budget Headcount Calendarised as at 15 Dec 05 (version 1) 2 2" xfId="20494"/>
    <cellStyle name="0_J&amp;LR 2006 Budget Headcount Calendarised as at 15 Dec 05 (version 1) 2 3" xfId="14151"/>
    <cellStyle name="0_J&amp;LR 2006 Budget Headcount Calendarised as at 15 Dec 05 (version 1) 3" xfId="20493"/>
    <cellStyle name="0_J&amp;LR 2006 Budget Headcount Calendarised as at 15 Dec 05 (version 1) 4" xfId="14150"/>
    <cellStyle name="0_J&amp;LR Aug PSC YoY back-up v1" xfId="4645"/>
    <cellStyle name="0_J&amp;LR Aug PSC YoY back-up v1 2" xfId="4646"/>
    <cellStyle name="0_J&amp;LR Budget Headcount" xfId="4647"/>
    <cellStyle name="0_J&amp;LR Budget Headcount 2" xfId="4648"/>
    <cellStyle name="0_J&amp;LR Budget Headcount 2 2" xfId="20496"/>
    <cellStyle name="0_J&amp;LR Budget Headcount 2 3" xfId="14153"/>
    <cellStyle name="0_J&amp;LR Budget Headcount 3" xfId="20495"/>
    <cellStyle name="0_J&amp;LR Budget Headcount 4" xfId="14152"/>
    <cellStyle name="0_J&amp;LR Structure v2" xfId="4649"/>
    <cellStyle name="0_J&amp;LR Structure v2 2" xfId="4650"/>
    <cellStyle name="0_J&amp;LR Structure v2 2 2" xfId="20498"/>
    <cellStyle name="0_J&amp;LR Structure v2 2 3" xfId="14155"/>
    <cellStyle name="0_J&amp;LR Structure v2 3" xfId="20497"/>
    <cellStyle name="0_J&amp;LR Structure v2 4" xfId="14154"/>
    <cellStyle name="0_J2 IDEAL and Walk_Sanguinetti_7-26-06" xfId="4651"/>
    <cellStyle name="0_Jag 012 Input 030121" xfId="4652"/>
    <cellStyle name="0_Jag 012 Input 030121 2" xfId="4653"/>
    <cellStyle name="0_Jag 2005 Budget Supply Sheets P695" xfId="4654"/>
    <cellStyle name="0_Jag 2005 Budget Supply Sheets P695 2" xfId="4655"/>
    <cellStyle name="0_Jag 2005 Budget Supply Sheets P695 2 2" xfId="20500"/>
    <cellStyle name="0_Jag 2005 Budget Supply Sheets P695 2 3" xfId="14157"/>
    <cellStyle name="0_Jag 2005 Budget Supply Sheets P695 3" xfId="20499"/>
    <cellStyle name="0_Jag 2005 Budget Supply Sheets P695 4" xfId="14156"/>
    <cellStyle name="0_Jag 2005to09 at Wholesale V4.0xls" xfId="4656"/>
    <cellStyle name="0_Jag 2005to09 at Wholesale V4.0xls 2" xfId="4657"/>
    <cellStyle name="0_Jag 2005to09 at Wholesale V4.0xls 2 2" xfId="20502"/>
    <cellStyle name="0_Jag 2005to09 at Wholesale V4.0xls 2 3" xfId="14159"/>
    <cellStyle name="0_Jag 2005to09 at Wholesale V4.0xls 3" xfId="20501"/>
    <cellStyle name="0_Jag 2005to09 at Wholesale V4.0xls 4" xfId="14158"/>
    <cellStyle name="0_Jag 48 Input 020515" xfId="4658"/>
    <cellStyle name="0_Jag 48 Input 020515 2" xfId="4659"/>
    <cellStyle name="0_Jag 75 Input 020819" xfId="4660"/>
    <cellStyle name="0_Jag 75 Input 020819 2" xfId="4661"/>
    <cellStyle name="0_Jag Bplan Car Line Volumes -  at 75RA Aug OCCE" xfId="4662"/>
    <cellStyle name="0_Jag Bplan Car Line Volumes -  at 75RA Aug OCCE 2" xfId="4663"/>
    <cellStyle name="0_Jag Bplan Car Line Volumes -  at 75RA Aug OCCE 2 2" xfId="20504"/>
    <cellStyle name="0_Jag Bplan Car Line Volumes -  at 75RA Aug OCCE 2 3" xfId="14161"/>
    <cellStyle name="0_Jag Bplan Car Line Volumes -  at 75RA Aug OCCE 3" xfId="20503"/>
    <cellStyle name="0_Jag Bplan Car Line Volumes -  at 75RA Aug OCCE 4" xfId="14160"/>
    <cellStyle name="0_Jag Cash" xfId="4664"/>
    <cellStyle name="0_Jag Cash 2" xfId="4665"/>
    <cellStyle name="0_JAG FLG PACK BUD" xfId="4666"/>
    <cellStyle name="0_JAG FLG PACK BUD 2" xfId="4667"/>
    <cellStyle name="0_JAG FLG PACK BUD 2 2" xfId="20506"/>
    <cellStyle name="0_JAG FLG PACK BUD 2 3" xfId="14163"/>
    <cellStyle name="0_JAG FLG PACK BUD 3" xfId="20505"/>
    <cellStyle name="0_JAG FLG PACK BUD 4" xfId="14162"/>
    <cellStyle name="0_Jag FPV (Full Model) V3.0" xfId="4668"/>
    <cellStyle name="0_Jag FPV (Full Model) V3.0 2" xfId="4669"/>
    <cellStyle name="0_Jag FPV (Full Model) V3.0 2 2" xfId="20508"/>
    <cellStyle name="0_Jag FPV (Full Model) V3.0 2 3" xfId="14165"/>
    <cellStyle name="0_Jag FPV (Full Model) V3.0 3" xfId="20507"/>
    <cellStyle name="0_Jag FPV (Full Model) V3.0 4" xfId="14164"/>
    <cellStyle name="0_Jag sept metrics 04" xfId="4670"/>
    <cellStyle name="0_Jaguar - 2005 Calendarized Budget PAG Input file" xfId="4671"/>
    <cellStyle name="0_Jaguar - 2005 Calendarized Budget PAG Input file 2" xfId="4672"/>
    <cellStyle name="0_Jaguar - 2005 Calendarized Budget PAG Input file 2 2" xfId="20510"/>
    <cellStyle name="0_Jaguar - 2005 Calendarized Budget PAG Input file 2 3" xfId="14167"/>
    <cellStyle name="0_Jaguar - 2005 Calendarized Budget PAG Input file 3" xfId="20509"/>
    <cellStyle name="0_Jaguar - 2005 Calendarized Budget PAG Input file 4" xfId="14166"/>
    <cellStyle name="0_Jaguar - 2005 Calendarized Budget PAG Input filev3" xfId="4673"/>
    <cellStyle name="0_Jaguar - 2005 Calendarized Budget PAG Input filev3 2" xfId="4674"/>
    <cellStyle name="0_Jaguar - 2005 Calendarized Budget PAG Input filev3 2 2" xfId="20512"/>
    <cellStyle name="0_Jaguar - 2005 Calendarized Budget PAG Input filev3 2 3" xfId="14169"/>
    <cellStyle name="0_Jaguar - 2005 Calendarized Budget PAG Input filev3 3" xfId="20511"/>
    <cellStyle name="0_Jaguar - 2005 Calendarized Budget PAG Input filev3 4" xfId="14168"/>
    <cellStyle name="0_Jaguar - 2005 Calendarized Budget PAG Input filev3x" xfId="4675"/>
    <cellStyle name="0_Jaguar - 2005 Calendarized Budget PAG Input filev3x 2" xfId="4676"/>
    <cellStyle name="0_Jaguar - 2005 Calendarized Budget PAG Input filev3x 2 2" xfId="20514"/>
    <cellStyle name="0_Jaguar - 2005 Calendarized Budget PAG Input filev3x 2 3" xfId="14171"/>
    <cellStyle name="0_Jaguar - 2005 Calendarized Budget PAG Input filev3x 3" xfId="20513"/>
    <cellStyle name="0_Jaguar - 2005 Calendarized Budget PAG Input filev3x 4" xfId="14170"/>
    <cellStyle name="0_Jaguar 2005 Forecast Deck 0+12" xfId="4677"/>
    <cellStyle name="0_Jaguar 2005 Forecast Deck 0+12 2" xfId="4678"/>
    <cellStyle name="0_Jaguar 2005 Forecast Deck 0+12 2 2" xfId="20516"/>
    <cellStyle name="0_Jaguar 2005 Forecast Deck 0+12 2 3" xfId="14173"/>
    <cellStyle name="0_Jaguar 2005 Forecast Deck 0+12 3" xfId="20515"/>
    <cellStyle name="0_Jaguar 2005 Forecast Deck 0+12 4" xfId="14172"/>
    <cellStyle name="0_Jaguar 2005 Forecast Deck 7+5" xfId="4679"/>
    <cellStyle name="0_Jaguar 2005 Forecast Deck 7+5 2" xfId="4680"/>
    <cellStyle name="0_Jaguar 2005 Forecast Deck 7+5 2 2" xfId="20518"/>
    <cellStyle name="0_Jaguar 2005 Forecast Deck 7+5 2 3" xfId="14175"/>
    <cellStyle name="0_Jaguar 2005 Forecast Deck 7+5 3" xfId="20517"/>
    <cellStyle name="0_Jaguar 2005 Forecast Deck 7+5 4" xfId="14174"/>
    <cellStyle name="0_Jaguar 210 Input 040312" xfId="4681"/>
    <cellStyle name="0_Jaguar 210 Input 040312 2" xfId="4682"/>
    <cellStyle name="0_Jaguar 39 Input 040416" xfId="4683"/>
    <cellStyle name="0_Jaguar 39 Input 040416 2" xfId="4684"/>
    <cellStyle name="0_Jaguar 48 Input 040429" xfId="4685"/>
    <cellStyle name="0_Jaguar 48 Input 040429 2" xfId="4686"/>
    <cellStyle name="0_Jaguar 66 Input 040625" xfId="4687"/>
    <cellStyle name="0_Jaguar 66 Input 040625 2" xfId="4688"/>
    <cellStyle name="0_Jaguar 75 Input 040811" xfId="4689"/>
    <cellStyle name="0_Jaguar 75 Input 040811 2" xfId="4690"/>
    <cellStyle name="0_Jaguar Budget Presentation8-7" xfId="4691"/>
    <cellStyle name="0_Jaguar Business Plan Feb 2005" xfId="4692"/>
    <cellStyle name="0_Jaguar Business Plan Feb 2005 2" xfId="4693"/>
    <cellStyle name="0_Jaguar Business Plan Feb 2005 2 2" xfId="20520"/>
    <cellStyle name="0_Jaguar Business Plan Feb 2005 2 3" xfId="14177"/>
    <cellStyle name="0_Jaguar Business Plan Feb 2005 3" xfId="20519"/>
    <cellStyle name="0_Jaguar Business Plan Feb 2005 4" xfId="14176"/>
    <cellStyle name="0_Jaguar Sep SBG Business Plan - PAG final" xfId="4694"/>
    <cellStyle name="0_Jaguar Sep SBG Business Plan - PAG final 2" xfId="4695"/>
    <cellStyle name="0_Jaguar Sep SBG Business Plan - PAG final 2 2" xfId="20522"/>
    <cellStyle name="0_Jaguar Sep SBG Business Plan - PAG final 2 3" xfId="14179"/>
    <cellStyle name="0_Jaguar Sep SBG Business Plan - PAG final 3" xfId="20521"/>
    <cellStyle name="0_Jaguar Sep SBG Business Plan - PAG final 4" xfId="14178"/>
    <cellStyle name="0_Jaguar WM Plants Bus Plan 2004 Ver 4" xfId="4696"/>
    <cellStyle name="0_Jaguar WM Plants Bus Plan 2004 Ver 4 2" xfId="4697"/>
    <cellStyle name="0_Jaguar WM Plants Bus Plan 2004 Ver 4 2 2" xfId="20524"/>
    <cellStyle name="0_Jaguar WM Plants Bus Plan 2004 Ver 4 2 3" xfId="14181"/>
    <cellStyle name="0_Jaguar WM Plants Bus Plan 2004 Ver 4 3" xfId="20523"/>
    <cellStyle name="0_Jaguar WM Plants Bus Plan 2004 Ver 4 4" xfId="14180"/>
    <cellStyle name="0_Jan 21 2004 Outlook v4a 270104" xfId="4698"/>
    <cellStyle name="0_Jan 21 2004 Outlook v4a 270104 2" xfId="4699"/>
    <cellStyle name="0_Jan 21 2004 Outlook v5 (0+12)" xfId="4700"/>
    <cellStyle name="0_Jan 21 2004 Outlook v5 (0+12) 2" xfId="4701"/>
    <cellStyle name="0_jan 30 PSC" xfId="4702"/>
    <cellStyle name="0_jan 30 PSC 2" xfId="4703"/>
    <cellStyle name="0_JCleaverModelSOMP" xfId="4704"/>
    <cellStyle name="0_JCleaverModelSOMP 2" xfId="4705"/>
    <cellStyle name="0_JG Visit 8+4 2005 Finance Pack" xfId="4706"/>
    <cellStyle name="0_JG Visit 8+4 2005 Finance Pack 2" xfId="4707"/>
    <cellStyle name="0_JG Visit 8+4 2005 Update" xfId="4708"/>
    <cellStyle name="0_JG Visit 8+4 2005 Update 2" xfId="4709"/>
    <cellStyle name="0_JGBusPlanRev" xfId="4710"/>
    <cellStyle name="0_JGBusPlanRev 2" xfId="4711"/>
    <cellStyle name="0_JGBusPlanRev 2 2" xfId="20526"/>
    <cellStyle name="0_JGBusPlanRev 2 3" xfId="14183"/>
    <cellStyle name="0_JGBusPlanRev 3" xfId="20525"/>
    <cellStyle name="0_JGBusPlanRev 4" xfId="14182"/>
    <cellStyle name="0_JLR 2002 48 v10" xfId="4712"/>
    <cellStyle name="0_JLR 2002 48 v10 2" xfId="4713"/>
    <cellStyle name="0_JLR 2002 48 v10 2 2" xfId="20528"/>
    <cellStyle name="0_JLR 2002 48 v10 2 3" xfId="14185"/>
    <cellStyle name="0_JLR 2002 48 v10 3" xfId="20527"/>
    <cellStyle name="0_JLR 2002 48 v10 4" xfId="14184"/>
    <cellStyle name="0_JLR 2002 48 v5" xfId="4714"/>
    <cellStyle name="0_JLR 2002 48 v5 2" xfId="4715"/>
    <cellStyle name="0_JLR 2002 48 v5 2 2" xfId="20530"/>
    <cellStyle name="0_JLR 2002 48 v5 2 3" xfId="14187"/>
    <cellStyle name="0_JLR 2002 48 v5 3" xfId="20529"/>
    <cellStyle name="0_JLR 2002 48 v5 4" xfId="14186"/>
    <cellStyle name="0_JLR 2002 48 v6" xfId="4716"/>
    <cellStyle name="0_JLR 2002 48 v6 2" xfId="4717"/>
    <cellStyle name="0_JLR 2002 48 v6 2 2" xfId="20532"/>
    <cellStyle name="0_JLR 2002 48 v6 2 3" xfId="14189"/>
    <cellStyle name="0_JLR 2002 48 v6 3" xfId="20531"/>
    <cellStyle name="0_JLR 2002 48 v6 4" xfId="14188"/>
    <cellStyle name="0_JLR 2002 48 v7" xfId="4718"/>
    <cellStyle name="0_JLR 2002 48 v7 2" xfId="4719"/>
    <cellStyle name="0_JLR 2002 48 v7 2 2" xfId="20534"/>
    <cellStyle name="0_JLR 2002 48 v7 2 3" xfId="14191"/>
    <cellStyle name="0_JLR 2002 48 v7 3" xfId="20533"/>
    <cellStyle name="0_JLR 2002 48 v7 4" xfId="14190"/>
    <cellStyle name="0_JLR 2002 48 v82" xfId="4720"/>
    <cellStyle name="0_JLR 2002 48 v82 2" xfId="4721"/>
    <cellStyle name="0_JLR 2002 48 v82 2 2" xfId="20536"/>
    <cellStyle name="0_JLR 2002 48 v82 2 3" xfId="14193"/>
    <cellStyle name="0_JLR 2002 48 v82 3" xfId="20535"/>
    <cellStyle name="0_JLR 2002 48 v82 4" xfId="14192"/>
    <cellStyle name="0_JLR 2004 Review Pack v51" xfId="4722"/>
    <cellStyle name="0_JLR 2004 Review Pack v51 2" xfId="4723"/>
    <cellStyle name="0_JLR 84 Business Structure" xfId="4724"/>
    <cellStyle name="0_JLR 84 Business Structure 2" xfId="4725"/>
    <cellStyle name="0_JLR Board Review 281102" xfId="4726"/>
    <cellStyle name="0_JLR Board Review 281102 2" xfId="4727"/>
    <cellStyle name="0_jlr bp mfg deck Aug 05 Bus Plan 05 @Ex703" xfId="4728"/>
    <cellStyle name="0_jlr bp mfg deck Aug 05 Bus Plan 05 @Ex703 2" xfId="4729"/>
    <cellStyle name="0_jlr bp mfg deck Aug 10 Bus Plan 05 @Ex7031" xfId="4730"/>
    <cellStyle name="0_jlr bp mfg deck Aug 10 Bus Plan 05 @Ex7031 2" xfId="4731"/>
    <cellStyle name="0_jlr bp mfg deck June 20 update@Ex700" xfId="4732"/>
    <cellStyle name="0_jlr bp mfg deck June 20 update@Ex700 2" xfId="4733"/>
    <cellStyle name="0_jlr bp mfg deck oct 1 status1" xfId="4734"/>
    <cellStyle name="0_jlr bp mfg deck oct 1 status1 2" xfId="4735"/>
    <cellStyle name="0_JLR Business Plan Nov 1 Status" xfId="4736"/>
    <cellStyle name="0_JLR Business Plan Nov 1 Status 2" xfId="4737"/>
    <cellStyle name="0_JLR Vs Budget(DA)" xfId="4738"/>
    <cellStyle name="0_JLR Vs Budget(DA) 2" xfId="4739"/>
    <cellStyle name="0_JLR Vs Budget(DA) 2 2" xfId="20538"/>
    <cellStyle name="0_JLR Vs Budget(DA) 2 3" xfId="14195"/>
    <cellStyle name="0_JLR Vs Budget(DA) 3" xfId="20537"/>
    <cellStyle name="0_JLR Vs Budget(DA) 4" xfId="14194"/>
    <cellStyle name="0_July 10 mfields v3" xfId="4740"/>
    <cellStyle name="0_July 10 mfields v3 2" xfId="4741"/>
    <cellStyle name="0_JULY CYCLE PLAN ACTIONS" xfId="4742"/>
    <cellStyle name="0_JULY CYCLE PLAN ACTIONS 2" xfId="4743"/>
    <cellStyle name="0_July PSC Backup" xfId="4744"/>
    <cellStyle name="0_July PSC Backup 2" xfId="4745"/>
    <cellStyle name="0_jun26 presdraft2" xfId="4746"/>
    <cellStyle name="0_jun26 presdraft2 2" xfId="4747"/>
    <cellStyle name="0_June 2001 SOMP V8V10 r2" xfId="4748"/>
    <cellStyle name="0_June 2001 SOMP V8V10 r2 2" xfId="4749"/>
    <cellStyle name="0_June Metrics Summary" xfId="4750"/>
    <cellStyle name="0_June Metrics Summary 2" xfId="4751"/>
    <cellStyle name="0_Key Metrics wip" xfId="4752"/>
    <cellStyle name="0_Key Metrics wip 2" xfId="4753"/>
    <cellStyle name="0_L322  Product Adds Summary" xfId="4754"/>
    <cellStyle name="0_L322  Product Adds Summary 2" xfId="4755"/>
    <cellStyle name="0_L359 Launch CostPA Draft39_120107" xfId="4756"/>
    <cellStyle name="0_L359 Launch CostPA Draft39_120107 2" xfId="4757"/>
    <cellStyle name="0_L359 Launch CostPA Draft41_230507" xfId="4758"/>
    <cellStyle name="0_L359 Launch CostPA Draft41_230507 2" xfId="4759"/>
    <cellStyle name="0_Land Rover (0+12) Forecast - Base File PAG" xfId="4760"/>
    <cellStyle name="0_Land Rover (0+12) Forecast - Base File PAG 2" xfId="4761"/>
    <cellStyle name="0_Land Rover (0+12) Forecast - Base File PAG 2 2" xfId="20540"/>
    <cellStyle name="0_Land Rover (0+12) Forecast - Base File PAG 2 3" xfId="14197"/>
    <cellStyle name="0_Land Rover (0+12) Forecast - Base File PAG 3" xfId="20539"/>
    <cellStyle name="0_Land Rover (0+12) Forecast - Base File PAG 4" xfId="14196"/>
    <cellStyle name="0_Land Rover (1+11) Forecast - Base File PAG" xfId="4762"/>
    <cellStyle name="0_Land Rover (1+11) Forecast - Base File PAG 2" xfId="4763"/>
    <cellStyle name="0_Land Rover (1+11) Forecast - Base File PAG 2 2" xfId="20542"/>
    <cellStyle name="0_Land Rover (1+11) Forecast - Base File PAG 2 3" xfId="14199"/>
    <cellStyle name="0_Land Rover (1+11) Forecast - Base File PAG 3" xfId="20541"/>
    <cellStyle name="0_Land Rover (1+11) Forecast - Base File PAG 4" xfId="14198"/>
    <cellStyle name="0_Land Rover (10+2) Forecast - Base File PAG" xfId="4764"/>
    <cellStyle name="0_Land Rover (10+2) Forecast - Base File PAG 2" xfId="4765"/>
    <cellStyle name="0_Land Rover (10+2) Forecast - Base File PAG 2 2" xfId="20544"/>
    <cellStyle name="0_Land Rover (10+2) Forecast - Base File PAG 2 3" xfId="14201"/>
    <cellStyle name="0_Land Rover (10+2) Forecast - Base File PAG 3" xfId="20543"/>
    <cellStyle name="0_Land Rover (10+2) Forecast - Base File PAG 4" xfId="14200"/>
    <cellStyle name="0_Land Rover (7+5) Forecast - Base File PAG" xfId="4766"/>
    <cellStyle name="0_Land Rover (7+5) Forecast - Base File PAG 2" xfId="4767"/>
    <cellStyle name="0_Land Rover (7+5) Forecast - Base File PAG 2 2" xfId="20546"/>
    <cellStyle name="0_Land Rover (7+5) Forecast - Base File PAG 2 3" xfId="14203"/>
    <cellStyle name="0_Land Rover (7+5) Forecast - Base File PAG 3" xfId="20545"/>
    <cellStyle name="0_Land Rover (7+5) Forecast - Base File PAG 4" xfId="14202"/>
    <cellStyle name="0_Land Rover (9+3) Forecast - Base File PAG" xfId="4768"/>
    <cellStyle name="0_Land Rover (9+3) Forecast - Base File PAG 2" xfId="4769"/>
    <cellStyle name="0_Land Rover (9+3) Forecast - Base File PAG 2 2" xfId="20548"/>
    <cellStyle name="0_Land Rover (9+3) Forecast - Base File PAG 2 3" xfId="14205"/>
    <cellStyle name="0_Land Rover (9+3) Forecast - Base File PAG 3" xfId="20547"/>
    <cellStyle name="0_Land Rover (9+3) Forecast - Base File PAG 4" xfId="14204"/>
    <cellStyle name="0_Land Rover 210 Input 040312" xfId="4770"/>
    <cellStyle name="0_Land Rover 210 Input 040312 2" xfId="4771"/>
    <cellStyle name="0_Land Rover 39 Input 040416" xfId="4772"/>
    <cellStyle name="0_Land Rover 39 Input 040416 2" xfId="4773"/>
    <cellStyle name="0_Land Rover 66 Input 040625" xfId="4774"/>
    <cellStyle name="0_Land Rover 66 Input 040625 2" xfId="4775"/>
    <cellStyle name="0_Land Rover Launch Iteration 2" xfId="4776"/>
    <cellStyle name="0_Land Rover Launch Iteration 2 2" xfId="4777"/>
    <cellStyle name="0_Land Rover Launch Iteration 2 2 2" xfId="20550"/>
    <cellStyle name="0_Land Rover Launch Iteration 2 2 3" xfId="14207"/>
    <cellStyle name="0_Land Rover Launch Iteration 2 3" xfId="20549"/>
    <cellStyle name="0_Land Rover Launch Iteration 2 4" xfId="14206"/>
    <cellStyle name="0_landrover oct 12 bplan approach" xfId="4778"/>
    <cellStyle name="0_landrover oct 12 bplan approach 2" xfId="4779"/>
    <cellStyle name="0_Launch" xfId="4780"/>
    <cellStyle name="0_Launch 2" xfId="4781"/>
    <cellStyle name="0_Launch 2 2" xfId="20552"/>
    <cellStyle name="0_Launch 2 3" xfId="14209"/>
    <cellStyle name="0_Launch 2003 Budget" xfId="4782"/>
    <cellStyle name="0_Launch 2003 Budget 2" xfId="4783"/>
    <cellStyle name="0_Launch 2003 Budget 2 2" xfId="20554"/>
    <cellStyle name="0_Launch 2003 Budget 2 3" xfId="14211"/>
    <cellStyle name="0_Launch 2003 Budget 3" xfId="20553"/>
    <cellStyle name="0_Launch 2003 Budget 4" xfId="14210"/>
    <cellStyle name="0_Launch 3" xfId="20551"/>
    <cellStyle name="0_Launch 4" xfId="14208"/>
    <cellStyle name="0_Launch_HwdRoadmap#1" xfId="4784"/>
    <cellStyle name="0_Launch_HwdRoadmap#1 2" xfId="4785"/>
    <cellStyle name="0_Launch_landrover oct 12 bplan approach" xfId="4786"/>
    <cellStyle name="0_Launch_landrover oct 12 bplan approach 2" xfId="4787"/>
    <cellStyle name="0_Launch_WM Roadmap#3" xfId="4788"/>
    <cellStyle name="0_Launch_WM Roadmap#3 2" xfId="4789"/>
    <cellStyle name="0_Launch_X350 6+6 Manuf'g VLBR 2005 summary" xfId="4790"/>
    <cellStyle name="0_Launch_X350 6+6 Manuf'g VLBR 2005 summary 2" xfId="4791"/>
    <cellStyle name="0_LaunchBusPlan w 020501cycleplanchanges" xfId="4792"/>
    <cellStyle name="0_LaunchBusPlan w 020501cycleplanchanges 2" xfId="4793"/>
    <cellStyle name="0_lincmercury" xfId="4794"/>
    <cellStyle name="0_LM_HCWALK" xfId="4795"/>
    <cellStyle name="0_LM_HCWALK 2" xfId="4796"/>
    <cellStyle name="0_LM-ECM slide" xfId="4797"/>
    <cellStyle name="0_LR (210) 2003" xfId="4798"/>
    <cellStyle name="0_LR (210) 2003 2" xfId="4799"/>
    <cellStyle name="0_LR 012 Input 030121" xfId="4800"/>
    <cellStyle name="0_LR 012 Input 030121 2" xfId="4801"/>
    <cellStyle name="0_LR 2005 Budget Supply Sheets P695" xfId="4802"/>
    <cellStyle name="0_LR 2005 Budget Supply Sheets P695 2" xfId="4803"/>
    <cellStyle name="0_LR 2005 Budget Supply Sheets P695 2 2" xfId="20556"/>
    <cellStyle name="0_LR 2005 Budget Supply Sheets P695 2 3" xfId="14213"/>
    <cellStyle name="0_LR 2005 Budget Supply Sheets P695 3" xfId="20555"/>
    <cellStyle name="0_LR 2005 Budget Supply Sheets P695 4" xfId="14212"/>
    <cellStyle name="0_LR 2005 Budget Supply Sheets P695v2" xfId="4804"/>
    <cellStyle name="0_LR 2005 Budget Supply Sheets P695v2 2" xfId="4805"/>
    <cellStyle name="0_LR 2005 Budget Supply Sheets P695v2 2 2" xfId="20558"/>
    <cellStyle name="0_LR 2005 Budget Supply Sheets P695v2 2 3" xfId="14215"/>
    <cellStyle name="0_LR 2005 Budget Supply Sheets P695v2 3" xfId="20557"/>
    <cellStyle name="0_LR 2005 Budget Supply Sheets P695v2 4" xfId="14214"/>
    <cellStyle name="0_LR 2005 Calendarized Budget PAG Input file" xfId="4806"/>
    <cellStyle name="0_LR 2005 Calendarized Budget PAG Input file 2" xfId="4807"/>
    <cellStyle name="0_LR 2005 Calendarized Budget PAG Input file 2 2" xfId="20560"/>
    <cellStyle name="0_LR 2005 Calendarized Budget PAG Input file 2 3" xfId="14217"/>
    <cellStyle name="0_LR 2005 Calendarized Budget PAG Input file 3" xfId="20559"/>
    <cellStyle name="0_LR 2005 Calendarized Budget PAG Input file 4" xfId="14216"/>
    <cellStyle name="0_LR 2005 Calendarized Budget PAG Input file v4" xfId="4808"/>
    <cellStyle name="0_LR 2005 Calendarized Budget PAG Input file v4 2" xfId="4809"/>
    <cellStyle name="0_LR 2005 Calendarized Budget PAG Input file v4 2 2" xfId="20562"/>
    <cellStyle name="0_LR 2005 Calendarized Budget PAG Input file v4 2 3" xfId="14219"/>
    <cellStyle name="0_LR 2005 Calendarized Budget PAG Input file v4 3" xfId="20561"/>
    <cellStyle name="0_LR 2005 Calendarized Budget PAG Input file v4 4" xfId="14218"/>
    <cellStyle name="0_LR 48 Input 020515" xfId="4810"/>
    <cellStyle name="0_LR 48 Input 020515 2" xfId="4811"/>
    <cellStyle name="0_LR 75 Input 020819" xfId="4812"/>
    <cellStyle name="0_LR 75 Input 020819 2" xfId="4813"/>
    <cellStyle name="0_LR Sept SBG input template v1" xfId="4814"/>
    <cellStyle name="0_LR Sept SBG input template v1 2" xfId="4815"/>
    <cellStyle name="0_LR^05MY USA X350^040129" xfId="4816"/>
    <cellStyle name="0_LS-TB VLBR 10-31" xfId="4817"/>
    <cellStyle name="0_LS-TB VLBR 10-32" xfId="4818"/>
    <cellStyle name="0_LVC MATERIAL FORECAST 10-12" xfId="4819"/>
    <cellStyle name="0_LVC MATERIAL FORECAST 10-12 2" xfId="4820"/>
    <cellStyle name="0_LVC MATERIAL FORECAST 10-16" xfId="4821"/>
    <cellStyle name="0_LVC MATERIAL FORECAST 10-16 2" xfId="4822"/>
    <cellStyle name="0_LVC Monthly Budget - Final" xfId="4823"/>
    <cellStyle name="0_LVC Monthly Budget With Subtotal" xfId="4824"/>
    <cellStyle name="0_LVC Monthly Detail" xfId="4825"/>
    <cellStyle name="0_LVC Year-end 2000" xfId="4826"/>
    <cellStyle name="0_LVC_ForecastAug08_TKraus_FINAL" xfId="4827"/>
    <cellStyle name="0_LVC_ForecastAug08_TKraus_FINAL 2" xfId="20563"/>
    <cellStyle name="0_LVC_ForecastAug08_TKraus_FINAL 3" xfId="14220"/>
    <cellStyle name="0_M205 FS SOMP - Jan 2002" xfId="4828"/>
    <cellStyle name="0_M205 FS SOMP - Jan 2002 2" xfId="4829"/>
    <cellStyle name="0_Mar SoMP File_Final" xfId="4830"/>
    <cellStyle name="0_Mar SoMP File_Final 2" xfId="4831"/>
    <cellStyle name="0_Mar15_glidepath_draft5" xfId="4832"/>
    <cellStyle name="0_Mar15_glidepath_draft5 2" xfId="4833"/>
    <cellStyle name="0_Mar15_glidepath_draft5 2 2" xfId="20565"/>
    <cellStyle name="0_Mar15_glidepath_draft5 2 3" xfId="14222"/>
    <cellStyle name="0_Mar15_glidepath_draft5 3" xfId="20564"/>
    <cellStyle name="0_Mar15_glidepath_draft5 4" xfId="14221"/>
    <cellStyle name="0_Mars" xfId="4834"/>
    <cellStyle name="0_Mars 2" xfId="4835"/>
    <cellStyle name="0_Master YOY_Budget_06_Iss1" xfId="4836"/>
    <cellStyle name="0_Master YOY_Budget_06_Iss1 2" xfId="4837"/>
    <cellStyle name="0_Master YOY_Budget_06_Iss1 2 2" xfId="20567"/>
    <cellStyle name="0_Master YOY_Budget_06_Iss1 2 3" xfId="14224"/>
    <cellStyle name="0_Master YOY_Budget_06_Iss1 3" xfId="20566"/>
    <cellStyle name="0_Master YOY_Budget_06_Iss1 4" xfId="14223"/>
    <cellStyle name="0_Master_YOY" xfId="4838"/>
    <cellStyle name="0_Master_YOY 2" xfId="4839"/>
    <cellStyle name="0_Master_YOY 2 2" xfId="20569"/>
    <cellStyle name="0_Master_YOY 2 3" xfId="14226"/>
    <cellStyle name="0_Master_YOY 3" xfId="20568"/>
    <cellStyle name="0_Master_YOY 4" xfId="14225"/>
    <cellStyle name="0_Master100904" xfId="4840"/>
    <cellStyle name="0_Master100904 2" xfId="4841"/>
    <cellStyle name="0_Master100904 2 2" xfId="20571"/>
    <cellStyle name="0_Master100904 2 3" xfId="14228"/>
    <cellStyle name="0_Master100904 3" xfId="20570"/>
    <cellStyle name="0_Master100904 4" xfId="14227"/>
    <cellStyle name="0_May 16 VLR Financials_FINAL" xfId="4842"/>
    <cellStyle name="0_May 16 VLR Financials_FINAL 2" xfId="4843"/>
    <cellStyle name="0_May 16 VLR Financials_FINAL 2 2" xfId="20573"/>
    <cellStyle name="0_May 16 VLR Financials_FINAL 2 3" xfId="14230"/>
    <cellStyle name="0_May 16 VLR Financials_FINAL 3" xfId="20572"/>
    <cellStyle name="0_May 16 VLR Financials_FINAL 4" xfId="14229"/>
    <cellStyle name="0_May 2001 NAC Functional Budget_Baseline" xfId="4844"/>
    <cellStyle name="0_May 2001 NAC Functional Budget_Baseline 2" xfId="20574"/>
    <cellStyle name="0_May 2001 NAC Functional Budget_Baseline 3" xfId="14231"/>
    <cellStyle name="0_MAY 24 MAIN DECK" xfId="4845"/>
    <cellStyle name="0_MAY 24 MAIN DECK 2" xfId="4846"/>
    <cellStyle name="0_MAY ACTUALS" xfId="4847"/>
    <cellStyle name="0_MAY ACTUALS 2" xfId="4848"/>
    <cellStyle name="0_May Functional Personnel Status - Lifestyle Chassis" xfId="4849"/>
    <cellStyle name="0_May Functional Personnel Status - Lifestyle Chassis 2" xfId="20575"/>
    <cellStyle name="0_May Functional Personnel Status - Lifestyle Chassis 3" xfId="14232"/>
    <cellStyle name="0_May Functional Personnel Status_Updated With June RMS_Functional May Actuals2" xfId="4850"/>
    <cellStyle name="0_May Functional Personnel Status_Updated With June RMS_Functional May Actuals2 2" xfId="20576"/>
    <cellStyle name="0_May Functional Personnel Status_Updated With June RMS_Functional May Actuals2 3" xfId="14233"/>
    <cellStyle name="0_METRICS SUMMARY 0702" xfId="4851"/>
    <cellStyle name="0_METRICS SUMMARY 0702 2" xfId="4852"/>
    <cellStyle name="0_metrics summary2" xfId="4853"/>
    <cellStyle name="0_metrics summary2 2" xfId="4854"/>
    <cellStyle name="0_Metrics_Summary" xfId="4855"/>
    <cellStyle name="0_Metrics_Summary 2" xfId="4856"/>
    <cellStyle name="0_Mfg.2000BPlan.Review.1030" xfId="4857"/>
    <cellStyle name="0_Mfg.2000BPlan.Review.1030 2" xfId="4858"/>
    <cellStyle name="0_Module1" xfId="4859"/>
    <cellStyle name="0_Module1 2" xfId="20577"/>
    <cellStyle name="0_Module1 3" xfId="14234"/>
    <cellStyle name="0_MonthlyMetricsMay-6-15" xfId="4860"/>
    <cellStyle name="0_MonthlyMetricsMay-6-15 2" xfId="4861"/>
    <cellStyle name="0_MOT.0502.Review.v1" xfId="4862"/>
    <cellStyle name="0_MOT.0502.Review.v1 2" xfId="4863"/>
    <cellStyle name="0_mp&amp;l" xfId="4864"/>
    <cellStyle name="0_mp&amp;l 2" xfId="4865"/>
    <cellStyle name="0_mp&amp;l.PJD.v1" xfId="4866"/>
    <cellStyle name="0_mp&amp;l.PJD.v1 2" xfId="4867"/>
    <cellStyle name="0_MPL.v2" xfId="4868"/>
    <cellStyle name="0_MPL.v2 2" xfId="4869"/>
    <cellStyle name="0_NA 99 HC Slide" xfId="4870"/>
    <cellStyle name="0_NA 99 HC Slide 2" xfId="4871"/>
    <cellStyle name="0_NA Transit Feb 12 PCM Slides - cont margin only" xfId="4872"/>
    <cellStyle name="0_NA Transit Feb 12 PCM Slides - cont margin only 2" xfId="4873"/>
    <cellStyle name="0_NA Transit Feb 12 PCM Slides - ver 2-10-03 ERoom" xfId="4874"/>
    <cellStyle name="0_NA Transit Feb 12 PCM Slides - ver 2-10-03 ERoom 2" xfId="4875"/>
    <cellStyle name="0_NA Transit Paper" xfId="4876"/>
    <cellStyle name="0_NA Transit Paper 2" xfId="4877"/>
    <cellStyle name="0_NA Truck CBG Total -- Jan 2001 SoMP -- 1-8 OCM1" xfId="4878"/>
    <cellStyle name="0_NA Truck CBG Total -- Jan 2001 SoMP -- 1-8 OCM1 2" xfId="4879"/>
    <cellStyle name="0_NA.Fcst.650" xfId="4880"/>
    <cellStyle name="0_NA.Fcst.650 2" xfId="4881"/>
    <cellStyle name="0_NA_Car_Financials_101801_lower volume" xfId="4882"/>
    <cellStyle name="0_NA_Car_Financials_101801_lower volume 2" xfId="4883"/>
    <cellStyle name="0_NAM.PJD.Fcst649.Backup.v2" xfId="4884"/>
    <cellStyle name="0_NAM.PJD.Fcst649.Backup.v2 2" xfId="4885"/>
    <cellStyle name="0_Nameplate chart L322" xfId="4886"/>
    <cellStyle name="0_Nameplate chart L322 2" xfId="4887"/>
    <cellStyle name="0_NAMfg.00BPlan.1129.v1" xfId="4888"/>
    <cellStyle name="0_NAMfg.00BPlan.1129.v1 2" xfId="4889"/>
    <cellStyle name="0_NAMfg.00BPlan.1129.v2" xfId="4890"/>
    <cellStyle name="0_NAMfg.00BPlan.1129.v2 2" xfId="4891"/>
    <cellStyle name="0_NEW ZEALAND XJ 3.0 Classic 150404" xfId="4892"/>
    <cellStyle name="0_Non-Prod Headcount1ik" xfId="4893"/>
    <cellStyle name="0_Non-Prod Headcount1ik 2" xfId="4894"/>
    <cellStyle name="0_Non-Prod Headcount1ik 2 2" xfId="20579"/>
    <cellStyle name="0_Non-Prod Headcount1ik 2 3" xfId="14236"/>
    <cellStyle name="0_Non-Prod Headcount1ik 3" xfId="20578"/>
    <cellStyle name="0_Non-Prod Headcount1ik 4" xfId="14235"/>
    <cellStyle name="0_North_American_Assembly_2002_Business_Plan" xfId="4895"/>
    <cellStyle name="0_North_American_Assembly_2002_Business_Plan 2" xfId="4896"/>
    <cellStyle name="0_Nov 19 S&amp;BG input templates v2" xfId="4897"/>
    <cellStyle name="0_Nov 19 S&amp;BG input templates v2 2" xfId="4898"/>
    <cellStyle name="0_Nov27_PWL_Pkg_Jan12Update_ofMat'l_Page" xfId="4899"/>
    <cellStyle name="0_Nov27_PWL_Pkg_Jan12Update_ofMat'l_Page 2" xfId="4900"/>
    <cellStyle name="0_Oakville_mop" xfId="4901"/>
    <cellStyle name="0_Oakville_mop 2" xfId="20580"/>
    <cellStyle name="0_Oakville_mop 3" xfId="14237"/>
    <cellStyle name="0_Oct 4 CashFlow Status" xfId="4902"/>
    <cellStyle name="0_Oct 4 CashFlow Status 2" xfId="4903"/>
    <cellStyle name="0_Oct SBG input template Jaguar back-up" xfId="4904"/>
    <cellStyle name="0_Oct SBG input template Jaguar back-up 2" xfId="4905"/>
    <cellStyle name="0_Oct SBG input template LR back-up" xfId="4906"/>
    <cellStyle name="0_Oct SBG input template LR back-up 2" xfId="4907"/>
    <cellStyle name="0_Oct SBG input template v1" xfId="4908"/>
    <cellStyle name="0_Oct SBG input template v1 2" xfId="4909"/>
    <cellStyle name="0_Open Items" xfId="4910"/>
    <cellStyle name="0_Open Items 2" xfId="4911"/>
    <cellStyle name="0_otherincomeoctober" xfId="4912"/>
    <cellStyle name="0_otherincomeoctober 2" xfId="4913"/>
    <cellStyle name="0_Overheads Issue-to-Issue" xfId="4914"/>
    <cellStyle name="0_Overheads Issue-to-Issue 2" xfId="4915"/>
    <cellStyle name="0_Overheads Issue-to-Issue 2 2" xfId="20582"/>
    <cellStyle name="0_Overheads Issue-to-Issue 2 3" xfId="14239"/>
    <cellStyle name="0_Overheads Issue-to-Issue 3" xfId="20581"/>
    <cellStyle name="0_Overheads Issue-to-Issue 4" xfId="14238"/>
    <cellStyle name="0_Overheads Y-o-Y" xfId="4916"/>
    <cellStyle name="0_Overheads Y-o-Y 2" xfId="4917"/>
    <cellStyle name="0_Overheads Y-o-Y 2 2" xfId="20584"/>
    <cellStyle name="0_Overheads Y-o-Y 2 3" xfId="14241"/>
    <cellStyle name="0_Overheads Y-o-Y 3" xfId="20583"/>
    <cellStyle name="0_Overheads Y-o-Y 4" xfId="14240"/>
    <cellStyle name="0_P221_SOMP_01_12_Calc" xfId="4918"/>
    <cellStyle name="0_P221_SOMP_01_12_Calc 2" xfId="4919"/>
    <cellStyle name="0_P669 Exchange Rate Effects" xfId="4920"/>
    <cellStyle name="0_P669 Exchange Rate Effects 2" xfId="4921"/>
    <cellStyle name="0_PA IDEAL and Spider  051031" xfId="4922"/>
    <cellStyle name="0_PA IDEAL^SPIDER" xfId="4923"/>
    <cellStyle name="0_PA Walk" xfId="4924"/>
    <cellStyle name="0_PA Walk 2" xfId="4925"/>
    <cellStyle name="0_PAG -- 3+9 2003v5" xfId="4926"/>
    <cellStyle name="0_PAG -- 3+9 2003v5 2" xfId="4927"/>
    <cellStyle name="0_PAG -- 3+9 2003v5 2 2" xfId="20586"/>
    <cellStyle name="0_PAG -- 3+9 2003v5 2 3" xfId="14243"/>
    <cellStyle name="0_PAG -- 3+9 2003v5 3" xfId="20585"/>
    <cellStyle name="0_PAG -- 3+9 2003v5 4" xfId="14242"/>
    <cellStyle name="0_PAG -- 4+8 2003 v6" xfId="4928"/>
    <cellStyle name="0_PAG -- 4+8 2003 v6 2" xfId="4929"/>
    <cellStyle name="0_PAG -- 4+8 2003 v6 2 2" xfId="20588"/>
    <cellStyle name="0_PAG -- 4+8 2003 v6 2 3" xfId="14245"/>
    <cellStyle name="0_PAG -- 4+8 2003 v6 3" xfId="20587"/>
    <cellStyle name="0_PAG -- 4+8 2003 v6 4" xfId="14244"/>
    <cellStyle name="0_PAG -- 5+7 2003 v6" xfId="4930"/>
    <cellStyle name="0_PAG -- 5+7 2003 v6 2" xfId="4931"/>
    <cellStyle name="0_PAG -- 5+7 2003 v6 2 2" xfId="20590"/>
    <cellStyle name="0_PAG -- 5+7 2003 v6 2 3" xfId="14247"/>
    <cellStyle name="0_PAG -- 5+7 2003 v6 3" xfId="20589"/>
    <cellStyle name="0_PAG -- 5+7 2003 v6 4" xfId="14246"/>
    <cellStyle name="0_PAG -- 7+5 2003v2" xfId="4932"/>
    <cellStyle name="0_PAG -- 7+5 2003v2 2" xfId="4933"/>
    <cellStyle name="0_PAG -- 7+5 2003v2 2 2" xfId="20592"/>
    <cellStyle name="0_PAG -- 7+5 2003v2 2 3" xfId="14249"/>
    <cellStyle name="0_PAG -- 7+5 2003v2 3" xfId="20591"/>
    <cellStyle name="0_PAG -- 7+5 2003v2 4" xfId="14248"/>
    <cellStyle name="0_PAG (0+12) Base Forecast Y-o-Y" xfId="4934"/>
    <cellStyle name="0_PAG (0+12) Base Forecast Y-o-Y 2" xfId="4935"/>
    <cellStyle name="0_PAG (0+12) Base Forecast Y-o-Y 2 2" xfId="20594"/>
    <cellStyle name="0_PAG (0+12) Base Forecast Y-o-Y 2 3" xfId="14251"/>
    <cellStyle name="0_PAG (0+12) Base Forecast Y-o-Y 3" xfId="20593"/>
    <cellStyle name="0_PAG (0+12) Base Forecast Y-o-Y 4" xfId="14250"/>
    <cellStyle name="0_PAG 2002 BPlan Nov 1 Latest v11" xfId="4936"/>
    <cellStyle name="0_PAG 2002 BPlan Nov 1 Latest v11 2" xfId="4937"/>
    <cellStyle name="0_PAG 2002-6 input v2" xfId="4938"/>
    <cellStyle name="0_PAG 2002-6 input v2 2" xfId="4939"/>
    <cellStyle name="0_PAG 2003-04 updated 5+7" xfId="4940"/>
    <cellStyle name="0_PAG 2003-04 updated 5+7 2" xfId="4941"/>
    <cellStyle name="0_PAG 2003-04 YoY Explanations v2" xfId="4942"/>
    <cellStyle name="0_PAG 2003-04 YoY Explanations v2 2" xfId="4943"/>
    <cellStyle name="0_PAG 2004 Budget T &amp; P and R's &amp; O's" xfId="4944"/>
    <cellStyle name="0_PAG 2004 Budget T &amp; P and R's &amp; O's 2" xfId="4945"/>
    <cellStyle name="0_PAG 2004 Budget T &amp; P and R's &amp; O's 2 2" xfId="20596"/>
    <cellStyle name="0_PAG 2004 Budget T &amp; P and R's &amp; O's 2 3" xfId="14253"/>
    <cellStyle name="0_PAG 2004 Budget T &amp; P and R's &amp; O's 3" xfId="20595"/>
    <cellStyle name="0_PAG 2004 Budget T &amp; P and R's &amp; O's 4" xfId="14252"/>
    <cellStyle name="0_PAG 9+3 total" xfId="4946"/>
    <cellStyle name="0_PAG 9+3 total 2" xfId="4947"/>
    <cellStyle name="0_PAG 9+3 total 2 2" xfId="20598"/>
    <cellStyle name="0_PAG 9+3 total 2 3" xfId="14255"/>
    <cellStyle name="0_PAG 9+3 total 3" xfId="20597"/>
    <cellStyle name="0_PAG 9+3 total 4" xfId="14254"/>
    <cellStyle name="0_PAG August 14 Status" xfId="4948"/>
    <cellStyle name="0_PAG August 14 Status 2" xfId="4949"/>
    <cellStyle name="0_pag board jan 10Rev" xfId="4950"/>
    <cellStyle name="0_pag board jan 10Rev 2" xfId="4951"/>
    <cellStyle name="0_PAG Budget deck Jan 8" xfId="4952"/>
    <cellStyle name="0_PAG Budget deck Jan 8 2" xfId="4953"/>
    <cellStyle name="0_PAG Budget deck Jan 8 2 2" xfId="20600"/>
    <cellStyle name="0_PAG Budget deck Jan 8 2 3" xfId="14257"/>
    <cellStyle name="0_PAG Budget deck Jan 8 3" xfId="20599"/>
    <cellStyle name="0_PAG Budget deck Jan 8 4" xfId="14256"/>
    <cellStyle name="0_PAG Business Plan v1.2" xfId="4954"/>
    <cellStyle name="0_PAG Business Plan v1.2 2" xfId="4955"/>
    <cellStyle name="0_PAG Calendarised 2004 Budet - Derek backup" xfId="4956"/>
    <cellStyle name="0_PAG Calendarised 2004 Budet - Derek backup 2" xfId="4957"/>
    <cellStyle name="0_PAG Calendarised 2004 Budet - Derek backupUpdateJan15 - new risksCostPerfUpdate" xfId="4958"/>
    <cellStyle name="0_PAG Calendarised 2004 Budet - Derek backupUpdateJan15 - new risksCostPerfUpdate 2" xfId="4959"/>
    <cellStyle name="0_PAG consol 0+12" xfId="4960"/>
    <cellStyle name="0_PAG consol 0+12 2" xfId="4961"/>
    <cellStyle name="0_PAG consol 0+12 2 2" xfId="20602"/>
    <cellStyle name="0_PAG consol 0+12 2 3" xfId="14259"/>
    <cellStyle name="0_PAG consol 0+12 3" xfId="20601"/>
    <cellStyle name="0_PAG consol 0+12 4" xfId="14258"/>
    <cellStyle name="0_PAG consol 3+9 v3" xfId="4962"/>
    <cellStyle name="0_PAG consol 3+9 v3 2" xfId="4963"/>
    <cellStyle name="0_PAG consol 3+9 v3 2 2" xfId="20604"/>
    <cellStyle name="0_PAG consol 3+9 v3 2 3" xfId="14261"/>
    <cellStyle name="0_PAG consol 3+9 v3 3" xfId="20603"/>
    <cellStyle name="0_PAG consol 3+9 v3 4" xfId="14260"/>
    <cellStyle name="0_PAG consol 4+8" xfId="4964"/>
    <cellStyle name="0_PAG consol 4+8 2" xfId="4965"/>
    <cellStyle name="0_PAG consol 4+8 2 2" xfId="20606"/>
    <cellStyle name="0_PAG consol 4+8 2 3" xfId="14263"/>
    <cellStyle name="0_PAG consol 4+8 3" xfId="20605"/>
    <cellStyle name="0_PAG consol 4+8 4" xfId="14262"/>
    <cellStyle name="0_PAG consol 84v3" xfId="4966"/>
    <cellStyle name="0_PAG consol 84v3 2" xfId="4967"/>
    <cellStyle name="0_PAG consol 84v3 2 2" xfId="20608"/>
    <cellStyle name="0_PAG consol 84v3 2 3" xfId="14265"/>
    <cellStyle name="0_PAG consol 84v3 3" xfId="20607"/>
    <cellStyle name="0_PAG consol 84v3 4" xfId="14264"/>
    <cellStyle name="0_PAG consol 9+3 DRAFT" xfId="4968"/>
    <cellStyle name="0_PAG consol 9+3 DRAFT 2" xfId="4969"/>
    <cellStyle name="0_PAG consol 9+3 DRAFT 2 2" xfId="20610"/>
    <cellStyle name="0_PAG consol 9+3 DRAFT 2 3" xfId="14267"/>
    <cellStyle name="0_PAG consol 9+3 DRAFT 3" xfId="20609"/>
    <cellStyle name="0_PAG consol 9+3 DRAFT 4" xfId="14266"/>
    <cellStyle name="0_PAG consol 93" xfId="4970"/>
    <cellStyle name="0_PAG consol 93 2" xfId="4971"/>
    <cellStyle name="0_PAG consol 93 2 2" xfId="20612"/>
    <cellStyle name="0_PAG consol 93 2 3" xfId="14269"/>
    <cellStyle name="0_PAG consol 93 3" xfId="20611"/>
    <cellStyle name="0_PAG consol 93 4" xfId="14268"/>
    <cellStyle name="0_PAG L319 Approval Paper Final Cut 280404" xfId="4972"/>
    <cellStyle name="0_PAG L319 Approval Paper Final Cut 280404 2" xfId="4973"/>
    <cellStyle name="0_Page 1f" xfId="4974"/>
    <cellStyle name="0_Page 1f 2" xfId="4975"/>
    <cellStyle name="0_Page 1f 2 2" xfId="20614"/>
    <cellStyle name="0_Page 1f 2 3" xfId="14271"/>
    <cellStyle name="0_Page 1f 3" xfId="20613"/>
    <cellStyle name="0_Page 1f 4" xfId="14270"/>
    <cellStyle name="0_PBTRank" xfId="4976"/>
    <cellStyle name="0_PBTRank04_03" xfId="4977"/>
    <cellStyle name="0_PF1 to PF3 Walk" xfId="4978"/>
    <cellStyle name="0_PF1 to PF3 Walk 2" xfId="4979"/>
    <cellStyle name="0_PHYSICAL ASSUMPTIONS may22" xfId="4980"/>
    <cellStyle name="0_PHYSICAL ASSUMPTIONS may22 2" xfId="4981"/>
    <cellStyle name="0_PJD review" xfId="4982"/>
    <cellStyle name="0_PJD review 2" xfId="4983"/>
    <cellStyle name="0_PJD Review June 17" xfId="4984"/>
    <cellStyle name="0_PJD Review June 17 2" xfId="4985"/>
    <cellStyle name="0_PJD.Fcst651.2+10.R&amp;O.v1" xfId="4986"/>
    <cellStyle name="0_PJD.Fcst651.2+10.R&amp;O.v1 2" xfId="4987"/>
    <cellStyle name="0_PJD.Fcst652.3+9.R&amp;O.v1" xfId="4988"/>
    <cellStyle name="0_PJD.Fcst652.3+9.R&amp;O.v1 2" xfId="4989"/>
    <cellStyle name="0_PJD.Final.v5" xfId="4990"/>
    <cellStyle name="0_PJD.Final.v5 2" xfId="4991"/>
    <cellStyle name="0_PJD.MOT.032801" xfId="4992"/>
    <cellStyle name="0_PJD.MOT.032801 2" xfId="4993"/>
    <cellStyle name="0_PJDDRL.Forecast.Detail.Review" xfId="4994"/>
    <cellStyle name="0_PJDDRL.Forecast.Detail.Review 2" xfId="4995"/>
    <cellStyle name="0_Plan Albatros v1" xfId="4996"/>
    <cellStyle name="0_Plan Albatros v1 2" xfId="4997"/>
    <cellStyle name="0_plan explans_as filed" xfId="4998"/>
    <cellStyle name="0_plan explans_as filed 2" xfId="4999"/>
    <cellStyle name="0_plan explans_as filed 2 2" xfId="20616"/>
    <cellStyle name="0_plan explans_as filed 2 3" xfId="14273"/>
    <cellStyle name="0_plan explans_as filed 3" xfId="20615"/>
    <cellStyle name="0_plan explans_as filed 4" xfId="14272"/>
    <cellStyle name="0_plan explans_as filed1" xfId="5000"/>
    <cellStyle name="0_plan explans_as filed1 2" xfId="5001"/>
    <cellStyle name="0_plan explans_as filed1 2 2" xfId="20618"/>
    <cellStyle name="0_plan explans_as filed1 2 3" xfId="14275"/>
    <cellStyle name="0_plan explans_as filed1 3" xfId="20617"/>
    <cellStyle name="0_plan explans_as filed1 4" xfId="14274"/>
    <cellStyle name="0_Plan to Plan and YOY Analysis 2006 BP Iss2" xfId="5002"/>
    <cellStyle name="0_Plan to Plan and YOY Analysis 2006 BP Iss2 2" xfId="5003"/>
    <cellStyle name="0_Plan to Plan and YOY Analysis 2006 BP Iss2 2 2" xfId="20620"/>
    <cellStyle name="0_Plan to Plan and YOY Analysis 2006 BP Iss2 2 3" xfId="14277"/>
    <cellStyle name="0_Plan to Plan and YOY Analysis 2006 BP Iss2 3" xfId="20619"/>
    <cellStyle name="0_Plan to Plan and YOY Analysis 2006 BP Iss2 4" xfId="14276"/>
    <cellStyle name="0_Plan to Plan and YOY Analysis 2006 BP Iss2a" xfId="5004"/>
    <cellStyle name="0_Plan to Plan and YOY Analysis 2006 BP Iss2a 2" xfId="5005"/>
    <cellStyle name="0_Plan to Plan and YOY Analysis 2006 BP Iss2a 2 2" xfId="20622"/>
    <cellStyle name="0_Plan to Plan and YOY Analysis 2006 BP Iss2a 2 3" xfId="14279"/>
    <cellStyle name="0_Plan to Plan and YOY Analysis 2006 BP Iss2a 3" xfId="20621"/>
    <cellStyle name="0_Plan to Plan and YOY Analysis 2006 BP Iss2a 4" xfId="14278"/>
    <cellStyle name="0_Plan Value Check" xfId="5006"/>
    <cellStyle name="0_Plan Value Check 2" xfId="5007"/>
    <cellStyle name="0_Plan Volumes summary- 6+6RA base" xfId="5008"/>
    <cellStyle name="0_Plan Volumes summary- 6+6RA base 2" xfId="5009"/>
    <cellStyle name="0_Plan Volumes summary- 6+6RA base 2 2" xfId="20624"/>
    <cellStyle name="0_Plan Volumes summary- 6+6RA base 2 3" xfId="14281"/>
    <cellStyle name="0_Plan Volumes summary- 6+6RA base 3" xfId="20623"/>
    <cellStyle name="0_Plan Volumes summary- 6+6RA base 4" xfId="14280"/>
    <cellStyle name="0_PM - 02BPv7c 2002a vols  JC280802_Exchge_ #667" xfId="5010"/>
    <cellStyle name="0_PM - 02BPv7c 2002a vols  JC280802_Exchge_ #667 2" xfId="5011"/>
    <cellStyle name="0_Prelim BP" xfId="5012"/>
    <cellStyle name="0_Prelim BP 2" xfId="5013"/>
    <cellStyle name="0_Profit Status March 6th NPPM" xfId="5014"/>
    <cellStyle name="0_Profit Status March 6th NPPM 2" xfId="5015"/>
    <cellStyle name="0_Profits KO to SInew target 8-05-03" xfId="5016"/>
    <cellStyle name="0_Profits KO to SInew target 8-05-03 2" xfId="5017"/>
    <cellStyle name="0_Profits_PA Gateway" xfId="5018"/>
    <cellStyle name="0_Profits_PA Gateway 2" xfId="5019"/>
    <cellStyle name="0_Projects for Star Chamber 07.06.2005" xfId="5020"/>
    <cellStyle name="0_Projects for Star Chamber 07.06.2005 2" xfId="20625"/>
    <cellStyle name="0_Projects for Star Chamber 07.06.2005 3" xfId="14282"/>
    <cellStyle name="0_promatrix3" xfId="5021"/>
    <cellStyle name="0_promatrix3 2" xfId="5022"/>
    <cellStyle name="0_Proposed Forecast Stub" xfId="5023"/>
    <cellStyle name="0_Proposed Forecast Stub 2" xfId="5024"/>
    <cellStyle name="0_PSCPAGv13_5" xfId="5025"/>
    <cellStyle name="0_PSCPAGv13_5 2" xfId="5026"/>
    <cellStyle name="0_pto.DL detail fcst 3_20_10" xfId="5027"/>
    <cellStyle name="0_pto.DL detail fcst 3_20_10 2" xfId="5028"/>
    <cellStyle name="0_QOQ 2007 Budget Issue 1" xfId="5029"/>
    <cellStyle name="0_QOQ 2007 Budget Issue 1 2" xfId="5030"/>
    <cellStyle name="0_QOQ 2007 Budget Issue 1 2 2" xfId="20627"/>
    <cellStyle name="0_QOQ 2007 Budget Issue 1 2 3" xfId="14284"/>
    <cellStyle name="0_QOQ 2007 Budget Issue 1 3" xfId="20626"/>
    <cellStyle name="0_QOQ 2007 Budget Issue 1 4" xfId="14283"/>
    <cellStyle name="0_R&amp;O and Vol pages" xfId="5031"/>
    <cellStyle name="0_R&amp;O and Vol pages 2" xfId="5032"/>
    <cellStyle name="0_R&amp;O and Vol pages 2 2" xfId="20629"/>
    <cellStyle name="0_R&amp;O and Vol pages 2 3" xfId="14286"/>
    <cellStyle name="0_R&amp;O and Vol pages 3" xfId="20628"/>
    <cellStyle name="0_R&amp;O and Vol pages 4" xfId="14285"/>
    <cellStyle name="0_Ranger 00CY vs. 2003 66" xfId="5033"/>
    <cellStyle name="0_Ranger 00CY vs. 2003 66 2" xfId="5034"/>
    <cellStyle name="0_Ranger 00CY vs. 2003 66_auto" xfId="5035"/>
    <cellStyle name="0_Ranger 00CY vs. 2003 66_auto 2" xfId="5036"/>
    <cellStyle name="0_Ranger Financial Health 2003-09-10" xfId="5037"/>
    <cellStyle name="0_Recipients" xfId="5038"/>
    <cellStyle name="0_Recipients 2" xfId="20630"/>
    <cellStyle name="0_Recipients 3" xfId="14287"/>
    <cellStyle name="0_recovery BP Jaguar FLG Pack v2" xfId="5039"/>
    <cellStyle name="0_recovery BP Jaguar FLG Pack v2 2" xfId="5040"/>
    <cellStyle name="0_recovery BP Jaguar FLG Pack v2 2 2" xfId="20632"/>
    <cellStyle name="0_recovery BP Jaguar FLG Pack v2 2 3" xfId="14289"/>
    <cellStyle name="0_recovery BP Jaguar FLG Pack v2 3" xfId="20631"/>
    <cellStyle name="0_recovery BP Jaguar FLG Pack v2 4" xfId="14288"/>
    <cellStyle name="0_Rev. Euro Stat" xfId="5041"/>
    <cellStyle name="0_rf102201" xfId="5042"/>
    <cellStyle name="0_rf102201 2" xfId="5043"/>
    <cellStyle name="0_Salary Headcount" xfId="5044"/>
    <cellStyle name="0_Salary Headcount_Europe 2005MY XJ MARCH 2004" xfId="5045"/>
    <cellStyle name="0_Salary Headcount_Financials05MY March 23rd 04" xfId="5046"/>
    <cellStyle name="0_Salary Headcount_InputtoKB25JulyNoProvisionAdjPolynorm" xfId="5047"/>
    <cellStyle name="0_Salary Headcount_InputtoKB25JulyNoProvisionAdjPolynorm 2" xfId="5048"/>
    <cellStyle name="0_Salary Headcount_NEW ZEALAND XJ 3.0 Classic 150404" xfId="5049"/>
    <cellStyle name="0_Salary Headcount_X350 Cont.Cost Target_Feb06 03" xfId="5050"/>
    <cellStyle name="0_Sept 24 SBG Volvo Cars" xfId="5051"/>
    <cellStyle name="0_Sept 24 SBG Volvo Cars 2" xfId="5052"/>
    <cellStyle name="0_Sept S&amp;BG input template v1" xfId="5053"/>
    <cellStyle name="0_Sept S&amp;BG input template v1 2" xfId="5054"/>
    <cellStyle name="0_Sept SBG input template v1" xfId="5055"/>
    <cellStyle name="0_Sept SBG input template v1 2" xfId="5056"/>
    <cellStyle name="0_Sheet1" xfId="5057"/>
    <cellStyle name="0_ShiftPatterns" xfId="5058"/>
    <cellStyle name="0_ShiftPatterns 2" xfId="5059"/>
    <cellStyle name="0_ShiftPatterns 2 2" xfId="20634"/>
    <cellStyle name="0_ShiftPatterns 2 3" xfId="14291"/>
    <cellStyle name="0_ShiftPatterns 3" xfId="20633"/>
    <cellStyle name="0_ShiftPatterns 4" xfId="14290"/>
    <cellStyle name="0_Slides 39-46" xfId="5060"/>
    <cellStyle name="0_Slides 39-46 2" xfId="5061"/>
    <cellStyle name="0_South america" xfId="5062"/>
    <cellStyle name="0_South america Metrics for MS" xfId="5063"/>
    <cellStyle name="0_stamping spending &amp; assets" xfId="5064"/>
    <cellStyle name="0_stamping spending &amp; assets 2" xfId="5065"/>
    <cellStyle name="0_statusroadmap bw prior" xfId="5066"/>
    <cellStyle name="0_statusroadmap bw prior 2" xfId="5067"/>
    <cellStyle name="0_Sub B" xfId="5068"/>
    <cellStyle name="0_Sub B 2" xfId="5069"/>
    <cellStyle name="0_Sub B 2 2" xfId="20636"/>
    <cellStyle name="0_Sub B 2 3" xfId="14293"/>
    <cellStyle name="0_Sub B 3" xfId="20635"/>
    <cellStyle name="0_Sub B 4" xfId="14292"/>
    <cellStyle name="0_Sub B_1" xfId="5070"/>
    <cellStyle name="0_Sub B_1 2" xfId="5071"/>
    <cellStyle name="0_Sub B_1 2 2" xfId="20638"/>
    <cellStyle name="0_Sub B_1 2 3" xfId="14295"/>
    <cellStyle name="0_Sub B_1 3" xfId="20637"/>
    <cellStyle name="0_Sub B_1 4" xfId="14294"/>
    <cellStyle name="0_Sub B_1_Page 1f" xfId="5072"/>
    <cellStyle name="0_Sub B_1_Page 1f 2" xfId="5073"/>
    <cellStyle name="0_Sub B_1_Page 1f 2 2" xfId="20640"/>
    <cellStyle name="0_Sub B_1_Page 1f 2 3" xfId="14297"/>
    <cellStyle name="0_Sub B_1_Page 1f 3" xfId="20639"/>
    <cellStyle name="0_Sub B_1_Page 1f 4" xfId="14296"/>
    <cellStyle name="0_Sub B_Page 1f" xfId="5074"/>
    <cellStyle name="0_Sub B_Page 1f 2" xfId="5075"/>
    <cellStyle name="0_Sub B_Page 1f 2 2" xfId="20642"/>
    <cellStyle name="0_Sub B_Page 1f 2 3" xfId="14299"/>
    <cellStyle name="0_Sub B_Page 1f 3" xfId="20641"/>
    <cellStyle name="0_Sub B_Page 1f 4" xfId="14298"/>
    <cellStyle name="0_Summary" xfId="5076"/>
    <cellStyle name="0_Summary - April SoMP - Filed" xfId="5077"/>
    <cellStyle name="0_Summary - April SoMP - Filed 2" xfId="5078"/>
    <cellStyle name="0_Summary file Current volumes2" xfId="5079"/>
    <cellStyle name="0_Summary file Current volumes2 2" xfId="5080"/>
    <cellStyle name="0_Summary Forecast" xfId="5081"/>
    <cellStyle name="0_Summary Forecast 2" xfId="20643"/>
    <cellStyle name="0_Summary Forecast 3" xfId="14300"/>
    <cellStyle name="0_Summary Words Rewrite" xfId="5082"/>
    <cellStyle name="0_Summary Words Rewrite 2" xfId="5083"/>
    <cellStyle name="0_summary1" xfId="5084"/>
    <cellStyle name="0_summary1 2" xfId="5085"/>
    <cellStyle name="0_SummaryCost" xfId="5086"/>
    <cellStyle name="0_SummaryCost 2" xfId="5087"/>
    <cellStyle name="0_SummaryCost 2 2" xfId="20645"/>
    <cellStyle name="0_SummaryCost 2 3" xfId="14302"/>
    <cellStyle name="0_SummaryCost 3" xfId="20644"/>
    <cellStyle name="0_SummaryCost 4" xfId="14301"/>
    <cellStyle name="0_summaryexplanations" xfId="5088"/>
    <cellStyle name="0_summaryexplanations 2" xfId="5089"/>
    <cellStyle name="0_summaryexplanations 2 2" xfId="20647"/>
    <cellStyle name="0_summaryexplanations 2 3" xfId="14304"/>
    <cellStyle name="0_summaryexplanations 3" xfId="20646"/>
    <cellStyle name="0_summaryexplanations 4" xfId="14303"/>
    <cellStyle name="0_Total" xfId="5090"/>
    <cellStyle name="0_Total.Mfg.v2.4+8.Update" xfId="5091"/>
    <cellStyle name="0_Total.Mfg.v2.4+8.Update 2" xfId="5092"/>
    <cellStyle name="0_Total_Europe 2005MY XJ MARCH 2004" xfId="5093"/>
    <cellStyle name="0_Total_Financials05MY March 23rd 04" xfId="5094"/>
    <cellStyle name="0_Total_InputtoKB25JulyNoProvisionAdjPolynorm" xfId="5095"/>
    <cellStyle name="0_Total_InputtoKB25JulyNoProvisionAdjPolynorm 2" xfId="5096"/>
    <cellStyle name="0_Total_NEW ZEALAND XJ 3.0 Classic 150404" xfId="5097"/>
    <cellStyle name="0_Total_X350 Cont.Cost Target_Feb06 03" xfId="5098"/>
    <cellStyle name="0_Totals" xfId="5099"/>
    <cellStyle name="0_transit - profitability020305" xfId="5100"/>
    <cellStyle name="0_transit - profitability020305 2" xfId="5101"/>
    <cellStyle name="0_Transit Answer" xfId="5102"/>
    <cellStyle name="0_Transit Answer 2" xfId="5103"/>
    <cellStyle name="0_Transit Answer 2 2" xfId="20649"/>
    <cellStyle name="0_Transit Answer 2 3" xfId="14306"/>
    <cellStyle name="0_Transit Answer 3" xfId="20648"/>
    <cellStyle name="0_Transit Answer 4" xfId="14305"/>
    <cellStyle name="0_Transit Case for 2-3-03 incl Ohio-Go Fast-CA only" xfId="5104"/>
    <cellStyle name="0_Transit Case for 2-3-03 incl Ohio-Go Fast-CA only 2" xfId="5105"/>
    <cellStyle name="0_transit incr proftnp -- inv1.2Bils" xfId="5106"/>
    <cellStyle name="0_transit incr proftnp -- inv1.2Bils 2" xfId="5107"/>
    <cellStyle name="0_Transit KO Templates 3-2-03" xfId="5108"/>
    <cellStyle name="0_Transit KO Templates 3-2-03 2" xfId="5109"/>
    <cellStyle name="0_Treasury FAW (assume lower D&amp;A)" xfId="5110"/>
    <cellStyle name="0_Treasury FAW (assume lower D&amp;A) 2" xfId="5111"/>
    <cellStyle name="0_U.S. Economics" xfId="5112"/>
    <cellStyle name="0_U.S. Economics 2" xfId="20650"/>
    <cellStyle name="0_U.S. Economics 3" xfId="14307"/>
    <cellStyle name="0_U.S. Seg  Feedback form.2002A Key Const. Workplan.Final" xfId="5113"/>
    <cellStyle name="0_V3.0 CapSumNoConst" xfId="5114"/>
    <cellStyle name="0_V3.0 CapSumNoConst 2" xfId="5115"/>
    <cellStyle name="0_V349-v348 profit comparison" xfId="5116"/>
    <cellStyle name="0_V349-v348 profit comparison 2" xfId="5117"/>
    <cellStyle name="0_V349-v348 profit comparisonnp1" xfId="5118"/>
    <cellStyle name="0_V349-v348 profit comparisonnp1 2" xfId="5119"/>
    <cellStyle name="0_vc detail" xfId="5120"/>
    <cellStyle name="0_vc detail 2" xfId="5121"/>
    <cellStyle name="0_Veh Vol Mtg Constituents.2001A" xfId="5122"/>
    <cellStyle name="0_volume back-up june13" xfId="5123"/>
    <cellStyle name="0_volume back-up june13 2" xfId="5124"/>
    <cellStyle name="0_volume back-up june13 2 2" xfId="20652"/>
    <cellStyle name="0_volume back-up june13 2 3" xfId="14309"/>
    <cellStyle name="0_volume back-up june13 3" xfId="20651"/>
    <cellStyle name="0_volume back-up june13 4" xfId="14308"/>
    <cellStyle name="0_volume back-up may30" xfId="5125"/>
    <cellStyle name="0_volume back-up may30 2" xfId="5126"/>
    <cellStyle name="0_volume back-up may30 2 2" xfId="20654"/>
    <cellStyle name="0_volume back-up may30 2 3" xfId="14311"/>
    <cellStyle name="0_volume back-up may30 3" xfId="20653"/>
    <cellStyle name="0_volume back-up may30 4" xfId="14310"/>
    <cellStyle name="0_Volume.Summary.3+9" xfId="5127"/>
    <cellStyle name="0_Volume.Summary.3+9 2" xfId="5128"/>
    <cellStyle name="0_Volumes" xfId="5129"/>
    <cellStyle name="0_Volumes 2" xfId="5130"/>
    <cellStyle name="0_Volumes 2 2" xfId="20656"/>
    <cellStyle name="0_Volumes 2 3" xfId="14313"/>
    <cellStyle name="0_Volumes 3" xfId="20655"/>
    <cellStyle name="0_Volumes 4" xfId="14312"/>
    <cellStyle name="0_Volvo Budget Quarter Cash Flow 21Jan04" xfId="5131"/>
    <cellStyle name="0_Volvo Budget Quarter Cash Flow 21Jan04 2" xfId="5132"/>
    <cellStyle name="0_Volvo Forecast Input Template v1" xfId="5133"/>
    <cellStyle name="0_Volvo Forecast Input Template v1 2" xfId="5134"/>
    <cellStyle name="0_Volvo Forecast Input Template v1 2 2" xfId="20658"/>
    <cellStyle name="0_Volvo Forecast Input Template v1 2 3" xfId="14315"/>
    <cellStyle name="0_Volvo Forecast Input Template v1 3" xfId="20657"/>
    <cellStyle name="0_Volvo Forecast Input Template v1 4" xfId="14314"/>
    <cellStyle name="0_VolvocarsPSCjune14VCMTv10" xfId="5135"/>
    <cellStyle name="0_VolvocarsPSCjune14VCMTv10 2" xfId="5136"/>
    <cellStyle name="0_VolvocarsPSCjune14VCMTv14" xfId="5137"/>
    <cellStyle name="0_VolvocarsPSCjune14VCMTv14 2" xfId="5138"/>
    <cellStyle name="0_WM Roadmap#3" xfId="5139"/>
    <cellStyle name="0_WM Roadmap#3 2" xfId="5140"/>
    <cellStyle name="0_WMC LFC 040405" xfId="5141"/>
    <cellStyle name="0_WMC LFC 040405 2" xfId="5142"/>
    <cellStyle name="0_WMC LFC 040405 2 2" xfId="20660"/>
    <cellStyle name="0_WMC LFC 040405 2 3" xfId="14317"/>
    <cellStyle name="0_WMC LFC 040405 3" xfId="20659"/>
    <cellStyle name="0_WMC LFC 040405 4" xfId="14316"/>
    <cellStyle name="0_Worksheet in Book1" xfId="5143"/>
    <cellStyle name="0_Worksheet in Book1 2" xfId="5144"/>
    <cellStyle name="0_Worksheet in Book1 2 2" xfId="20662"/>
    <cellStyle name="0_Worksheet in Book1 2 3" xfId="14319"/>
    <cellStyle name="0_Worksheet in Book1 3" xfId="20661"/>
    <cellStyle name="0_Worksheet in Book1 4" xfId="14318"/>
    <cellStyle name="0_Workstreams to 8% Revenue" xfId="5145"/>
    <cellStyle name="0_Workstreams to 8% Revenue 2" xfId="5146"/>
    <cellStyle name="0_Workstreams to 8% Revenue 2 2" xfId="20664"/>
    <cellStyle name="0_Workstreams to 8% Revenue 2 3" xfId="14321"/>
    <cellStyle name="0_Workstreams to 8% Revenue 3" xfId="20663"/>
    <cellStyle name="0_Workstreams to 8% Revenue 4" xfId="14320"/>
    <cellStyle name="0_X150 Common Formats" xfId="5147"/>
    <cellStyle name="0_X150 Common Formats 2" xfId="5148"/>
    <cellStyle name="0_X150 Ideal Chart1" xfId="5149"/>
    <cellStyle name="0_X250 Alt G volume and VME 8-16-05" xfId="5150"/>
    <cellStyle name="0_X250 D2 SI series data^1_Apr_05" xfId="5151"/>
    <cellStyle name="0_X250 PA refile Ideal and Spider^051121" xfId="5152"/>
    <cellStyle name="0_X250 PA refile^051121" xfId="5153"/>
    <cellStyle name="0_X250 PA refile^051121 2" xfId="5154"/>
    <cellStyle name="0_X250 SC Volume Rescope^051004A" xfId="5155"/>
    <cellStyle name="0_X250 SI IDEAL v E5a 4-21-05" xfId="5156"/>
    <cellStyle name="0_X250 SI IDEAL v E5a 4-21-05 2" xfId="5157"/>
    <cellStyle name="0_X250 SI Paper 4-21-05 Final" xfId="5158"/>
    <cellStyle name="0_X250 SI Paper 4-21-05 Final 2" xfId="5159"/>
    <cellStyle name="0_X250 Signature Page" xfId="5160"/>
    <cellStyle name="0_X250 USA PA Ideal and Spider Post MOD Nov 7 2005" xfId="5161"/>
    <cellStyle name="0_X350 6+6 Manuf'g VLBR 2005 summary" xfId="5162"/>
    <cellStyle name="0_X350 6+6 Manuf'g VLBR 2005 summary 2" xfId="5163"/>
    <cellStyle name="0_X350 Cont.Cost Target_Feb06 03" xfId="5164"/>
    <cellStyle name="0_X350 LWB Profits" xfId="5165"/>
    <cellStyle name="0_X350 LWB Profits 2" xfId="5166"/>
    <cellStyle name="0_X350 profits_Volume &amp; Exchange" xfId="5167"/>
    <cellStyle name="0_X350 profits_Volume &amp; Exchange 2" xfId="5168"/>
    <cellStyle name="0_X350 Summary Profit Page" xfId="5169"/>
    <cellStyle name="0_X350 Summary Profit Page 2" xfId="5170"/>
    <cellStyle name="0_X351 feature change" xfId="5171"/>
    <cellStyle name="0_X351 PPMR1 V2 inputs^USA^060725" xfId="5172"/>
    <cellStyle name="0_X351 PSC DRAFT^060727" xfId="5173"/>
    <cellStyle name="0_X351 USA PPMR v2" xfId="5174"/>
    <cellStyle name="0_X358 cost sheet formal 5-8-06" xfId="5175"/>
    <cellStyle name="0_X358 cost sheet formal 5-8-06 2" xfId="5176"/>
    <cellStyle name="0_X358 cost sheet formal 5-9-06_07MY to 08MY" xfId="5177"/>
    <cellStyle name="0_X358 cost sheet formal 5-9-06_07MY to 08MY 2" xfId="5178"/>
    <cellStyle name="0_X358 cost sheet formal 5-9-06_PA to PR" xfId="5179"/>
    <cellStyle name="0_X358 cost sheet formal 5-9-06_PA to PR 2" xfId="5180"/>
    <cellStyle name="0_xx.Roadmap" xfId="5181"/>
    <cellStyle name="0_xx.Roadmap 2" xfId="5182"/>
    <cellStyle name="0_XX97CALB" xfId="5183"/>
    <cellStyle name="0_XX97CALB_Europe 2005MY XJ MARCH 2004" xfId="5184"/>
    <cellStyle name="0_XX97CALB_Financials05MY March 23rd 04" xfId="5185"/>
    <cellStyle name="0_XX97CALB_InputtoKB25JulyNoProvisionAdjPolynorm" xfId="5186"/>
    <cellStyle name="0_XX97CALB_InputtoKB25JulyNoProvisionAdjPolynorm 2" xfId="5187"/>
    <cellStyle name="0_XX97CALB_NEW ZEALAND XJ 3.0 Classic 150404" xfId="5188"/>
    <cellStyle name="0_XX97CALB_X350 Cont.Cost Target_Feb06 03" xfId="5189"/>
    <cellStyle name="0_XX98CALB" xfId="5190"/>
    <cellStyle name="0_XX98CALB 2" xfId="5191"/>
    <cellStyle name="0_XX98CALB 2 2" xfId="5192"/>
    <cellStyle name="0_XX98CALB 3" xfId="5193"/>
    <cellStyle name="0_XX98CALB_ATO_ROADMAP12" xfId="5194"/>
    <cellStyle name="0_XX98CALB_North_American_Assembly_2002_Business_Plan" xfId="5195"/>
    <cellStyle name="0_XX98CALB_North_American_Assembly_2002_Business_Plan 2" xfId="5196"/>
    <cellStyle name="0_YEAR OVER YEAR" xfId="5197"/>
    <cellStyle name="0_YEAR OVER YEAR 2" xfId="5198"/>
    <cellStyle name="0_YEAR OVER YEAR 2 2" xfId="20666"/>
    <cellStyle name="0_YEAR OVER YEAR 2 3" xfId="14323"/>
    <cellStyle name="0_YEAR OVER YEAR 3" xfId="20665"/>
    <cellStyle name="0_YEAR OVER YEAR 4" xfId="14322"/>
    <cellStyle name="0_Year.Year.Summary" xfId="5199"/>
    <cellStyle name="0_Year.Year.Summary 2" xfId="5200"/>
    <cellStyle name="0_YoY Performance v3" xfId="5201"/>
    <cellStyle name="0_YoY Performance v3 2" xfId="5202"/>
    <cellStyle name="0_YoY Performance v3 2 2" xfId="20668"/>
    <cellStyle name="0_YoY Performance v3 2 3" xfId="14325"/>
    <cellStyle name="0_YoY Performance v3 3" xfId="20667"/>
    <cellStyle name="0_YoY Performance v3 4" xfId="14324"/>
    <cellStyle name="0_YOY.CPU.Walk" xfId="5203"/>
    <cellStyle name="0_YOY.CPU.Walk 2" xfId="5204"/>
    <cellStyle name="0_YOY_MN 4+8 2004 Forecast" xfId="5205"/>
    <cellStyle name="0_YOY_MN 4+8 2004 Forecast 2" xfId="5206"/>
    <cellStyle name="00.00" xfId="5207"/>
    <cellStyle name="00.00 2" xfId="5208"/>
    <cellStyle name="00.00 2 2" xfId="5209"/>
    <cellStyle name="00.00 2 2 2" xfId="5210"/>
    <cellStyle name="00.00 2 2 2 2" xfId="5211"/>
    <cellStyle name="00.00 2 2 2 2 2" xfId="20673"/>
    <cellStyle name="00.00 2 2 2 2 3" xfId="14330"/>
    <cellStyle name="00.00 2 2 2 3" xfId="20672"/>
    <cellStyle name="00.00 2 2 2 4" xfId="14329"/>
    <cellStyle name="00.00 2 2 3" xfId="5212"/>
    <cellStyle name="00.00 2 2 3 2" xfId="20674"/>
    <cellStyle name="00.00 2 2 3 3" xfId="14331"/>
    <cellStyle name="00.00 2 2 4" xfId="5213"/>
    <cellStyle name="00.00 2 2 4 2" xfId="20675"/>
    <cellStyle name="00.00 2 2 4 3" xfId="14332"/>
    <cellStyle name="00.00 2 2 5" xfId="20671"/>
    <cellStyle name="00.00 2 2 6" xfId="14328"/>
    <cellStyle name="00.00 2 3" xfId="20670"/>
    <cellStyle name="00.00 2 4" xfId="14327"/>
    <cellStyle name="00.00 3" xfId="20669"/>
    <cellStyle name="00.00 4" xfId="14326"/>
    <cellStyle name="000 PN" xfId="10528"/>
    <cellStyle name="1" xfId="5214"/>
    <cellStyle name="1 2" xfId="5215"/>
    <cellStyle name="1_1" xfId="5216"/>
    <cellStyle name="1_1 2" xfId="5217"/>
    <cellStyle name="1_1_1" xfId="5218"/>
    <cellStyle name="1_1_1 2" xfId="5219"/>
    <cellStyle name="1_1_1_D&amp;A" xfId="5220"/>
    <cellStyle name="1_1_1_D&amp;A 2" xfId="5221"/>
    <cellStyle name="1_1_1_Master_StatusCharts_39adj" xfId="5222"/>
    <cellStyle name="1_1_1_Master_StatusCharts_39adj 2" xfId="5223"/>
    <cellStyle name="1_1_D&amp;A" xfId="5224"/>
    <cellStyle name="1_1_D&amp;A 2" xfId="5225"/>
    <cellStyle name="1_1_Master_StatusCharts_39adj" xfId="5226"/>
    <cellStyle name="1_1_Master_StatusCharts_39adj 2" xfId="5227"/>
    <cellStyle name="1_D&amp;A" xfId="5228"/>
    <cellStyle name="1_D&amp;A 2" xfId="5229"/>
    <cellStyle name="1_Master_StatusCharts_39adj" xfId="5230"/>
    <cellStyle name="1_Master_StatusCharts_39adj 2" xfId="5231"/>
    <cellStyle name="1_Summary L" xfId="5232"/>
    <cellStyle name="1_Summary L 2" xfId="5233"/>
    <cellStyle name="1_Summary L_D&amp;A" xfId="5234"/>
    <cellStyle name="1_Summary L_D&amp;A 2" xfId="5235"/>
    <cellStyle name="1_Summary L_Master_StatusCharts_39adj" xfId="5236"/>
    <cellStyle name="1_Summary L_Master_StatusCharts_39adj 2" xfId="5237"/>
    <cellStyle name="20 % - Akzent1 2" xfId="103"/>
    <cellStyle name="20 % - Akzent1 2 2" xfId="5238"/>
    <cellStyle name="20 % - Akzent1 2 2 2" xfId="5239"/>
    <cellStyle name="20 % - Akzent1 2 2 2 2" xfId="5240"/>
    <cellStyle name="20 % - Akzent1 2 2 2 2 2" xfId="20678"/>
    <cellStyle name="20 % - Akzent1 2 2 2 2 3" xfId="14335"/>
    <cellStyle name="20 % - Akzent1 2 2 2 3" xfId="20677"/>
    <cellStyle name="20 % - Akzent1 2 2 2 4" xfId="14334"/>
    <cellStyle name="20 % - Akzent1 2 2 3" xfId="5241"/>
    <cellStyle name="20 % - Akzent1 2 2 3 2" xfId="20679"/>
    <cellStyle name="20 % - Akzent1 2 2 3 3" xfId="14336"/>
    <cellStyle name="20 % - Akzent1 2 2 4" xfId="20676"/>
    <cellStyle name="20 % - Akzent1 2 2 5" xfId="14333"/>
    <cellStyle name="20 % - Akzent1 2 3" xfId="5242"/>
    <cellStyle name="20 % - Akzent1 2 3 2" xfId="5243"/>
    <cellStyle name="20 % - Akzent1 2 3 2 2" xfId="20681"/>
    <cellStyle name="20 % - Akzent1 2 3 2 3" xfId="14338"/>
    <cellStyle name="20 % - Akzent1 2 3 3" xfId="20680"/>
    <cellStyle name="20 % - Akzent1 2 3 4" xfId="14337"/>
    <cellStyle name="20 % - Akzent1 2 4" xfId="5244"/>
    <cellStyle name="20 % - Akzent1 2 4 2" xfId="5245"/>
    <cellStyle name="20 % - Akzent1 2 4 2 2" xfId="20683"/>
    <cellStyle name="20 % - Akzent1 2 4 2 3" xfId="14340"/>
    <cellStyle name="20 % - Akzent1 2 4 3" xfId="20682"/>
    <cellStyle name="20 % - Akzent1 2 4 4" xfId="14339"/>
    <cellStyle name="20 % - Akzent1 2 5" xfId="5246"/>
    <cellStyle name="20 % - Akzent1 2 5 2" xfId="20684"/>
    <cellStyle name="20 % - Akzent1 2 5 3" xfId="14341"/>
    <cellStyle name="20 % - Akzent1 2 6" xfId="17145"/>
    <cellStyle name="20 % - Akzent1 2 7" xfId="10804"/>
    <cellStyle name="20 % - Akzent1 3" xfId="104"/>
    <cellStyle name="20 % - Akzent1 3 2" xfId="5247"/>
    <cellStyle name="20 % - Akzent1 3 2 2" xfId="5248"/>
    <cellStyle name="20 % - Akzent1 3 2 2 2" xfId="5249"/>
    <cellStyle name="20 % - Akzent1 3 2 2 2 2" xfId="20687"/>
    <cellStyle name="20 % - Akzent1 3 2 2 2 3" xfId="14344"/>
    <cellStyle name="20 % - Akzent1 3 2 2 3" xfId="20686"/>
    <cellStyle name="20 % - Akzent1 3 2 2 4" xfId="14343"/>
    <cellStyle name="20 % - Akzent1 3 2 3" xfId="5250"/>
    <cellStyle name="20 % - Akzent1 3 2 3 2" xfId="20688"/>
    <cellStyle name="20 % - Akzent1 3 2 3 3" xfId="14345"/>
    <cellStyle name="20 % - Akzent1 3 2 4" xfId="20685"/>
    <cellStyle name="20 % - Akzent1 3 2 5" xfId="14342"/>
    <cellStyle name="20 % - Akzent1 3 3" xfId="5251"/>
    <cellStyle name="20 % - Akzent1 3 3 2" xfId="5252"/>
    <cellStyle name="20 % - Akzent1 3 3 2 2" xfId="20690"/>
    <cellStyle name="20 % - Akzent1 3 3 2 3" xfId="14347"/>
    <cellStyle name="20 % - Akzent1 3 3 3" xfId="20689"/>
    <cellStyle name="20 % - Akzent1 3 3 4" xfId="14346"/>
    <cellStyle name="20 % - Akzent1 3 4" xfId="5253"/>
    <cellStyle name="20 % - Akzent1 3 4 2" xfId="5254"/>
    <cellStyle name="20 % - Akzent1 3 4 2 2" xfId="20692"/>
    <cellStyle name="20 % - Akzent1 3 4 2 3" xfId="14349"/>
    <cellStyle name="20 % - Akzent1 3 4 3" xfId="20691"/>
    <cellStyle name="20 % - Akzent1 3 4 4" xfId="14348"/>
    <cellStyle name="20 % - Akzent1 3 5" xfId="5255"/>
    <cellStyle name="20 % - Akzent1 3 5 2" xfId="20693"/>
    <cellStyle name="20 % - Akzent1 3 5 3" xfId="14350"/>
    <cellStyle name="20 % - Akzent1 3 6" xfId="17146"/>
    <cellStyle name="20 % - Akzent1 3 7" xfId="10805"/>
    <cellStyle name="20 % - Akzent1 4" xfId="105"/>
    <cellStyle name="20 % - Akzent1 4 2" xfId="5256"/>
    <cellStyle name="20 % - Akzent1 4 2 2" xfId="5257"/>
    <cellStyle name="20 % - Akzent1 4 2 2 2" xfId="20695"/>
    <cellStyle name="20 % - Akzent1 4 2 2 3" xfId="14352"/>
    <cellStyle name="20 % - Akzent1 4 2 3" xfId="20694"/>
    <cellStyle name="20 % - Akzent1 4 2 4" xfId="14351"/>
    <cellStyle name="20 % - Akzent1 4 3" xfId="5258"/>
    <cellStyle name="20 % - Akzent1 4 3 2" xfId="20696"/>
    <cellStyle name="20 % - Akzent1 4 3 3" xfId="14353"/>
    <cellStyle name="20 % - Akzent1 4 4" xfId="17147"/>
    <cellStyle name="20 % - Akzent1 4 5" xfId="10806"/>
    <cellStyle name="20 % - Akzent1 5" xfId="5259"/>
    <cellStyle name="20 % - Akzent1 5 2" xfId="5260"/>
    <cellStyle name="20 % - Akzent1 5 2 2" xfId="5261"/>
    <cellStyle name="20 % - Akzent1 5 2 2 2" xfId="20699"/>
    <cellStyle name="20 % - Akzent1 5 2 2 3" xfId="14356"/>
    <cellStyle name="20 % - Akzent1 5 2 3" xfId="20698"/>
    <cellStyle name="20 % - Akzent1 5 2 4" xfId="14355"/>
    <cellStyle name="20 % - Akzent1 5 3" xfId="5262"/>
    <cellStyle name="20 % - Akzent1 5 3 2" xfId="20700"/>
    <cellStyle name="20 % - Akzent1 5 3 3" xfId="14357"/>
    <cellStyle name="20 % - Akzent1 5 4" xfId="20697"/>
    <cellStyle name="20 % - Akzent1 5 5" xfId="14354"/>
    <cellStyle name="20 % - Akzent1 6" xfId="5263"/>
    <cellStyle name="20 % - Akzent1 6 2" xfId="5264"/>
    <cellStyle name="20 % - Akzent1 6 2 2" xfId="5265"/>
    <cellStyle name="20 % - Akzent1 6 2 2 2" xfId="20703"/>
    <cellStyle name="20 % - Akzent1 6 2 2 3" xfId="14360"/>
    <cellStyle name="20 % - Akzent1 6 2 3" xfId="20702"/>
    <cellStyle name="20 % - Akzent1 6 2 4" xfId="14359"/>
    <cellStyle name="20 % - Akzent1 6 3" xfId="5266"/>
    <cellStyle name="20 % - Akzent1 6 3 2" xfId="20704"/>
    <cellStyle name="20 % - Akzent1 6 3 3" xfId="14361"/>
    <cellStyle name="20 % - Akzent1 6 4" xfId="20701"/>
    <cellStyle name="20 % - Akzent1 6 5" xfId="14358"/>
    <cellStyle name="20 % - Akzent1 7" xfId="5267"/>
    <cellStyle name="20 % - Akzent1 7 2" xfId="5268"/>
    <cellStyle name="20 % - Akzent1 7 2 2" xfId="20706"/>
    <cellStyle name="20 % - Akzent1 7 2 3" xfId="14363"/>
    <cellStyle name="20 % - Akzent1 7 3" xfId="20705"/>
    <cellStyle name="20 % - Akzent1 7 4" xfId="14362"/>
    <cellStyle name="20 % - Akzent1 8" xfId="5269"/>
    <cellStyle name="20 % - Akzent1 8 2" xfId="5270"/>
    <cellStyle name="20 % - Akzent1 8 2 2" xfId="20708"/>
    <cellStyle name="20 % - Akzent1 8 2 3" xfId="14365"/>
    <cellStyle name="20 % - Akzent1 8 3" xfId="20707"/>
    <cellStyle name="20 % - Akzent1 8 4" xfId="14364"/>
    <cellStyle name="20 % - Akzent1 9" xfId="5271"/>
    <cellStyle name="20 % - Akzent1 9 2" xfId="20709"/>
    <cellStyle name="20 % - Akzent1 9 3" xfId="14366"/>
    <cellStyle name="20 % - Akzent2 2" xfId="106"/>
    <cellStyle name="20 % - Akzent2 2 2" xfId="5272"/>
    <cellStyle name="20 % - Akzent2 2 2 2" xfId="5273"/>
    <cellStyle name="20 % - Akzent2 2 2 2 2" xfId="5274"/>
    <cellStyle name="20 % - Akzent2 2 2 2 2 2" xfId="20712"/>
    <cellStyle name="20 % - Akzent2 2 2 2 2 3" xfId="14369"/>
    <cellStyle name="20 % - Akzent2 2 2 2 3" xfId="20711"/>
    <cellStyle name="20 % - Akzent2 2 2 2 4" xfId="14368"/>
    <cellStyle name="20 % - Akzent2 2 2 3" xfId="5275"/>
    <cellStyle name="20 % - Akzent2 2 2 3 2" xfId="20713"/>
    <cellStyle name="20 % - Akzent2 2 2 3 3" xfId="14370"/>
    <cellStyle name="20 % - Akzent2 2 2 4" xfId="20710"/>
    <cellStyle name="20 % - Akzent2 2 2 5" xfId="14367"/>
    <cellStyle name="20 % - Akzent2 2 3" xfId="5276"/>
    <cellStyle name="20 % - Akzent2 2 3 2" xfId="5277"/>
    <cellStyle name="20 % - Akzent2 2 3 2 2" xfId="20715"/>
    <cellStyle name="20 % - Akzent2 2 3 2 3" xfId="14372"/>
    <cellStyle name="20 % - Akzent2 2 3 3" xfId="20714"/>
    <cellStyle name="20 % - Akzent2 2 3 4" xfId="14371"/>
    <cellStyle name="20 % - Akzent2 2 4" xfId="5278"/>
    <cellStyle name="20 % - Akzent2 2 4 2" xfId="5279"/>
    <cellStyle name="20 % - Akzent2 2 4 2 2" xfId="20717"/>
    <cellStyle name="20 % - Akzent2 2 4 2 3" xfId="14374"/>
    <cellStyle name="20 % - Akzent2 2 4 3" xfId="20716"/>
    <cellStyle name="20 % - Akzent2 2 4 4" xfId="14373"/>
    <cellStyle name="20 % - Akzent2 2 5" xfId="5280"/>
    <cellStyle name="20 % - Akzent2 2 5 2" xfId="20718"/>
    <cellStyle name="20 % - Akzent2 2 5 3" xfId="14375"/>
    <cellStyle name="20 % - Akzent2 2 6" xfId="17148"/>
    <cellStyle name="20 % - Akzent2 2 7" xfId="10807"/>
    <cellStyle name="20 % - Akzent2 3" xfId="107"/>
    <cellStyle name="20 % - Akzent2 3 2" xfId="5281"/>
    <cellStyle name="20 % - Akzent2 3 2 2" xfId="5282"/>
    <cellStyle name="20 % - Akzent2 3 2 2 2" xfId="5283"/>
    <cellStyle name="20 % - Akzent2 3 2 2 2 2" xfId="20721"/>
    <cellStyle name="20 % - Akzent2 3 2 2 2 3" xfId="14378"/>
    <cellStyle name="20 % - Akzent2 3 2 2 3" xfId="20720"/>
    <cellStyle name="20 % - Akzent2 3 2 2 4" xfId="14377"/>
    <cellStyle name="20 % - Akzent2 3 2 3" xfId="5284"/>
    <cellStyle name="20 % - Akzent2 3 2 3 2" xfId="20722"/>
    <cellStyle name="20 % - Akzent2 3 2 3 3" xfId="14379"/>
    <cellStyle name="20 % - Akzent2 3 2 4" xfId="20719"/>
    <cellStyle name="20 % - Akzent2 3 2 5" xfId="14376"/>
    <cellStyle name="20 % - Akzent2 3 3" xfId="5285"/>
    <cellStyle name="20 % - Akzent2 3 3 2" xfId="5286"/>
    <cellStyle name="20 % - Akzent2 3 3 2 2" xfId="20724"/>
    <cellStyle name="20 % - Akzent2 3 3 2 3" xfId="14381"/>
    <cellStyle name="20 % - Akzent2 3 3 3" xfId="20723"/>
    <cellStyle name="20 % - Akzent2 3 3 4" xfId="14380"/>
    <cellStyle name="20 % - Akzent2 3 4" xfId="5287"/>
    <cellStyle name="20 % - Akzent2 3 4 2" xfId="5288"/>
    <cellStyle name="20 % - Akzent2 3 4 2 2" xfId="20726"/>
    <cellStyle name="20 % - Akzent2 3 4 2 3" xfId="14383"/>
    <cellStyle name="20 % - Akzent2 3 4 3" xfId="20725"/>
    <cellStyle name="20 % - Akzent2 3 4 4" xfId="14382"/>
    <cellStyle name="20 % - Akzent2 3 5" xfId="5289"/>
    <cellStyle name="20 % - Akzent2 3 5 2" xfId="20727"/>
    <cellStyle name="20 % - Akzent2 3 5 3" xfId="14384"/>
    <cellStyle name="20 % - Akzent2 3 6" xfId="17149"/>
    <cellStyle name="20 % - Akzent2 3 7" xfId="10808"/>
    <cellStyle name="20 % - Akzent2 4" xfId="108"/>
    <cellStyle name="20 % - Akzent2 4 2" xfId="5290"/>
    <cellStyle name="20 % - Akzent2 4 2 2" xfId="5291"/>
    <cellStyle name="20 % - Akzent2 4 2 2 2" xfId="20729"/>
    <cellStyle name="20 % - Akzent2 4 2 2 3" xfId="14386"/>
    <cellStyle name="20 % - Akzent2 4 2 3" xfId="20728"/>
    <cellStyle name="20 % - Akzent2 4 2 4" xfId="14385"/>
    <cellStyle name="20 % - Akzent2 4 3" xfId="5292"/>
    <cellStyle name="20 % - Akzent2 4 3 2" xfId="20730"/>
    <cellStyle name="20 % - Akzent2 4 3 3" xfId="14387"/>
    <cellStyle name="20 % - Akzent2 4 4" xfId="17150"/>
    <cellStyle name="20 % - Akzent2 4 5" xfId="10809"/>
    <cellStyle name="20 % - Akzent2 5" xfId="5293"/>
    <cellStyle name="20 % - Akzent2 5 2" xfId="5294"/>
    <cellStyle name="20 % - Akzent2 5 2 2" xfId="5295"/>
    <cellStyle name="20 % - Akzent2 5 2 2 2" xfId="20733"/>
    <cellStyle name="20 % - Akzent2 5 2 2 3" xfId="14390"/>
    <cellStyle name="20 % - Akzent2 5 2 3" xfId="20732"/>
    <cellStyle name="20 % - Akzent2 5 2 4" xfId="14389"/>
    <cellStyle name="20 % - Akzent2 5 3" xfId="5296"/>
    <cellStyle name="20 % - Akzent2 5 3 2" xfId="20734"/>
    <cellStyle name="20 % - Akzent2 5 3 3" xfId="14391"/>
    <cellStyle name="20 % - Akzent2 5 4" xfId="20731"/>
    <cellStyle name="20 % - Akzent2 5 5" xfId="14388"/>
    <cellStyle name="20 % - Akzent2 6" xfId="5297"/>
    <cellStyle name="20 % - Akzent2 6 2" xfId="5298"/>
    <cellStyle name="20 % - Akzent2 6 2 2" xfId="5299"/>
    <cellStyle name="20 % - Akzent2 6 2 2 2" xfId="20737"/>
    <cellStyle name="20 % - Akzent2 6 2 2 3" xfId="14394"/>
    <cellStyle name="20 % - Akzent2 6 2 3" xfId="20736"/>
    <cellStyle name="20 % - Akzent2 6 2 4" xfId="14393"/>
    <cellStyle name="20 % - Akzent2 6 3" xfId="5300"/>
    <cellStyle name="20 % - Akzent2 6 3 2" xfId="20738"/>
    <cellStyle name="20 % - Akzent2 6 3 3" xfId="14395"/>
    <cellStyle name="20 % - Akzent2 6 4" xfId="20735"/>
    <cellStyle name="20 % - Akzent2 6 5" xfId="14392"/>
    <cellStyle name="20 % - Akzent2 7" xfId="5301"/>
    <cellStyle name="20 % - Akzent2 7 2" xfId="5302"/>
    <cellStyle name="20 % - Akzent2 7 2 2" xfId="20740"/>
    <cellStyle name="20 % - Akzent2 7 2 3" xfId="14397"/>
    <cellStyle name="20 % - Akzent2 7 3" xfId="20739"/>
    <cellStyle name="20 % - Akzent2 7 4" xfId="14396"/>
    <cellStyle name="20 % - Akzent2 8" xfId="5303"/>
    <cellStyle name="20 % - Akzent2 8 2" xfId="5304"/>
    <cellStyle name="20 % - Akzent2 8 2 2" xfId="20742"/>
    <cellStyle name="20 % - Akzent2 8 2 3" xfId="14399"/>
    <cellStyle name="20 % - Akzent2 8 3" xfId="20741"/>
    <cellStyle name="20 % - Akzent2 8 4" xfId="14398"/>
    <cellStyle name="20 % - Akzent2 9" xfId="5305"/>
    <cellStyle name="20 % - Akzent2 9 2" xfId="20743"/>
    <cellStyle name="20 % - Akzent2 9 3" xfId="14400"/>
    <cellStyle name="20 % - Akzent3 2" xfId="109"/>
    <cellStyle name="20 % - Akzent3 2 2" xfId="5306"/>
    <cellStyle name="20 % - Akzent3 2 2 2" xfId="5307"/>
    <cellStyle name="20 % - Akzent3 2 2 2 2" xfId="5308"/>
    <cellStyle name="20 % - Akzent3 2 2 2 2 2" xfId="20746"/>
    <cellStyle name="20 % - Akzent3 2 2 2 2 3" xfId="14403"/>
    <cellStyle name="20 % - Akzent3 2 2 2 3" xfId="20745"/>
    <cellStyle name="20 % - Akzent3 2 2 2 4" xfId="14402"/>
    <cellStyle name="20 % - Akzent3 2 2 3" xfId="5309"/>
    <cellStyle name="20 % - Akzent3 2 2 3 2" xfId="20747"/>
    <cellStyle name="20 % - Akzent3 2 2 3 3" xfId="14404"/>
    <cellStyle name="20 % - Akzent3 2 2 4" xfId="20744"/>
    <cellStyle name="20 % - Akzent3 2 2 5" xfId="14401"/>
    <cellStyle name="20 % - Akzent3 2 3" xfId="5310"/>
    <cellStyle name="20 % - Akzent3 2 3 2" xfId="5311"/>
    <cellStyle name="20 % - Akzent3 2 3 2 2" xfId="20749"/>
    <cellStyle name="20 % - Akzent3 2 3 2 3" xfId="14406"/>
    <cellStyle name="20 % - Akzent3 2 3 3" xfId="20748"/>
    <cellStyle name="20 % - Akzent3 2 3 4" xfId="14405"/>
    <cellStyle name="20 % - Akzent3 2 4" xfId="5312"/>
    <cellStyle name="20 % - Akzent3 2 4 2" xfId="5313"/>
    <cellStyle name="20 % - Akzent3 2 4 2 2" xfId="20751"/>
    <cellStyle name="20 % - Akzent3 2 4 2 3" xfId="14408"/>
    <cellStyle name="20 % - Akzent3 2 4 3" xfId="20750"/>
    <cellStyle name="20 % - Akzent3 2 4 4" xfId="14407"/>
    <cellStyle name="20 % - Akzent3 2 5" xfId="5314"/>
    <cellStyle name="20 % - Akzent3 2 5 2" xfId="20752"/>
    <cellStyle name="20 % - Akzent3 2 5 3" xfId="14409"/>
    <cellStyle name="20 % - Akzent3 2 6" xfId="17151"/>
    <cellStyle name="20 % - Akzent3 2 7" xfId="10810"/>
    <cellStyle name="20 % - Akzent3 3" xfId="110"/>
    <cellStyle name="20 % - Akzent3 3 2" xfId="5315"/>
    <cellStyle name="20 % - Akzent3 3 2 2" xfId="5316"/>
    <cellStyle name="20 % - Akzent3 3 2 2 2" xfId="5317"/>
    <cellStyle name="20 % - Akzent3 3 2 2 2 2" xfId="20755"/>
    <cellStyle name="20 % - Akzent3 3 2 2 2 3" xfId="14412"/>
    <cellStyle name="20 % - Akzent3 3 2 2 3" xfId="20754"/>
    <cellStyle name="20 % - Akzent3 3 2 2 4" xfId="14411"/>
    <cellStyle name="20 % - Akzent3 3 2 3" xfId="5318"/>
    <cellStyle name="20 % - Akzent3 3 2 3 2" xfId="20756"/>
    <cellStyle name="20 % - Akzent3 3 2 3 3" xfId="14413"/>
    <cellStyle name="20 % - Akzent3 3 2 4" xfId="20753"/>
    <cellStyle name="20 % - Akzent3 3 2 5" xfId="14410"/>
    <cellStyle name="20 % - Akzent3 3 3" xfId="5319"/>
    <cellStyle name="20 % - Akzent3 3 3 2" xfId="5320"/>
    <cellStyle name="20 % - Akzent3 3 3 2 2" xfId="20758"/>
    <cellStyle name="20 % - Akzent3 3 3 2 3" xfId="14415"/>
    <cellStyle name="20 % - Akzent3 3 3 3" xfId="20757"/>
    <cellStyle name="20 % - Akzent3 3 3 4" xfId="14414"/>
    <cellStyle name="20 % - Akzent3 3 4" xfId="5321"/>
    <cellStyle name="20 % - Akzent3 3 4 2" xfId="5322"/>
    <cellStyle name="20 % - Akzent3 3 4 2 2" xfId="20760"/>
    <cellStyle name="20 % - Akzent3 3 4 2 3" xfId="14417"/>
    <cellStyle name="20 % - Akzent3 3 4 3" xfId="20759"/>
    <cellStyle name="20 % - Akzent3 3 4 4" xfId="14416"/>
    <cellStyle name="20 % - Akzent3 3 5" xfId="5323"/>
    <cellStyle name="20 % - Akzent3 3 5 2" xfId="20761"/>
    <cellStyle name="20 % - Akzent3 3 5 3" xfId="14418"/>
    <cellStyle name="20 % - Akzent3 3 6" xfId="17152"/>
    <cellStyle name="20 % - Akzent3 3 7" xfId="10811"/>
    <cellStyle name="20 % - Akzent3 4" xfId="111"/>
    <cellStyle name="20 % - Akzent3 4 2" xfId="5324"/>
    <cellStyle name="20 % - Akzent3 4 2 2" xfId="5325"/>
    <cellStyle name="20 % - Akzent3 4 2 2 2" xfId="20763"/>
    <cellStyle name="20 % - Akzent3 4 2 2 3" xfId="14420"/>
    <cellStyle name="20 % - Akzent3 4 2 3" xfId="20762"/>
    <cellStyle name="20 % - Akzent3 4 2 4" xfId="14419"/>
    <cellStyle name="20 % - Akzent3 4 3" xfId="5326"/>
    <cellStyle name="20 % - Akzent3 4 3 2" xfId="20764"/>
    <cellStyle name="20 % - Akzent3 4 3 3" xfId="14421"/>
    <cellStyle name="20 % - Akzent3 4 4" xfId="17153"/>
    <cellStyle name="20 % - Akzent3 4 5" xfId="10812"/>
    <cellStyle name="20 % - Akzent3 5" xfId="5327"/>
    <cellStyle name="20 % - Akzent3 5 2" xfId="5328"/>
    <cellStyle name="20 % - Akzent3 5 2 2" xfId="5329"/>
    <cellStyle name="20 % - Akzent3 5 2 2 2" xfId="20767"/>
    <cellStyle name="20 % - Akzent3 5 2 2 3" xfId="14424"/>
    <cellStyle name="20 % - Akzent3 5 2 3" xfId="20766"/>
    <cellStyle name="20 % - Akzent3 5 2 4" xfId="14423"/>
    <cellStyle name="20 % - Akzent3 5 3" xfId="5330"/>
    <cellStyle name="20 % - Akzent3 5 3 2" xfId="20768"/>
    <cellStyle name="20 % - Akzent3 5 3 3" xfId="14425"/>
    <cellStyle name="20 % - Akzent3 5 4" xfId="20765"/>
    <cellStyle name="20 % - Akzent3 5 5" xfId="14422"/>
    <cellStyle name="20 % - Akzent3 6" xfId="5331"/>
    <cellStyle name="20 % - Akzent3 6 2" xfId="5332"/>
    <cellStyle name="20 % - Akzent3 6 2 2" xfId="5333"/>
    <cellStyle name="20 % - Akzent3 6 2 2 2" xfId="20771"/>
    <cellStyle name="20 % - Akzent3 6 2 2 3" xfId="14428"/>
    <cellStyle name="20 % - Akzent3 6 2 3" xfId="20770"/>
    <cellStyle name="20 % - Akzent3 6 2 4" xfId="14427"/>
    <cellStyle name="20 % - Akzent3 6 3" xfId="5334"/>
    <cellStyle name="20 % - Akzent3 6 3 2" xfId="20772"/>
    <cellStyle name="20 % - Akzent3 6 3 3" xfId="14429"/>
    <cellStyle name="20 % - Akzent3 6 4" xfId="20769"/>
    <cellStyle name="20 % - Akzent3 6 5" xfId="14426"/>
    <cellStyle name="20 % - Akzent3 7" xfId="5335"/>
    <cellStyle name="20 % - Akzent3 7 2" xfId="5336"/>
    <cellStyle name="20 % - Akzent3 7 2 2" xfId="20774"/>
    <cellStyle name="20 % - Akzent3 7 2 3" xfId="14431"/>
    <cellStyle name="20 % - Akzent3 7 3" xfId="20773"/>
    <cellStyle name="20 % - Akzent3 7 4" xfId="14430"/>
    <cellStyle name="20 % - Akzent3 8" xfId="5337"/>
    <cellStyle name="20 % - Akzent3 8 2" xfId="5338"/>
    <cellStyle name="20 % - Akzent3 8 2 2" xfId="20776"/>
    <cellStyle name="20 % - Akzent3 8 2 3" xfId="14433"/>
    <cellStyle name="20 % - Akzent3 8 3" xfId="20775"/>
    <cellStyle name="20 % - Akzent3 8 4" xfId="14432"/>
    <cellStyle name="20 % - Akzent3 9" xfId="5339"/>
    <cellStyle name="20 % - Akzent3 9 2" xfId="20777"/>
    <cellStyle name="20 % - Akzent3 9 3" xfId="14434"/>
    <cellStyle name="20 % - Akzent4 2" xfId="112"/>
    <cellStyle name="20 % - Akzent4 2 2" xfId="5340"/>
    <cellStyle name="20 % - Akzent4 2 2 2" xfId="5341"/>
    <cellStyle name="20 % - Akzent4 2 2 2 2" xfId="5342"/>
    <cellStyle name="20 % - Akzent4 2 2 2 2 2" xfId="20780"/>
    <cellStyle name="20 % - Akzent4 2 2 2 2 3" xfId="14437"/>
    <cellStyle name="20 % - Akzent4 2 2 2 3" xfId="20779"/>
    <cellStyle name="20 % - Akzent4 2 2 2 4" xfId="14436"/>
    <cellStyle name="20 % - Akzent4 2 2 3" xfId="5343"/>
    <cellStyle name="20 % - Akzent4 2 2 3 2" xfId="20781"/>
    <cellStyle name="20 % - Akzent4 2 2 3 3" xfId="14438"/>
    <cellStyle name="20 % - Akzent4 2 2 4" xfId="20778"/>
    <cellStyle name="20 % - Akzent4 2 2 5" xfId="14435"/>
    <cellStyle name="20 % - Akzent4 2 3" xfId="5344"/>
    <cellStyle name="20 % - Akzent4 2 3 2" xfId="5345"/>
    <cellStyle name="20 % - Akzent4 2 3 2 2" xfId="20783"/>
    <cellStyle name="20 % - Akzent4 2 3 2 3" xfId="14440"/>
    <cellStyle name="20 % - Akzent4 2 3 3" xfId="20782"/>
    <cellStyle name="20 % - Akzent4 2 3 4" xfId="14439"/>
    <cellStyle name="20 % - Akzent4 2 4" xfId="5346"/>
    <cellStyle name="20 % - Akzent4 2 4 2" xfId="5347"/>
    <cellStyle name="20 % - Akzent4 2 4 2 2" xfId="20785"/>
    <cellStyle name="20 % - Akzent4 2 4 2 3" xfId="14442"/>
    <cellStyle name="20 % - Akzent4 2 4 3" xfId="20784"/>
    <cellStyle name="20 % - Akzent4 2 4 4" xfId="14441"/>
    <cellStyle name="20 % - Akzent4 2 5" xfId="5348"/>
    <cellStyle name="20 % - Akzent4 2 5 2" xfId="20786"/>
    <cellStyle name="20 % - Akzent4 2 5 3" xfId="14443"/>
    <cellStyle name="20 % - Akzent4 2 6" xfId="17154"/>
    <cellStyle name="20 % - Akzent4 2 7" xfId="10813"/>
    <cellStyle name="20 % - Akzent4 3" xfId="113"/>
    <cellStyle name="20 % - Akzent4 3 2" xfId="5349"/>
    <cellStyle name="20 % - Akzent4 3 2 2" xfId="5350"/>
    <cellStyle name="20 % - Akzent4 3 2 2 2" xfId="5351"/>
    <cellStyle name="20 % - Akzent4 3 2 2 2 2" xfId="20789"/>
    <cellStyle name="20 % - Akzent4 3 2 2 2 3" xfId="14446"/>
    <cellStyle name="20 % - Akzent4 3 2 2 3" xfId="20788"/>
    <cellStyle name="20 % - Akzent4 3 2 2 4" xfId="14445"/>
    <cellStyle name="20 % - Akzent4 3 2 3" xfId="5352"/>
    <cellStyle name="20 % - Akzent4 3 2 3 2" xfId="20790"/>
    <cellStyle name="20 % - Akzent4 3 2 3 3" xfId="14447"/>
    <cellStyle name="20 % - Akzent4 3 2 4" xfId="20787"/>
    <cellStyle name="20 % - Akzent4 3 2 5" xfId="14444"/>
    <cellStyle name="20 % - Akzent4 3 3" xfId="5353"/>
    <cellStyle name="20 % - Akzent4 3 3 2" xfId="5354"/>
    <cellStyle name="20 % - Akzent4 3 3 2 2" xfId="20792"/>
    <cellStyle name="20 % - Akzent4 3 3 2 3" xfId="14449"/>
    <cellStyle name="20 % - Akzent4 3 3 3" xfId="20791"/>
    <cellStyle name="20 % - Akzent4 3 3 4" xfId="14448"/>
    <cellStyle name="20 % - Akzent4 3 4" xfId="5355"/>
    <cellStyle name="20 % - Akzent4 3 4 2" xfId="5356"/>
    <cellStyle name="20 % - Akzent4 3 4 2 2" xfId="20794"/>
    <cellStyle name="20 % - Akzent4 3 4 2 3" xfId="14451"/>
    <cellStyle name="20 % - Akzent4 3 4 3" xfId="20793"/>
    <cellStyle name="20 % - Akzent4 3 4 4" xfId="14450"/>
    <cellStyle name="20 % - Akzent4 3 5" xfId="5357"/>
    <cellStyle name="20 % - Akzent4 3 5 2" xfId="20795"/>
    <cellStyle name="20 % - Akzent4 3 5 3" xfId="14452"/>
    <cellStyle name="20 % - Akzent4 3 6" xfId="17155"/>
    <cellStyle name="20 % - Akzent4 3 7" xfId="10814"/>
    <cellStyle name="20 % - Akzent4 4" xfId="114"/>
    <cellStyle name="20 % - Akzent4 4 2" xfId="5358"/>
    <cellStyle name="20 % - Akzent4 4 2 2" xfId="5359"/>
    <cellStyle name="20 % - Akzent4 4 2 2 2" xfId="20797"/>
    <cellStyle name="20 % - Akzent4 4 2 2 3" xfId="14454"/>
    <cellStyle name="20 % - Akzent4 4 2 3" xfId="20796"/>
    <cellStyle name="20 % - Akzent4 4 2 4" xfId="14453"/>
    <cellStyle name="20 % - Akzent4 4 3" xfId="5360"/>
    <cellStyle name="20 % - Akzent4 4 3 2" xfId="20798"/>
    <cellStyle name="20 % - Akzent4 4 3 3" xfId="14455"/>
    <cellStyle name="20 % - Akzent4 4 4" xfId="17156"/>
    <cellStyle name="20 % - Akzent4 4 5" xfId="10815"/>
    <cellStyle name="20 % - Akzent4 5" xfId="5361"/>
    <cellStyle name="20 % - Akzent4 5 2" xfId="5362"/>
    <cellStyle name="20 % - Akzent4 5 2 2" xfId="5363"/>
    <cellStyle name="20 % - Akzent4 5 2 2 2" xfId="20801"/>
    <cellStyle name="20 % - Akzent4 5 2 2 3" xfId="14458"/>
    <cellStyle name="20 % - Akzent4 5 2 3" xfId="20800"/>
    <cellStyle name="20 % - Akzent4 5 2 4" xfId="14457"/>
    <cellStyle name="20 % - Akzent4 5 3" xfId="5364"/>
    <cellStyle name="20 % - Akzent4 5 3 2" xfId="20802"/>
    <cellStyle name="20 % - Akzent4 5 3 3" xfId="14459"/>
    <cellStyle name="20 % - Akzent4 5 4" xfId="20799"/>
    <cellStyle name="20 % - Akzent4 5 5" xfId="14456"/>
    <cellStyle name="20 % - Akzent4 6" xfId="5365"/>
    <cellStyle name="20 % - Akzent4 6 2" xfId="5366"/>
    <cellStyle name="20 % - Akzent4 6 2 2" xfId="5367"/>
    <cellStyle name="20 % - Akzent4 6 2 2 2" xfId="20805"/>
    <cellStyle name="20 % - Akzent4 6 2 2 3" xfId="14462"/>
    <cellStyle name="20 % - Akzent4 6 2 3" xfId="20804"/>
    <cellStyle name="20 % - Akzent4 6 2 4" xfId="14461"/>
    <cellStyle name="20 % - Akzent4 6 3" xfId="5368"/>
    <cellStyle name="20 % - Akzent4 6 3 2" xfId="20806"/>
    <cellStyle name="20 % - Akzent4 6 3 3" xfId="14463"/>
    <cellStyle name="20 % - Akzent4 6 4" xfId="20803"/>
    <cellStyle name="20 % - Akzent4 6 5" xfId="14460"/>
    <cellStyle name="20 % - Akzent4 7" xfId="5369"/>
    <cellStyle name="20 % - Akzent4 7 2" xfId="5370"/>
    <cellStyle name="20 % - Akzent4 7 2 2" xfId="20808"/>
    <cellStyle name="20 % - Akzent4 7 2 3" xfId="14465"/>
    <cellStyle name="20 % - Akzent4 7 3" xfId="20807"/>
    <cellStyle name="20 % - Akzent4 7 4" xfId="14464"/>
    <cellStyle name="20 % - Akzent4 8" xfId="5371"/>
    <cellStyle name="20 % - Akzent4 8 2" xfId="5372"/>
    <cellStyle name="20 % - Akzent4 8 2 2" xfId="20810"/>
    <cellStyle name="20 % - Akzent4 8 2 3" xfId="14467"/>
    <cellStyle name="20 % - Akzent4 8 3" xfId="20809"/>
    <cellStyle name="20 % - Akzent4 8 4" xfId="14466"/>
    <cellStyle name="20 % - Akzent4 9" xfId="5373"/>
    <cellStyle name="20 % - Akzent4 9 2" xfId="20811"/>
    <cellStyle name="20 % - Akzent4 9 3" xfId="14468"/>
    <cellStyle name="20 % - Akzent5 2" xfId="115"/>
    <cellStyle name="20 % - Akzent5 2 2" xfId="5374"/>
    <cellStyle name="20 % - Akzent5 2 2 2" xfId="5375"/>
    <cellStyle name="20 % - Akzent5 2 2 2 2" xfId="5376"/>
    <cellStyle name="20 % - Akzent5 2 2 2 2 2" xfId="20814"/>
    <cellStyle name="20 % - Akzent5 2 2 2 2 3" xfId="14471"/>
    <cellStyle name="20 % - Akzent5 2 2 2 3" xfId="20813"/>
    <cellStyle name="20 % - Akzent5 2 2 2 4" xfId="14470"/>
    <cellStyle name="20 % - Akzent5 2 2 3" xfId="5377"/>
    <cellStyle name="20 % - Akzent5 2 2 3 2" xfId="20815"/>
    <cellStyle name="20 % - Akzent5 2 2 3 3" xfId="14472"/>
    <cellStyle name="20 % - Akzent5 2 2 4" xfId="20812"/>
    <cellStyle name="20 % - Akzent5 2 2 5" xfId="14469"/>
    <cellStyle name="20 % - Akzent5 2 3" xfId="5378"/>
    <cellStyle name="20 % - Akzent5 2 3 2" xfId="5379"/>
    <cellStyle name="20 % - Akzent5 2 3 2 2" xfId="20817"/>
    <cellStyle name="20 % - Akzent5 2 3 2 3" xfId="14474"/>
    <cellStyle name="20 % - Akzent5 2 3 3" xfId="20816"/>
    <cellStyle name="20 % - Akzent5 2 3 4" xfId="14473"/>
    <cellStyle name="20 % - Akzent5 2 4" xfId="5380"/>
    <cellStyle name="20 % - Akzent5 2 4 2" xfId="5381"/>
    <cellStyle name="20 % - Akzent5 2 4 2 2" xfId="20819"/>
    <cellStyle name="20 % - Akzent5 2 4 2 3" xfId="14476"/>
    <cellStyle name="20 % - Akzent5 2 4 3" xfId="20818"/>
    <cellStyle name="20 % - Akzent5 2 4 4" xfId="14475"/>
    <cellStyle name="20 % - Akzent5 2 5" xfId="5382"/>
    <cellStyle name="20 % - Akzent5 2 5 2" xfId="20820"/>
    <cellStyle name="20 % - Akzent5 2 5 3" xfId="14477"/>
    <cellStyle name="20 % - Akzent5 2 6" xfId="17157"/>
    <cellStyle name="20 % - Akzent5 2 7" xfId="10816"/>
    <cellStyle name="20 % - Akzent5 3" xfId="116"/>
    <cellStyle name="20 % - Akzent5 3 2" xfId="5383"/>
    <cellStyle name="20 % - Akzent5 3 2 2" xfId="5384"/>
    <cellStyle name="20 % - Akzent5 3 2 2 2" xfId="5385"/>
    <cellStyle name="20 % - Akzent5 3 2 2 2 2" xfId="20823"/>
    <cellStyle name="20 % - Akzent5 3 2 2 2 3" xfId="14480"/>
    <cellStyle name="20 % - Akzent5 3 2 2 3" xfId="20822"/>
    <cellStyle name="20 % - Akzent5 3 2 2 4" xfId="14479"/>
    <cellStyle name="20 % - Akzent5 3 2 3" xfId="5386"/>
    <cellStyle name="20 % - Akzent5 3 2 3 2" xfId="20824"/>
    <cellStyle name="20 % - Akzent5 3 2 3 3" xfId="14481"/>
    <cellStyle name="20 % - Akzent5 3 2 4" xfId="20821"/>
    <cellStyle name="20 % - Akzent5 3 2 5" xfId="14478"/>
    <cellStyle name="20 % - Akzent5 3 3" xfId="5387"/>
    <cellStyle name="20 % - Akzent5 3 3 2" xfId="5388"/>
    <cellStyle name="20 % - Akzent5 3 3 2 2" xfId="20826"/>
    <cellStyle name="20 % - Akzent5 3 3 2 3" xfId="14483"/>
    <cellStyle name="20 % - Akzent5 3 3 3" xfId="20825"/>
    <cellStyle name="20 % - Akzent5 3 3 4" xfId="14482"/>
    <cellStyle name="20 % - Akzent5 3 4" xfId="5389"/>
    <cellStyle name="20 % - Akzent5 3 4 2" xfId="5390"/>
    <cellStyle name="20 % - Akzent5 3 4 2 2" xfId="20828"/>
    <cellStyle name="20 % - Akzent5 3 4 2 3" xfId="14485"/>
    <cellStyle name="20 % - Akzent5 3 4 3" xfId="20827"/>
    <cellStyle name="20 % - Akzent5 3 4 4" xfId="14484"/>
    <cellStyle name="20 % - Akzent5 3 5" xfId="5391"/>
    <cellStyle name="20 % - Akzent5 3 5 2" xfId="20829"/>
    <cellStyle name="20 % - Akzent5 3 5 3" xfId="14486"/>
    <cellStyle name="20 % - Akzent5 3 6" xfId="17158"/>
    <cellStyle name="20 % - Akzent5 3 7" xfId="10817"/>
    <cellStyle name="20 % - Akzent5 4" xfId="117"/>
    <cellStyle name="20 % - Akzent5 4 2" xfId="5392"/>
    <cellStyle name="20 % - Akzent5 4 2 2" xfId="5393"/>
    <cellStyle name="20 % - Akzent5 4 2 2 2" xfId="20831"/>
    <cellStyle name="20 % - Akzent5 4 2 2 3" xfId="14488"/>
    <cellStyle name="20 % - Akzent5 4 2 3" xfId="20830"/>
    <cellStyle name="20 % - Akzent5 4 2 4" xfId="14487"/>
    <cellStyle name="20 % - Akzent5 4 3" xfId="5394"/>
    <cellStyle name="20 % - Akzent5 4 3 2" xfId="20832"/>
    <cellStyle name="20 % - Akzent5 4 3 3" xfId="14489"/>
    <cellStyle name="20 % - Akzent5 4 4" xfId="17159"/>
    <cellStyle name="20 % - Akzent5 4 5" xfId="10818"/>
    <cellStyle name="20 % - Akzent5 5" xfId="5395"/>
    <cellStyle name="20 % - Akzent5 5 2" xfId="5396"/>
    <cellStyle name="20 % - Akzent5 5 2 2" xfId="5397"/>
    <cellStyle name="20 % - Akzent5 5 2 2 2" xfId="20835"/>
    <cellStyle name="20 % - Akzent5 5 2 2 3" xfId="14492"/>
    <cellStyle name="20 % - Akzent5 5 2 3" xfId="20834"/>
    <cellStyle name="20 % - Akzent5 5 2 4" xfId="14491"/>
    <cellStyle name="20 % - Akzent5 5 3" xfId="5398"/>
    <cellStyle name="20 % - Akzent5 5 3 2" xfId="20836"/>
    <cellStyle name="20 % - Akzent5 5 3 3" xfId="14493"/>
    <cellStyle name="20 % - Akzent5 5 4" xfId="20833"/>
    <cellStyle name="20 % - Akzent5 5 5" xfId="14490"/>
    <cellStyle name="20 % - Akzent5 6" xfId="5399"/>
    <cellStyle name="20 % - Akzent5 6 2" xfId="5400"/>
    <cellStyle name="20 % - Akzent5 6 2 2" xfId="5401"/>
    <cellStyle name="20 % - Akzent5 6 2 2 2" xfId="20839"/>
    <cellStyle name="20 % - Akzent5 6 2 2 3" xfId="14496"/>
    <cellStyle name="20 % - Akzent5 6 2 3" xfId="20838"/>
    <cellStyle name="20 % - Akzent5 6 2 4" xfId="14495"/>
    <cellStyle name="20 % - Akzent5 6 3" xfId="5402"/>
    <cellStyle name="20 % - Akzent5 6 3 2" xfId="20840"/>
    <cellStyle name="20 % - Akzent5 6 3 3" xfId="14497"/>
    <cellStyle name="20 % - Akzent5 6 4" xfId="20837"/>
    <cellStyle name="20 % - Akzent5 6 5" xfId="14494"/>
    <cellStyle name="20 % - Akzent5 7" xfId="5403"/>
    <cellStyle name="20 % - Akzent5 7 2" xfId="5404"/>
    <cellStyle name="20 % - Akzent5 7 2 2" xfId="20842"/>
    <cellStyle name="20 % - Akzent5 7 2 3" xfId="14499"/>
    <cellStyle name="20 % - Akzent5 7 3" xfId="20841"/>
    <cellStyle name="20 % - Akzent5 7 4" xfId="14498"/>
    <cellStyle name="20 % - Akzent5 8" xfId="5405"/>
    <cellStyle name="20 % - Akzent5 8 2" xfId="5406"/>
    <cellStyle name="20 % - Akzent5 8 2 2" xfId="20844"/>
    <cellStyle name="20 % - Akzent5 8 2 3" xfId="14501"/>
    <cellStyle name="20 % - Akzent5 8 3" xfId="20843"/>
    <cellStyle name="20 % - Akzent5 8 4" xfId="14500"/>
    <cellStyle name="20 % - Akzent5 9" xfId="5407"/>
    <cellStyle name="20 % - Akzent5 9 2" xfId="20845"/>
    <cellStyle name="20 % - Akzent5 9 3" xfId="14502"/>
    <cellStyle name="20 % - Akzent6 2" xfId="118"/>
    <cellStyle name="20 % - Akzent6 2 2" xfId="5408"/>
    <cellStyle name="20 % - Akzent6 2 2 2" xfId="5409"/>
    <cellStyle name="20 % - Akzent6 2 2 2 2" xfId="5410"/>
    <cellStyle name="20 % - Akzent6 2 2 2 2 2" xfId="20848"/>
    <cellStyle name="20 % - Akzent6 2 2 2 2 3" xfId="14505"/>
    <cellStyle name="20 % - Akzent6 2 2 2 3" xfId="20847"/>
    <cellStyle name="20 % - Akzent6 2 2 2 4" xfId="14504"/>
    <cellStyle name="20 % - Akzent6 2 2 3" xfId="5411"/>
    <cellStyle name="20 % - Akzent6 2 2 3 2" xfId="20849"/>
    <cellStyle name="20 % - Akzent6 2 2 3 3" xfId="14506"/>
    <cellStyle name="20 % - Akzent6 2 2 4" xfId="20846"/>
    <cellStyle name="20 % - Akzent6 2 2 5" xfId="14503"/>
    <cellStyle name="20 % - Akzent6 2 3" xfId="5412"/>
    <cellStyle name="20 % - Akzent6 2 3 2" xfId="5413"/>
    <cellStyle name="20 % - Akzent6 2 3 2 2" xfId="20851"/>
    <cellStyle name="20 % - Akzent6 2 3 2 3" xfId="14508"/>
    <cellStyle name="20 % - Akzent6 2 3 3" xfId="20850"/>
    <cellStyle name="20 % - Akzent6 2 3 4" xfId="14507"/>
    <cellStyle name="20 % - Akzent6 2 4" xfId="5414"/>
    <cellStyle name="20 % - Akzent6 2 4 2" xfId="5415"/>
    <cellStyle name="20 % - Akzent6 2 4 2 2" xfId="20853"/>
    <cellStyle name="20 % - Akzent6 2 4 2 3" xfId="14510"/>
    <cellStyle name="20 % - Akzent6 2 4 3" xfId="20852"/>
    <cellStyle name="20 % - Akzent6 2 4 4" xfId="14509"/>
    <cellStyle name="20 % - Akzent6 2 5" xfId="5416"/>
    <cellStyle name="20 % - Akzent6 2 5 2" xfId="20854"/>
    <cellStyle name="20 % - Akzent6 2 5 3" xfId="14511"/>
    <cellStyle name="20 % - Akzent6 2 6" xfId="17160"/>
    <cellStyle name="20 % - Akzent6 2 7" xfId="10819"/>
    <cellStyle name="20 % - Akzent6 3" xfId="119"/>
    <cellStyle name="20 % - Akzent6 3 2" xfId="5417"/>
    <cellStyle name="20 % - Akzent6 3 2 2" xfId="5418"/>
    <cellStyle name="20 % - Akzent6 3 2 2 2" xfId="5419"/>
    <cellStyle name="20 % - Akzent6 3 2 2 2 2" xfId="20857"/>
    <cellStyle name="20 % - Akzent6 3 2 2 2 3" xfId="14514"/>
    <cellStyle name="20 % - Akzent6 3 2 2 3" xfId="20856"/>
    <cellStyle name="20 % - Akzent6 3 2 2 4" xfId="14513"/>
    <cellStyle name="20 % - Akzent6 3 2 3" xfId="5420"/>
    <cellStyle name="20 % - Akzent6 3 2 3 2" xfId="20858"/>
    <cellStyle name="20 % - Akzent6 3 2 3 3" xfId="14515"/>
    <cellStyle name="20 % - Akzent6 3 2 4" xfId="20855"/>
    <cellStyle name="20 % - Akzent6 3 2 5" xfId="14512"/>
    <cellStyle name="20 % - Akzent6 3 3" xfId="5421"/>
    <cellStyle name="20 % - Akzent6 3 3 2" xfId="5422"/>
    <cellStyle name="20 % - Akzent6 3 3 2 2" xfId="20860"/>
    <cellStyle name="20 % - Akzent6 3 3 2 3" xfId="14517"/>
    <cellStyle name="20 % - Akzent6 3 3 3" xfId="20859"/>
    <cellStyle name="20 % - Akzent6 3 3 4" xfId="14516"/>
    <cellStyle name="20 % - Akzent6 3 4" xfId="5423"/>
    <cellStyle name="20 % - Akzent6 3 4 2" xfId="5424"/>
    <cellStyle name="20 % - Akzent6 3 4 2 2" xfId="20862"/>
    <cellStyle name="20 % - Akzent6 3 4 2 3" xfId="14519"/>
    <cellStyle name="20 % - Akzent6 3 4 3" xfId="20861"/>
    <cellStyle name="20 % - Akzent6 3 4 4" xfId="14518"/>
    <cellStyle name="20 % - Akzent6 3 5" xfId="5425"/>
    <cellStyle name="20 % - Akzent6 3 5 2" xfId="20863"/>
    <cellStyle name="20 % - Akzent6 3 5 3" xfId="14520"/>
    <cellStyle name="20 % - Akzent6 3 6" xfId="17161"/>
    <cellStyle name="20 % - Akzent6 3 7" xfId="10820"/>
    <cellStyle name="20 % - Akzent6 4" xfId="120"/>
    <cellStyle name="20 % - Akzent6 4 2" xfId="5426"/>
    <cellStyle name="20 % - Akzent6 4 2 2" xfId="5427"/>
    <cellStyle name="20 % - Akzent6 4 2 2 2" xfId="20865"/>
    <cellStyle name="20 % - Akzent6 4 2 2 3" xfId="14522"/>
    <cellStyle name="20 % - Akzent6 4 2 3" xfId="20864"/>
    <cellStyle name="20 % - Akzent6 4 2 4" xfId="14521"/>
    <cellStyle name="20 % - Akzent6 4 3" xfId="5428"/>
    <cellStyle name="20 % - Akzent6 4 3 2" xfId="20866"/>
    <cellStyle name="20 % - Akzent6 4 3 3" xfId="14523"/>
    <cellStyle name="20 % - Akzent6 4 4" xfId="17162"/>
    <cellStyle name="20 % - Akzent6 4 5" xfId="10821"/>
    <cellStyle name="20 % - Akzent6 5" xfId="5429"/>
    <cellStyle name="20 % - Akzent6 5 2" xfId="5430"/>
    <cellStyle name="20 % - Akzent6 5 2 2" xfId="5431"/>
    <cellStyle name="20 % - Akzent6 5 2 2 2" xfId="20869"/>
    <cellStyle name="20 % - Akzent6 5 2 2 3" xfId="14526"/>
    <cellStyle name="20 % - Akzent6 5 2 3" xfId="20868"/>
    <cellStyle name="20 % - Akzent6 5 2 4" xfId="14525"/>
    <cellStyle name="20 % - Akzent6 5 3" xfId="5432"/>
    <cellStyle name="20 % - Akzent6 5 3 2" xfId="20870"/>
    <cellStyle name="20 % - Akzent6 5 3 3" xfId="14527"/>
    <cellStyle name="20 % - Akzent6 5 4" xfId="20867"/>
    <cellStyle name="20 % - Akzent6 5 5" xfId="14524"/>
    <cellStyle name="20 % - Akzent6 6" xfId="5433"/>
    <cellStyle name="20 % - Akzent6 6 2" xfId="5434"/>
    <cellStyle name="20 % - Akzent6 6 2 2" xfId="5435"/>
    <cellStyle name="20 % - Akzent6 6 2 2 2" xfId="20873"/>
    <cellStyle name="20 % - Akzent6 6 2 2 3" xfId="14530"/>
    <cellStyle name="20 % - Akzent6 6 2 3" xfId="20872"/>
    <cellStyle name="20 % - Akzent6 6 2 4" xfId="14529"/>
    <cellStyle name="20 % - Akzent6 6 3" xfId="5436"/>
    <cellStyle name="20 % - Akzent6 6 3 2" xfId="20874"/>
    <cellStyle name="20 % - Akzent6 6 3 3" xfId="14531"/>
    <cellStyle name="20 % - Akzent6 6 4" xfId="20871"/>
    <cellStyle name="20 % - Akzent6 6 5" xfId="14528"/>
    <cellStyle name="20 % - Akzent6 7" xfId="5437"/>
    <cellStyle name="20 % - Akzent6 7 2" xfId="5438"/>
    <cellStyle name="20 % - Akzent6 7 2 2" xfId="20876"/>
    <cellStyle name="20 % - Akzent6 7 2 3" xfId="14533"/>
    <cellStyle name="20 % - Akzent6 7 3" xfId="20875"/>
    <cellStyle name="20 % - Akzent6 7 4" xfId="14532"/>
    <cellStyle name="20 % - Akzent6 8" xfId="5439"/>
    <cellStyle name="20 % - Akzent6 8 2" xfId="5440"/>
    <cellStyle name="20 % - Akzent6 8 2 2" xfId="20878"/>
    <cellStyle name="20 % - Akzent6 8 2 3" xfId="14535"/>
    <cellStyle name="20 % - Akzent6 8 3" xfId="20877"/>
    <cellStyle name="20 % - Akzent6 8 4" xfId="14534"/>
    <cellStyle name="20 % - Akzent6 9" xfId="5441"/>
    <cellStyle name="20 % - Akzent6 9 2" xfId="20879"/>
    <cellStyle name="20 % - Akzent6 9 3" xfId="14536"/>
    <cellStyle name="20% - Accent1" xfId="3097"/>
    <cellStyle name="20% - Accent1 10" xfId="1005"/>
    <cellStyle name="20% - Accent1 10 2" xfId="17826"/>
    <cellStyle name="20% - Accent1 10 3" xfId="11485"/>
    <cellStyle name="20% - Accent1 11" xfId="1006"/>
    <cellStyle name="20% - Accent1 11 2" xfId="17827"/>
    <cellStyle name="20% - Accent1 11 3" xfId="11486"/>
    <cellStyle name="20% - Accent1 12" xfId="1007"/>
    <cellStyle name="20% - Accent1 12 2" xfId="17828"/>
    <cellStyle name="20% - Accent1 12 3" xfId="11487"/>
    <cellStyle name="20% - Accent1 13" xfId="1008"/>
    <cellStyle name="20% - Accent1 13 2" xfId="17829"/>
    <cellStyle name="20% - Accent1 13 3" xfId="11488"/>
    <cellStyle name="20% - Accent1 14" xfId="1009"/>
    <cellStyle name="20% - Accent1 14 2" xfId="17830"/>
    <cellStyle name="20% - Accent1 14 3" xfId="11489"/>
    <cellStyle name="20% - Accent1 15" xfId="1010"/>
    <cellStyle name="20% - Accent1 15 2" xfId="17831"/>
    <cellStyle name="20% - Accent1 15 3" xfId="11490"/>
    <cellStyle name="20% - Accent1 16" xfId="1011"/>
    <cellStyle name="20% - Accent1 16 2" xfId="17832"/>
    <cellStyle name="20% - Accent1 16 3" xfId="11491"/>
    <cellStyle name="20% - Accent1 17" xfId="1012"/>
    <cellStyle name="20% - Accent1 17 2" xfId="17833"/>
    <cellStyle name="20% - Accent1 17 3" xfId="11492"/>
    <cellStyle name="20% - Accent1 18" xfId="1013"/>
    <cellStyle name="20% - Accent1 18 2" xfId="17834"/>
    <cellStyle name="20% - Accent1 18 3" xfId="11493"/>
    <cellStyle name="20% - Accent1 19" xfId="1014"/>
    <cellStyle name="20% - Accent1 19 2" xfId="17835"/>
    <cellStyle name="20% - Accent1 19 3" xfId="11494"/>
    <cellStyle name="20% - Accent1 2" xfId="121"/>
    <cellStyle name="20% - Accent1 2 2" xfId="5442"/>
    <cellStyle name="20% - Accent1 2 2 2" xfId="5443"/>
    <cellStyle name="20% - Accent1 2 2 2 2" xfId="20881"/>
    <cellStyle name="20% - Accent1 2 2 2 3" xfId="14538"/>
    <cellStyle name="20% - Accent1 2 2 3" xfId="20880"/>
    <cellStyle name="20% - Accent1 2 2 4" xfId="14537"/>
    <cellStyle name="20% - Accent1 2 3" xfId="5444"/>
    <cellStyle name="20% - Accent1 2 3 2" xfId="20882"/>
    <cellStyle name="20% - Accent1 2 3 3" xfId="14539"/>
    <cellStyle name="20% - Accent1 2 4" xfId="5445"/>
    <cellStyle name="20% - Accent1 2 4 2" xfId="20883"/>
    <cellStyle name="20% - Accent1 2 4 3" xfId="14540"/>
    <cellStyle name="20% - Accent1 2 5" xfId="17163"/>
    <cellStyle name="20% - Accent1 2 6" xfId="10822"/>
    <cellStyle name="20% - Accent1 20" xfId="1015"/>
    <cellStyle name="20% - Accent1 20 2" xfId="17836"/>
    <cellStyle name="20% - Accent1 20 3" xfId="11495"/>
    <cellStyle name="20% - Accent1 21" xfId="1016"/>
    <cellStyle name="20% - Accent1 21 2" xfId="17837"/>
    <cellStyle name="20% - Accent1 21 3" xfId="11496"/>
    <cellStyle name="20% - Accent1 22" xfId="1017"/>
    <cellStyle name="20% - Accent1 22 2" xfId="17838"/>
    <cellStyle name="20% - Accent1 22 3" xfId="11497"/>
    <cellStyle name="20% - Accent1 23" xfId="1018"/>
    <cellStyle name="20% - Accent1 23 2" xfId="17839"/>
    <cellStyle name="20% - Accent1 23 3" xfId="11498"/>
    <cellStyle name="20% - Accent1 24" xfId="1019"/>
    <cellStyle name="20% - Accent1 24 2" xfId="17840"/>
    <cellStyle name="20% - Accent1 24 3" xfId="11499"/>
    <cellStyle name="20% - Accent1 25" xfId="1020"/>
    <cellStyle name="20% - Accent1 25 2" xfId="17841"/>
    <cellStyle name="20% - Accent1 25 3" xfId="11500"/>
    <cellStyle name="20% - Accent1 26" xfId="1021"/>
    <cellStyle name="20% - Accent1 26 2" xfId="17842"/>
    <cellStyle name="20% - Accent1 26 3" xfId="11501"/>
    <cellStyle name="20% - Accent1 27" xfId="1022"/>
    <cellStyle name="20% - Accent1 27 2" xfId="17843"/>
    <cellStyle name="20% - Accent1 27 3" xfId="11502"/>
    <cellStyle name="20% - Accent1 28" xfId="1023"/>
    <cellStyle name="20% - Accent1 28 2" xfId="17844"/>
    <cellStyle name="20% - Accent1 28 3" xfId="11503"/>
    <cellStyle name="20% - Accent1 29" xfId="1024"/>
    <cellStyle name="20% - Accent1 29 2" xfId="17845"/>
    <cellStyle name="20% - Accent1 29 3" xfId="11504"/>
    <cellStyle name="20% - Accent1 3" xfId="122"/>
    <cellStyle name="20% - Accent1 3 2" xfId="17164"/>
    <cellStyle name="20% - Accent1 3 3" xfId="10823"/>
    <cellStyle name="20% - Accent1 30" xfId="1025"/>
    <cellStyle name="20% - Accent1 30 2" xfId="17846"/>
    <cellStyle name="20% - Accent1 30 3" xfId="11505"/>
    <cellStyle name="20% - Accent1 31" xfId="1026"/>
    <cellStyle name="20% - Accent1 31 2" xfId="17847"/>
    <cellStyle name="20% - Accent1 31 3" xfId="11506"/>
    <cellStyle name="20% - Accent1 32" xfId="1027"/>
    <cellStyle name="20% - Accent1 32 2" xfId="17848"/>
    <cellStyle name="20% - Accent1 32 3" xfId="11507"/>
    <cellStyle name="20% - Accent1 33" xfId="1028"/>
    <cellStyle name="20% - Accent1 33 2" xfId="17849"/>
    <cellStyle name="20% - Accent1 33 3" xfId="11508"/>
    <cellStyle name="20% - Accent1 34" xfId="1029"/>
    <cellStyle name="20% - Accent1 34 2" xfId="17850"/>
    <cellStyle name="20% - Accent1 34 3" xfId="11509"/>
    <cellStyle name="20% - Accent1 35" xfId="1030"/>
    <cellStyle name="20% - Accent1 35 2" xfId="17851"/>
    <cellStyle name="20% - Accent1 35 3" xfId="11510"/>
    <cellStyle name="20% - Accent1 36" xfId="1031"/>
    <cellStyle name="20% - Accent1 36 2" xfId="17852"/>
    <cellStyle name="20% - Accent1 36 3" xfId="11511"/>
    <cellStyle name="20% - Accent1 37" xfId="1032"/>
    <cellStyle name="20% - Accent1 37 2" xfId="17853"/>
    <cellStyle name="20% - Accent1 37 3" xfId="11512"/>
    <cellStyle name="20% - Accent1 38" xfId="1033"/>
    <cellStyle name="20% - Accent1 38 2" xfId="17854"/>
    <cellStyle name="20% - Accent1 38 3" xfId="11513"/>
    <cellStyle name="20% - Accent1 39" xfId="1034"/>
    <cellStyle name="20% - Accent1 39 2" xfId="17855"/>
    <cellStyle name="20% - Accent1 39 3" xfId="11514"/>
    <cellStyle name="20% - Accent1 4" xfId="1035"/>
    <cellStyle name="20% - Accent1 4 2" xfId="17856"/>
    <cellStyle name="20% - Accent1 4 3" xfId="11515"/>
    <cellStyle name="20% - Accent1 40" xfId="1036"/>
    <cellStyle name="20% - Accent1 40 2" xfId="17857"/>
    <cellStyle name="20% - Accent1 40 3" xfId="11516"/>
    <cellStyle name="20% - Accent1 41" xfId="1037"/>
    <cellStyle name="20% - Accent1 41 2" xfId="17858"/>
    <cellStyle name="20% - Accent1 41 3" xfId="11517"/>
    <cellStyle name="20% - Accent1 42" xfId="1038"/>
    <cellStyle name="20% - Accent1 42 2" xfId="17859"/>
    <cellStyle name="20% - Accent1 42 3" xfId="11518"/>
    <cellStyle name="20% - Accent1 43" xfId="1039"/>
    <cellStyle name="20% - Accent1 43 2" xfId="17860"/>
    <cellStyle name="20% - Accent1 43 3" xfId="11519"/>
    <cellStyle name="20% - Accent1 44" xfId="1040"/>
    <cellStyle name="20% - Accent1 44 2" xfId="17861"/>
    <cellStyle name="20% - Accent1 44 3" xfId="11520"/>
    <cellStyle name="20% - Accent1 45" xfId="1041"/>
    <cellStyle name="20% - Accent1 45 2" xfId="17862"/>
    <cellStyle name="20% - Accent1 45 3" xfId="11521"/>
    <cellStyle name="20% - Accent1 46" xfId="1042"/>
    <cellStyle name="20% - Accent1 46 2" xfId="17863"/>
    <cellStyle name="20% - Accent1 46 3" xfId="11522"/>
    <cellStyle name="20% - Accent1 47" xfId="1043"/>
    <cellStyle name="20% - Accent1 47 2" xfId="17864"/>
    <cellStyle name="20% - Accent1 47 3" xfId="11523"/>
    <cellStyle name="20% - Accent1 48" xfId="19844"/>
    <cellStyle name="20% - Accent1 49" xfId="13502"/>
    <cellStyle name="20% - Accent1 5" xfId="1044"/>
    <cellStyle name="20% - Accent1 5 2" xfId="17865"/>
    <cellStyle name="20% - Accent1 5 3" xfId="11524"/>
    <cellStyle name="20% - Accent1 6" xfId="1045"/>
    <cellStyle name="20% - Accent1 6 2" xfId="17866"/>
    <cellStyle name="20% - Accent1 6 3" xfId="11525"/>
    <cellStyle name="20% - Accent1 7" xfId="1046"/>
    <cellStyle name="20% - Accent1 7 2" xfId="17867"/>
    <cellStyle name="20% - Accent1 7 3" xfId="11526"/>
    <cellStyle name="20% - Accent1 8" xfId="1047"/>
    <cellStyle name="20% - Accent1 8 2" xfId="17868"/>
    <cellStyle name="20% - Accent1 8 3" xfId="11527"/>
    <cellStyle name="20% - Accent1 9" xfId="1048"/>
    <cellStyle name="20% - Accent1 9 2" xfId="17869"/>
    <cellStyle name="20% - Accent1 9 3" xfId="11528"/>
    <cellStyle name="20% - Accent2" xfId="3098"/>
    <cellStyle name="20% - Accent2 10" xfId="1049"/>
    <cellStyle name="20% - Accent2 10 2" xfId="17870"/>
    <cellStyle name="20% - Accent2 10 3" xfId="11529"/>
    <cellStyle name="20% - Accent2 11" xfId="1050"/>
    <cellStyle name="20% - Accent2 11 2" xfId="17871"/>
    <cellStyle name="20% - Accent2 11 3" xfId="11530"/>
    <cellStyle name="20% - Accent2 12" xfId="1051"/>
    <cellStyle name="20% - Accent2 12 2" xfId="17872"/>
    <cellStyle name="20% - Accent2 12 3" xfId="11531"/>
    <cellStyle name="20% - Accent2 13" xfId="1052"/>
    <cellStyle name="20% - Accent2 13 2" xfId="17873"/>
    <cellStyle name="20% - Accent2 13 3" xfId="11532"/>
    <cellStyle name="20% - Accent2 14" xfId="1053"/>
    <cellStyle name="20% - Accent2 14 2" xfId="17874"/>
    <cellStyle name="20% - Accent2 14 3" xfId="11533"/>
    <cellStyle name="20% - Accent2 15" xfId="1054"/>
    <cellStyle name="20% - Accent2 15 2" xfId="17875"/>
    <cellStyle name="20% - Accent2 15 3" xfId="11534"/>
    <cellStyle name="20% - Accent2 16" xfId="1055"/>
    <cellStyle name="20% - Accent2 16 2" xfId="17876"/>
    <cellStyle name="20% - Accent2 16 3" xfId="11535"/>
    <cellStyle name="20% - Accent2 17" xfId="1056"/>
    <cellStyle name="20% - Accent2 17 2" xfId="17877"/>
    <cellStyle name="20% - Accent2 17 3" xfId="11536"/>
    <cellStyle name="20% - Accent2 18" xfId="1057"/>
    <cellStyle name="20% - Accent2 18 2" xfId="17878"/>
    <cellStyle name="20% - Accent2 18 3" xfId="11537"/>
    <cellStyle name="20% - Accent2 19" xfId="1058"/>
    <cellStyle name="20% - Accent2 19 2" xfId="17879"/>
    <cellStyle name="20% - Accent2 19 3" xfId="11538"/>
    <cellStyle name="20% - Accent2 2" xfId="123"/>
    <cellStyle name="20% - Accent2 2 2" xfId="5446"/>
    <cellStyle name="20% - Accent2 2 2 2" xfId="5447"/>
    <cellStyle name="20% - Accent2 2 2 2 2" xfId="20885"/>
    <cellStyle name="20% - Accent2 2 2 2 3" xfId="14542"/>
    <cellStyle name="20% - Accent2 2 2 3" xfId="20884"/>
    <cellStyle name="20% - Accent2 2 2 4" xfId="14541"/>
    <cellStyle name="20% - Accent2 2 3" xfId="5448"/>
    <cellStyle name="20% - Accent2 2 3 2" xfId="20886"/>
    <cellStyle name="20% - Accent2 2 3 3" xfId="14543"/>
    <cellStyle name="20% - Accent2 2 4" xfId="5449"/>
    <cellStyle name="20% - Accent2 2 4 2" xfId="20887"/>
    <cellStyle name="20% - Accent2 2 4 3" xfId="14544"/>
    <cellStyle name="20% - Accent2 2 5" xfId="17165"/>
    <cellStyle name="20% - Accent2 2 6" xfId="10824"/>
    <cellStyle name="20% - Accent2 20" xfId="1059"/>
    <cellStyle name="20% - Accent2 20 2" xfId="17880"/>
    <cellStyle name="20% - Accent2 20 3" xfId="11539"/>
    <cellStyle name="20% - Accent2 21" xfId="1060"/>
    <cellStyle name="20% - Accent2 21 2" xfId="17881"/>
    <cellStyle name="20% - Accent2 21 3" xfId="11540"/>
    <cellStyle name="20% - Accent2 22" xfId="1061"/>
    <cellStyle name="20% - Accent2 22 2" xfId="17882"/>
    <cellStyle name="20% - Accent2 22 3" xfId="11541"/>
    <cellStyle name="20% - Accent2 23" xfId="1062"/>
    <cellStyle name="20% - Accent2 23 2" xfId="17883"/>
    <cellStyle name="20% - Accent2 23 3" xfId="11542"/>
    <cellStyle name="20% - Accent2 24" xfId="1063"/>
    <cellStyle name="20% - Accent2 24 2" xfId="17884"/>
    <cellStyle name="20% - Accent2 24 3" xfId="11543"/>
    <cellStyle name="20% - Accent2 25" xfId="1064"/>
    <cellStyle name="20% - Accent2 25 2" xfId="17885"/>
    <cellStyle name="20% - Accent2 25 3" xfId="11544"/>
    <cellStyle name="20% - Accent2 26" xfId="1065"/>
    <cellStyle name="20% - Accent2 26 2" xfId="17886"/>
    <cellStyle name="20% - Accent2 26 3" xfId="11545"/>
    <cellStyle name="20% - Accent2 27" xfId="1066"/>
    <cellStyle name="20% - Accent2 27 2" xfId="17887"/>
    <cellStyle name="20% - Accent2 27 3" xfId="11546"/>
    <cellStyle name="20% - Accent2 28" xfId="1067"/>
    <cellStyle name="20% - Accent2 28 2" xfId="17888"/>
    <cellStyle name="20% - Accent2 28 3" xfId="11547"/>
    <cellStyle name="20% - Accent2 29" xfId="1068"/>
    <cellStyle name="20% - Accent2 29 2" xfId="17889"/>
    <cellStyle name="20% - Accent2 29 3" xfId="11548"/>
    <cellStyle name="20% - Accent2 3" xfId="124"/>
    <cellStyle name="20% - Accent2 3 2" xfId="17166"/>
    <cellStyle name="20% - Accent2 3 3" xfId="10825"/>
    <cellStyle name="20% - Accent2 30" xfId="1069"/>
    <cellStyle name="20% - Accent2 30 2" xfId="17890"/>
    <cellStyle name="20% - Accent2 30 3" xfId="11549"/>
    <cellStyle name="20% - Accent2 31" xfId="1070"/>
    <cellStyle name="20% - Accent2 31 2" xfId="17891"/>
    <cellStyle name="20% - Accent2 31 3" xfId="11550"/>
    <cellStyle name="20% - Accent2 32" xfId="1071"/>
    <cellStyle name="20% - Accent2 32 2" xfId="17892"/>
    <cellStyle name="20% - Accent2 32 3" xfId="11551"/>
    <cellStyle name="20% - Accent2 33" xfId="1072"/>
    <cellStyle name="20% - Accent2 33 2" xfId="17893"/>
    <cellStyle name="20% - Accent2 33 3" xfId="11552"/>
    <cellStyle name="20% - Accent2 34" xfId="1073"/>
    <cellStyle name="20% - Accent2 34 2" xfId="17894"/>
    <cellStyle name="20% - Accent2 34 3" xfId="11553"/>
    <cellStyle name="20% - Accent2 35" xfId="1074"/>
    <cellStyle name="20% - Accent2 35 2" xfId="17895"/>
    <cellStyle name="20% - Accent2 35 3" xfId="11554"/>
    <cellStyle name="20% - Accent2 36" xfId="1075"/>
    <cellStyle name="20% - Accent2 36 2" xfId="17896"/>
    <cellStyle name="20% - Accent2 36 3" xfId="11555"/>
    <cellStyle name="20% - Accent2 37" xfId="1076"/>
    <cellStyle name="20% - Accent2 37 2" xfId="17897"/>
    <cellStyle name="20% - Accent2 37 3" xfId="11556"/>
    <cellStyle name="20% - Accent2 38" xfId="1077"/>
    <cellStyle name="20% - Accent2 38 2" xfId="17898"/>
    <cellStyle name="20% - Accent2 38 3" xfId="11557"/>
    <cellStyle name="20% - Accent2 39" xfId="1078"/>
    <cellStyle name="20% - Accent2 39 2" xfId="17899"/>
    <cellStyle name="20% - Accent2 39 3" xfId="11558"/>
    <cellStyle name="20% - Accent2 4" xfId="1079"/>
    <cellStyle name="20% - Accent2 4 2" xfId="17900"/>
    <cellStyle name="20% - Accent2 4 3" xfId="11559"/>
    <cellStyle name="20% - Accent2 40" xfId="1080"/>
    <cellStyle name="20% - Accent2 40 2" xfId="17901"/>
    <cellStyle name="20% - Accent2 40 3" xfId="11560"/>
    <cellStyle name="20% - Accent2 41" xfId="1081"/>
    <cellStyle name="20% - Accent2 41 2" xfId="17902"/>
    <cellStyle name="20% - Accent2 41 3" xfId="11561"/>
    <cellStyle name="20% - Accent2 42" xfId="1082"/>
    <cellStyle name="20% - Accent2 42 2" xfId="17903"/>
    <cellStyle name="20% - Accent2 42 3" xfId="11562"/>
    <cellStyle name="20% - Accent2 43" xfId="1083"/>
    <cellStyle name="20% - Accent2 43 2" xfId="17904"/>
    <cellStyle name="20% - Accent2 43 3" xfId="11563"/>
    <cellStyle name="20% - Accent2 44" xfId="1084"/>
    <cellStyle name="20% - Accent2 44 2" xfId="17905"/>
    <cellStyle name="20% - Accent2 44 3" xfId="11564"/>
    <cellStyle name="20% - Accent2 45" xfId="1085"/>
    <cellStyle name="20% - Accent2 45 2" xfId="17906"/>
    <cellStyle name="20% - Accent2 45 3" xfId="11565"/>
    <cellStyle name="20% - Accent2 46" xfId="1086"/>
    <cellStyle name="20% - Accent2 46 2" xfId="17907"/>
    <cellStyle name="20% - Accent2 46 3" xfId="11566"/>
    <cellStyle name="20% - Accent2 47" xfId="1087"/>
    <cellStyle name="20% - Accent2 47 2" xfId="17908"/>
    <cellStyle name="20% - Accent2 47 3" xfId="11567"/>
    <cellStyle name="20% - Accent2 48" xfId="19845"/>
    <cellStyle name="20% - Accent2 49" xfId="13503"/>
    <cellStyle name="20% - Accent2 5" xfId="1088"/>
    <cellStyle name="20% - Accent2 5 2" xfId="17909"/>
    <cellStyle name="20% - Accent2 5 3" xfId="11568"/>
    <cellStyle name="20% - Accent2 6" xfId="1089"/>
    <cellStyle name="20% - Accent2 6 2" xfId="17910"/>
    <cellStyle name="20% - Accent2 6 3" xfId="11569"/>
    <cellStyle name="20% - Accent2 7" xfId="1090"/>
    <cellStyle name="20% - Accent2 7 2" xfId="17911"/>
    <cellStyle name="20% - Accent2 7 3" xfId="11570"/>
    <cellStyle name="20% - Accent2 8" xfId="1091"/>
    <cellStyle name="20% - Accent2 8 2" xfId="17912"/>
    <cellStyle name="20% - Accent2 8 3" xfId="11571"/>
    <cellStyle name="20% - Accent2 9" xfId="1092"/>
    <cellStyle name="20% - Accent2 9 2" xfId="17913"/>
    <cellStyle name="20% - Accent2 9 3" xfId="11572"/>
    <cellStyle name="20% - Accent3" xfId="3099"/>
    <cellStyle name="20% - Accent3 10" xfId="1093"/>
    <cellStyle name="20% - Accent3 10 2" xfId="17914"/>
    <cellStyle name="20% - Accent3 10 3" xfId="11573"/>
    <cellStyle name="20% - Accent3 11" xfId="1094"/>
    <cellStyle name="20% - Accent3 11 2" xfId="17915"/>
    <cellStyle name="20% - Accent3 11 3" xfId="11574"/>
    <cellStyle name="20% - Accent3 12" xfId="1095"/>
    <cellStyle name="20% - Accent3 12 2" xfId="17916"/>
    <cellStyle name="20% - Accent3 12 3" xfId="11575"/>
    <cellStyle name="20% - Accent3 13" xfId="1096"/>
    <cellStyle name="20% - Accent3 13 2" xfId="17917"/>
    <cellStyle name="20% - Accent3 13 3" xfId="11576"/>
    <cellStyle name="20% - Accent3 14" xfId="1097"/>
    <cellStyle name="20% - Accent3 14 2" xfId="17918"/>
    <cellStyle name="20% - Accent3 14 3" xfId="11577"/>
    <cellStyle name="20% - Accent3 15" xfId="1098"/>
    <cellStyle name="20% - Accent3 15 2" xfId="17919"/>
    <cellStyle name="20% - Accent3 15 3" xfId="11578"/>
    <cellStyle name="20% - Accent3 16" xfId="1099"/>
    <cellStyle name="20% - Accent3 16 2" xfId="17920"/>
    <cellStyle name="20% - Accent3 16 3" xfId="11579"/>
    <cellStyle name="20% - Accent3 17" xfId="1100"/>
    <cellStyle name="20% - Accent3 17 2" xfId="17921"/>
    <cellStyle name="20% - Accent3 17 3" xfId="11580"/>
    <cellStyle name="20% - Accent3 18" xfId="1101"/>
    <cellStyle name="20% - Accent3 18 2" xfId="17922"/>
    <cellStyle name="20% - Accent3 18 3" xfId="11581"/>
    <cellStyle name="20% - Accent3 19" xfId="1102"/>
    <cellStyle name="20% - Accent3 19 2" xfId="17923"/>
    <cellStyle name="20% - Accent3 19 3" xfId="11582"/>
    <cellStyle name="20% - Accent3 2" xfId="125"/>
    <cellStyle name="20% - Accent3 2 2" xfId="5450"/>
    <cellStyle name="20% - Accent3 2 2 2" xfId="5451"/>
    <cellStyle name="20% - Accent3 2 2 2 2" xfId="20889"/>
    <cellStyle name="20% - Accent3 2 2 2 3" xfId="14546"/>
    <cellStyle name="20% - Accent3 2 2 3" xfId="20888"/>
    <cellStyle name="20% - Accent3 2 2 4" xfId="14545"/>
    <cellStyle name="20% - Accent3 2 3" xfId="5452"/>
    <cellStyle name="20% - Accent3 2 3 2" xfId="20890"/>
    <cellStyle name="20% - Accent3 2 3 3" xfId="14547"/>
    <cellStyle name="20% - Accent3 2 4" xfId="5453"/>
    <cellStyle name="20% - Accent3 2 4 2" xfId="20891"/>
    <cellStyle name="20% - Accent3 2 4 3" xfId="14548"/>
    <cellStyle name="20% - Accent3 2 5" xfId="17167"/>
    <cellStyle name="20% - Accent3 2 6" xfId="10826"/>
    <cellStyle name="20% - Accent3 20" xfId="1103"/>
    <cellStyle name="20% - Accent3 20 2" xfId="17924"/>
    <cellStyle name="20% - Accent3 20 3" xfId="11583"/>
    <cellStyle name="20% - Accent3 21" xfId="1104"/>
    <cellStyle name="20% - Accent3 21 2" xfId="17925"/>
    <cellStyle name="20% - Accent3 21 3" xfId="11584"/>
    <cellStyle name="20% - Accent3 22" xfId="1105"/>
    <cellStyle name="20% - Accent3 22 2" xfId="17926"/>
    <cellStyle name="20% - Accent3 22 3" xfId="11585"/>
    <cellStyle name="20% - Accent3 23" xfId="1106"/>
    <cellStyle name="20% - Accent3 23 2" xfId="17927"/>
    <cellStyle name="20% - Accent3 23 3" xfId="11586"/>
    <cellStyle name="20% - Accent3 24" xfId="1107"/>
    <cellStyle name="20% - Accent3 24 2" xfId="17928"/>
    <cellStyle name="20% - Accent3 24 3" xfId="11587"/>
    <cellStyle name="20% - Accent3 25" xfId="1108"/>
    <cellStyle name="20% - Accent3 25 2" xfId="17929"/>
    <cellStyle name="20% - Accent3 25 3" xfId="11588"/>
    <cellStyle name="20% - Accent3 26" xfId="1109"/>
    <cellStyle name="20% - Accent3 26 2" xfId="17930"/>
    <cellStyle name="20% - Accent3 26 3" xfId="11589"/>
    <cellStyle name="20% - Accent3 27" xfId="1110"/>
    <cellStyle name="20% - Accent3 27 2" xfId="17931"/>
    <cellStyle name="20% - Accent3 27 3" xfId="11590"/>
    <cellStyle name="20% - Accent3 28" xfId="1111"/>
    <cellStyle name="20% - Accent3 28 2" xfId="17932"/>
    <cellStyle name="20% - Accent3 28 3" xfId="11591"/>
    <cellStyle name="20% - Accent3 29" xfId="1112"/>
    <cellStyle name="20% - Accent3 29 2" xfId="17933"/>
    <cellStyle name="20% - Accent3 29 3" xfId="11592"/>
    <cellStyle name="20% - Accent3 3" xfId="126"/>
    <cellStyle name="20% - Accent3 3 2" xfId="17168"/>
    <cellStyle name="20% - Accent3 3 3" xfId="10827"/>
    <cellStyle name="20% - Accent3 30" xfId="1113"/>
    <cellStyle name="20% - Accent3 30 2" xfId="17934"/>
    <cellStyle name="20% - Accent3 30 3" xfId="11593"/>
    <cellStyle name="20% - Accent3 31" xfId="1114"/>
    <cellStyle name="20% - Accent3 31 2" xfId="17935"/>
    <cellStyle name="20% - Accent3 31 3" xfId="11594"/>
    <cellStyle name="20% - Accent3 32" xfId="1115"/>
    <cellStyle name="20% - Accent3 32 2" xfId="17936"/>
    <cellStyle name="20% - Accent3 32 3" xfId="11595"/>
    <cellStyle name="20% - Accent3 33" xfId="1116"/>
    <cellStyle name="20% - Accent3 33 2" xfId="17937"/>
    <cellStyle name="20% - Accent3 33 3" xfId="11596"/>
    <cellStyle name="20% - Accent3 34" xfId="1117"/>
    <cellStyle name="20% - Accent3 34 2" xfId="17938"/>
    <cellStyle name="20% - Accent3 34 3" xfId="11597"/>
    <cellStyle name="20% - Accent3 35" xfId="1118"/>
    <cellStyle name="20% - Accent3 35 2" xfId="17939"/>
    <cellStyle name="20% - Accent3 35 3" xfId="11598"/>
    <cellStyle name="20% - Accent3 36" xfId="1119"/>
    <cellStyle name="20% - Accent3 36 2" xfId="17940"/>
    <cellStyle name="20% - Accent3 36 3" xfId="11599"/>
    <cellStyle name="20% - Accent3 37" xfId="1120"/>
    <cellStyle name="20% - Accent3 37 2" xfId="17941"/>
    <cellStyle name="20% - Accent3 37 3" xfId="11600"/>
    <cellStyle name="20% - Accent3 38" xfId="1121"/>
    <cellStyle name="20% - Accent3 38 2" xfId="17942"/>
    <cellStyle name="20% - Accent3 38 3" xfId="11601"/>
    <cellStyle name="20% - Accent3 39" xfId="1122"/>
    <cellStyle name="20% - Accent3 39 2" xfId="17943"/>
    <cellStyle name="20% - Accent3 39 3" xfId="11602"/>
    <cellStyle name="20% - Accent3 4" xfId="1123"/>
    <cellStyle name="20% - Accent3 4 2" xfId="17944"/>
    <cellStyle name="20% - Accent3 4 3" xfId="11603"/>
    <cellStyle name="20% - Accent3 40" xfId="1124"/>
    <cellStyle name="20% - Accent3 40 2" xfId="17945"/>
    <cellStyle name="20% - Accent3 40 3" xfId="11604"/>
    <cellStyle name="20% - Accent3 41" xfId="1125"/>
    <cellStyle name="20% - Accent3 41 2" xfId="17946"/>
    <cellStyle name="20% - Accent3 41 3" xfId="11605"/>
    <cellStyle name="20% - Accent3 42" xfId="1126"/>
    <cellStyle name="20% - Accent3 42 2" xfId="17947"/>
    <cellStyle name="20% - Accent3 42 3" xfId="11606"/>
    <cellStyle name="20% - Accent3 43" xfId="1127"/>
    <cellStyle name="20% - Accent3 43 2" xfId="17948"/>
    <cellStyle name="20% - Accent3 43 3" xfId="11607"/>
    <cellStyle name="20% - Accent3 44" xfId="1128"/>
    <cellStyle name="20% - Accent3 44 2" xfId="17949"/>
    <cellStyle name="20% - Accent3 44 3" xfId="11608"/>
    <cellStyle name="20% - Accent3 45" xfId="1129"/>
    <cellStyle name="20% - Accent3 45 2" xfId="17950"/>
    <cellStyle name="20% - Accent3 45 3" xfId="11609"/>
    <cellStyle name="20% - Accent3 46" xfId="1130"/>
    <cellStyle name="20% - Accent3 46 2" xfId="17951"/>
    <cellStyle name="20% - Accent3 46 3" xfId="11610"/>
    <cellStyle name="20% - Accent3 47" xfId="1131"/>
    <cellStyle name="20% - Accent3 47 2" xfId="17952"/>
    <cellStyle name="20% - Accent3 47 3" xfId="11611"/>
    <cellStyle name="20% - Accent3 48" xfId="19846"/>
    <cellStyle name="20% - Accent3 49" xfId="13504"/>
    <cellStyle name="20% - Accent3 5" xfId="1132"/>
    <cellStyle name="20% - Accent3 5 2" xfId="17953"/>
    <cellStyle name="20% - Accent3 5 3" xfId="11612"/>
    <cellStyle name="20% - Accent3 6" xfId="1133"/>
    <cellStyle name="20% - Accent3 6 2" xfId="17954"/>
    <cellStyle name="20% - Accent3 6 3" xfId="11613"/>
    <cellStyle name="20% - Accent3 7" xfId="1134"/>
    <cellStyle name="20% - Accent3 7 2" xfId="17955"/>
    <cellStyle name="20% - Accent3 7 3" xfId="11614"/>
    <cellStyle name="20% - Accent3 8" xfId="1135"/>
    <cellStyle name="20% - Accent3 8 2" xfId="17956"/>
    <cellStyle name="20% - Accent3 8 3" xfId="11615"/>
    <cellStyle name="20% - Accent3 9" xfId="1136"/>
    <cellStyle name="20% - Accent3 9 2" xfId="17957"/>
    <cellStyle name="20% - Accent3 9 3" xfId="11616"/>
    <cellStyle name="20% - Accent4" xfId="3100"/>
    <cellStyle name="20% - Accent4 10" xfId="1137"/>
    <cellStyle name="20% - Accent4 10 2" xfId="17958"/>
    <cellStyle name="20% - Accent4 10 3" xfId="11617"/>
    <cellStyle name="20% - Accent4 11" xfId="1138"/>
    <cellStyle name="20% - Accent4 11 2" xfId="17959"/>
    <cellStyle name="20% - Accent4 11 3" xfId="11618"/>
    <cellStyle name="20% - Accent4 12" xfId="1139"/>
    <cellStyle name="20% - Accent4 12 2" xfId="17960"/>
    <cellStyle name="20% - Accent4 12 3" xfId="11619"/>
    <cellStyle name="20% - Accent4 13" xfId="1140"/>
    <cellStyle name="20% - Accent4 13 2" xfId="17961"/>
    <cellStyle name="20% - Accent4 13 3" xfId="11620"/>
    <cellStyle name="20% - Accent4 14" xfId="1141"/>
    <cellStyle name="20% - Accent4 14 2" xfId="17962"/>
    <cellStyle name="20% - Accent4 14 3" xfId="11621"/>
    <cellStyle name="20% - Accent4 15" xfId="1142"/>
    <cellStyle name="20% - Accent4 15 2" xfId="17963"/>
    <cellStyle name="20% - Accent4 15 3" xfId="11622"/>
    <cellStyle name="20% - Accent4 16" xfId="1143"/>
    <cellStyle name="20% - Accent4 16 2" xfId="17964"/>
    <cellStyle name="20% - Accent4 16 3" xfId="11623"/>
    <cellStyle name="20% - Accent4 17" xfId="1144"/>
    <cellStyle name="20% - Accent4 17 2" xfId="17965"/>
    <cellStyle name="20% - Accent4 17 3" xfId="11624"/>
    <cellStyle name="20% - Accent4 18" xfId="1145"/>
    <cellStyle name="20% - Accent4 18 2" xfId="17966"/>
    <cellStyle name="20% - Accent4 18 3" xfId="11625"/>
    <cellStyle name="20% - Accent4 19" xfId="1146"/>
    <cellStyle name="20% - Accent4 19 2" xfId="17967"/>
    <cellStyle name="20% - Accent4 19 3" xfId="11626"/>
    <cellStyle name="20% - Accent4 2" xfId="127"/>
    <cellStyle name="20% - Accent4 2 2" xfId="5454"/>
    <cellStyle name="20% - Accent4 2 2 2" xfId="5455"/>
    <cellStyle name="20% - Accent4 2 2 2 2" xfId="20893"/>
    <cellStyle name="20% - Accent4 2 2 2 3" xfId="14550"/>
    <cellStyle name="20% - Accent4 2 2 3" xfId="20892"/>
    <cellStyle name="20% - Accent4 2 2 4" xfId="14549"/>
    <cellStyle name="20% - Accent4 2 3" xfId="5456"/>
    <cellStyle name="20% - Accent4 2 3 2" xfId="20894"/>
    <cellStyle name="20% - Accent4 2 3 3" xfId="14551"/>
    <cellStyle name="20% - Accent4 2 4" xfId="5457"/>
    <cellStyle name="20% - Accent4 2 4 2" xfId="20895"/>
    <cellStyle name="20% - Accent4 2 4 3" xfId="14552"/>
    <cellStyle name="20% - Accent4 2 5" xfId="17169"/>
    <cellStyle name="20% - Accent4 2 6" xfId="10828"/>
    <cellStyle name="20% - Accent4 20" xfId="1147"/>
    <cellStyle name="20% - Accent4 20 2" xfId="17968"/>
    <cellStyle name="20% - Accent4 20 3" xfId="11627"/>
    <cellStyle name="20% - Accent4 21" xfId="1148"/>
    <cellStyle name="20% - Accent4 21 2" xfId="17969"/>
    <cellStyle name="20% - Accent4 21 3" xfId="11628"/>
    <cellStyle name="20% - Accent4 22" xfId="1149"/>
    <cellStyle name="20% - Accent4 22 2" xfId="17970"/>
    <cellStyle name="20% - Accent4 22 3" xfId="11629"/>
    <cellStyle name="20% - Accent4 23" xfId="1150"/>
    <cellStyle name="20% - Accent4 23 2" xfId="17971"/>
    <cellStyle name="20% - Accent4 23 3" xfId="11630"/>
    <cellStyle name="20% - Accent4 24" xfId="1151"/>
    <cellStyle name="20% - Accent4 24 2" xfId="17972"/>
    <cellStyle name="20% - Accent4 24 3" xfId="11631"/>
    <cellStyle name="20% - Accent4 25" xfId="1152"/>
    <cellStyle name="20% - Accent4 25 2" xfId="17973"/>
    <cellStyle name="20% - Accent4 25 3" xfId="11632"/>
    <cellStyle name="20% - Accent4 26" xfId="1153"/>
    <cellStyle name="20% - Accent4 26 2" xfId="17974"/>
    <cellStyle name="20% - Accent4 26 3" xfId="11633"/>
    <cellStyle name="20% - Accent4 27" xfId="1154"/>
    <cellStyle name="20% - Accent4 27 2" xfId="17975"/>
    <cellStyle name="20% - Accent4 27 3" xfId="11634"/>
    <cellStyle name="20% - Accent4 28" xfId="1155"/>
    <cellStyle name="20% - Accent4 28 2" xfId="17976"/>
    <cellStyle name="20% - Accent4 28 3" xfId="11635"/>
    <cellStyle name="20% - Accent4 29" xfId="1156"/>
    <cellStyle name="20% - Accent4 29 2" xfId="17977"/>
    <cellStyle name="20% - Accent4 29 3" xfId="11636"/>
    <cellStyle name="20% - Accent4 3" xfId="128"/>
    <cellStyle name="20% - Accent4 3 2" xfId="17170"/>
    <cellStyle name="20% - Accent4 3 3" xfId="10829"/>
    <cellStyle name="20% - Accent4 30" xfId="1157"/>
    <cellStyle name="20% - Accent4 30 2" xfId="17978"/>
    <cellStyle name="20% - Accent4 30 3" xfId="11637"/>
    <cellStyle name="20% - Accent4 31" xfId="1158"/>
    <cellStyle name="20% - Accent4 31 2" xfId="17979"/>
    <cellStyle name="20% - Accent4 31 3" xfId="11638"/>
    <cellStyle name="20% - Accent4 32" xfId="1159"/>
    <cellStyle name="20% - Accent4 32 2" xfId="17980"/>
    <cellStyle name="20% - Accent4 32 3" xfId="11639"/>
    <cellStyle name="20% - Accent4 33" xfId="1160"/>
    <cellStyle name="20% - Accent4 33 2" xfId="17981"/>
    <cellStyle name="20% - Accent4 33 3" xfId="11640"/>
    <cellStyle name="20% - Accent4 34" xfId="1161"/>
    <cellStyle name="20% - Accent4 34 2" xfId="17982"/>
    <cellStyle name="20% - Accent4 34 3" xfId="11641"/>
    <cellStyle name="20% - Accent4 35" xfId="1162"/>
    <cellStyle name="20% - Accent4 35 2" xfId="17983"/>
    <cellStyle name="20% - Accent4 35 3" xfId="11642"/>
    <cellStyle name="20% - Accent4 36" xfId="1163"/>
    <cellStyle name="20% - Accent4 36 2" xfId="17984"/>
    <cellStyle name="20% - Accent4 36 3" xfId="11643"/>
    <cellStyle name="20% - Accent4 37" xfId="1164"/>
    <cellStyle name="20% - Accent4 37 2" xfId="17985"/>
    <cellStyle name="20% - Accent4 37 3" xfId="11644"/>
    <cellStyle name="20% - Accent4 38" xfId="1165"/>
    <cellStyle name="20% - Accent4 38 2" xfId="17986"/>
    <cellStyle name="20% - Accent4 38 3" xfId="11645"/>
    <cellStyle name="20% - Accent4 39" xfId="1166"/>
    <cellStyle name="20% - Accent4 39 2" xfId="17987"/>
    <cellStyle name="20% - Accent4 39 3" xfId="11646"/>
    <cellStyle name="20% - Accent4 4" xfId="1167"/>
    <cellStyle name="20% - Accent4 4 2" xfId="17988"/>
    <cellStyle name="20% - Accent4 4 3" xfId="11647"/>
    <cellStyle name="20% - Accent4 40" xfId="1168"/>
    <cellStyle name="20% - Accent4 40 2" xfId="17989"/>
    <cellStyle name="20% - Accent4 40 3" xfId="11648"/>
    <cellStyle name="20% - Accent4 41" xfId="1169"/>
    <cellStyle name="20% - Accent4 41 2" xfId="17990"/>
    <cellStyle name="20% - Accent4 41 3" xfId="11649"/>
    <cellStyle name="20% - Accent4 42" xfId="1170"/>
    <cellStyle name="20% - Accent4 42 2" xfId="17991"/>
    <cellStyle name="20% - Accent4 42 3" xfId="11650"/>
    <cellStyle name="20% - Accent4 43" xfId="1171"/>
    <cellStyle name="20% - Accent4 43 2" xfId="17992"/>
    <cellStyle name="20% - Accent4 43 3" xfId="11651"/>
    <cellStyle name="20% - Accent4 44" xfId="1172"/>
    <cellStyle name="20% - Accent4 44 2" xfId="17993"/>
    <cellStyle name="20% - Accent4 44 3" xfId="11652"/>
    <cellStyle name="20% - Accent4 45" xfId="1173"/>
    <cellStyle name="20% - Accent4 45 2" xfId="17994"/>
    <cellStyle name="20% - Accent4 45 3" xfId="11653"/>
    <cellStyle name="20% - Accent4 46" xfId="1174"/>
    <cellStyle name="20% - Accent4 46 2" xfId="17995"/>
    <cellStyle name="20% - Accent4 46 3" xfId="11654"/>
    <cellStyle name="20% - Accent4 47" xfId="1175"/>
    <cellStyle name="20% - Accent4 47 2" xfId="17996"/>
    <cellStyle name="20% - Accent4 47 3" xfId="11655"/>
    <cellStyle name="20% - Accent4 48" xfId="19847"/>
    <cellStyle name="20% - Accent4 49" xfId="13505"/>
    <cellStyle name="20% - Accent4 5" xfId="1176"/>
    <cellStyle name="20% - Accent4 5 2" xfId="17997"/>
    <cellStyle name="20% - Accent4 5 3" xfId="11656"/>
    <cellStyle name="20% - Accent4 6" xfId="1177"/>
    <cellStyle name="20% - Accent4 6 2" xfId="17998"/>
    <cellStyle name="20% - Accent4 6 3" xfId="11657"/>
    <cellStyle name="20% - Accent4 7" xfId="1178"/>
    <cellStyle name="20% - Accent4 7 2" xfId="17999"/>
    <cellStyle name="20% - Accent4 7 3" xfId="11658"/>
    <cellStyle name="20% - Accent4 8" xfId="1179"/>
    <cellStyle name="20% - Accent4 8 2" xfId="18000"/>
    <cellStyle name="20% - Accent4 8 3" xfId="11659"/>
    <cellStyle name="20% - Accent4 9" xfId="1180"/>
    <cellStyle name="20% - Accent4 9 2" xfId="18001"/>
    <cellStyle name="20% - Accent4 9 3" xfId="11660"/>
    <cellStyle name="20% - Accent5" xfId="3101"/>
    <cellStyle name="20% - Accent5 10" xfId="1181"/>
    <cellStyle name="20% - Accent5 10 2" xfId="18002"/>
    <cellStyle name="20% - Accent5 10 3" xfId="11661"/>
    <cellStyle name="20% - Accent5 11" xfId="1182"/>
    <cellStyle name="20% - Accent5 11 2" xfId="18003"/>
    <cellStyle name="20% - Accent5 11 3" xfId="11662"/>
    <cellStyle name="20% - Accent5 12" xfId="1183"/>
    <cellStyle name="20% - Accent5 12 2" xfId="18004"/>
    <cellStyle name="20% - Accent5 12 3" xfId="11663"/>
    <cellStyle name="20% - Accent5 13" xfId="1184"/>
    <cellStyle name="20% - Accent5 13 2" xfId="18005"/>
    <cellStyle name="20% - Accent5 13 3" xfId="11664"/>
    <cellStyle name="20% - Accent5 14" xfId="1185"/>
    <cellStyle name="20% - Accent5 14 2" xfId="18006"/>
    <cellStyle name="20% - Accent5 14 3" xfId="11665"/>
    <cellStyle name="20% - Accent5 15" xfId="1186"/>
    <cellStyle name="20% - Accent5 15 2" xfId="18007"/>
    <cellStyle name="20% - Accent5 15 3" xfId="11666"/>
    <cellStyle name="20% - Accent5 16" xfId="1187"/>
    <cellStyle name="20% - Accent5 16 2" xfId="18008"/>
    <cellStyle name="20% - Accent5 16 3" xfId="11667"/>
    <cellStyle name="20% - Accent5 17" xfId="1188"/>
    <cellStyle name="20% - Accent5 17 2" xfId="18009"/>
    <cellStyle name="20% - Accent5 17 3" xfId="11668"/>
    <cellStyle name="20% - Accent5 18" xfId="1189"/>
    <cellStyle name="20% - Accent5 18 2" xfId="18010"/>
    <cellStyle name="20% - Accent5 18 3" xfId="11669"/>
    <cellStyle name="20% - Accent5 19" xfId="1190"/>
    <cellStyle name="20% - Accent5 19 2" xfId="18011"/>
    <cellStyle name="20% - Accent5 19 3" xfId="11670"/>
    <cellStyle name="20% - Accent5 2" xfId="129"/>
    <cellStyle name="20% - Accent5 2 2" xfId="5458"/>
    <cellStyle name="20% - Accent5 2 2 2" xfId="5459"/>
    <cellStyle name="20% - Accent5 2 2 2 2" xfId="20897"/>
    <cellStyle name="20% - Accent5 2 2 2 3" xfId="14554"/>
    <cellStyle name="20% - Accent5 2 2 3" xfId="20896"/>
    <cellStyle name="20% - Accent5 2 2 4" xfId="14553"/>
    <cellStyle name="20% - Accent5 2 3" xfId="5460"/>
    <cellStyle name="20% - Accent5 2 3 2" xfId="20898"/>
    <cellStyle name="20% - Accent5 2 3 3" xfId="14555"/>
    <cellStyle name="20% - Accent5 2 4" xfId="5461"/>
    <cellStyle name="20% - Accent5 2 4 2" xfId="20899"/>
    <cellStyle name="20% - Accent5 2 4 3" xfId="14556"/>
    <cellStyle name="20% - Accent5 2 5" xfId="17171"/>
    <cellStyle name="20% - Accent5 2 6" xfId="10830"/>
    <cellStyle name="20% - Accent5 20" xfId="1191"/>
    <cellStyle name="20% - Accent5 20 2" xfId="18012"/>
    <cellStyle name="20% - Accent5 20 3" xfId="11671"/>
    <cellStyle name="20% - Accent5 21" xfId="1192"/>
    <cellStyle name="20% - Accent5 21 2" xfId="18013"/>
    <cellStyle name="20% - Accent5 21 3" xfId="11672"/>
    <cellStyle name="20% - Accent5 22" xfId="1193"/>
    <cellStyle name="20% - Accent5 22 2" xfId="18014"/>
    <cellStyle name="20% - Accent5 22 3" xfId="11673"/>
    <cellStyle name="20% - Accent5 23" xfId="1194"/>
    <cellStyle name="20% - Accent5 23 2" xfId="18015"/>
    <cellStyle name="20% - Accent5 23 3" xfId="11674"/>
    <cellStyle name="20% - Accent5 24" xfId="1195"/>
    <cellStyle name="20% - Accent5 24 2" xfId="18016"/>
    <cellStyle name="20% - Accent5 24 3" xfId="11675"/>
    <cellStyle name="20% - Accent5 25" xfId="1196"/>
    <cellStyle name="20% - Accent5 25 2" xfId="18017"/>
    <cellStyle name="20% - Accent5 25 3" xfId="11676"/>
    <cellStyle name="20% - Accent5 26" xfId="1197"/>
    <cellStyle name="20% - Accent5 26 2" xfId="18018"/>
    <cellStyle name="20% - Accent5 26 3" xfId="11677"/>
    <cellStyle name="20% - Accent5 27" xfId="1198"/>
    <cellStyle name="20% - Accent5 27 2" xfId="18019"/>
    <cellStyle name="20% - Accent5 27 3" xfId="11678"/>
    <cellStyle name="20% - Accent5 28" xfId="1199"/>
    <cellStyle name="20% - Accent5 28 2" xfId="18020"/>
    <cellStyle name="20% - Accent5 28 3" xfId="11679"/>
    <cellStyle name="20% - Accent5 29" xfId="1200"/>
    <cellStyle name="20% - Accent5 29 2" xfId="18021"/>
    <cellStyle name="20% - Accent5 29 3" xfId="11680"/>
    <cellStyle name="20% - Accent5 3" xfId="130"/>
    <cellStyle name="20% - Accent5 3 2" xfId="17172"/>
    <cellStyle name="20% - Accent5 3 3" xfId="10831"/>
    <cellStyle name="20% - Accent5 30" xfId="1201"/>
    <cellStyle name="20% - Accent5 30 2" xfId="18022"/>
    <cellStyle name="20% - Accent5 30 3" xfId="11681"/>
    <cellStyle name="20% - Accent5 31" xfId="1202"/>
    <cellStyle name="20% - Accent5 31 2" xfId="18023"/>
    <cellStyle name="20% - Accent5 31 3" xfId="11682"/>
    <cellStyle name="20% - Accent5 32" xfId="1203"/>
    <cellStyle name="20% - Accent5 32 2" xfId="18024"/>
    <cellStyle name="20% - Accent5 32 3" xfId="11683"/>
    <cellStyle name="20% - Accent5 33" xfId="1204"/>
    <cellStyle name="20% - Accent5 33 2" xfId="18025"/>
    <cellStyle name="20% - Accent5 33 3" xfId="11684"/>
    <cellStyle name="20% - Accent5 34" xfId="1205"/>
    <cellStyle name="20% - Accent5 34 2" xfId="18026"/>
    <cellStyle name="20% - Accent5 34 3" xfId="11685"/>
    <cellStyle name="20% - Accent5 35" xfId="1206"/>
    <cellStyle name="20% - Accent5 35 2" xfId="18027"/>
    <cellStyle name="20% - Accent5 35 3" xfId="11686"/>
    <cellStyle name="20% - Accent5 36" xfId="1207"/>
    <cellStyle name="20% - Accent5 36 2" xfId="18028"/>
    <cellStyle name="20% - Accent5 36 3" xfId="11687"/>
    <cellStyle name="20% - Accent5 37" xfId="1208"/>
    <cellStyle name="20% - Accent5 37 2" xfId="18029"/>
    <cellStyle name="20% - Accent5 37 3" xfId="11688"/>
    <cellStyle name="20% - Accent5 38" xfId="1209"/>
    <cellStyle name="20% - Accent5 38 2" xfId="18030"/>
    <cellStyle name="20% - Accent5 38 3" xfId="11689"/>
    <cellStyle name="20% - Accent5 39" xfId="1210"/>
    <cellStyle name="20% - Accent5 39 2" xfId="18031"/>
    <cellStyle name="20% - Accent5 39 3" xfId="11690"/>
    <cellStyle name="20% - Accent5 4" xfId="1211"/>
    <cellStyle name="20% - Accent5 4 2" xfId="18032"/>
    <cellStyle name="20% - Accent5 4 3" xfId="11691"/>
    <cellStyle name="20% - Accent5 40" xfId="1212"/>
    <cellStyle name="20% - Accent5 40 2" xfId="18033"/>
    <cellStyle name="20% - Accent5 40 3" xfId="11692"/>
    <cellStyle name="20% - Accent5 41" xfId="1213"/>
    <cellStyle name="20% - Accent5 41 2" xfId="18034"/>
    <cellStyle name="20% - Accent5 41 3" xfId="11693"/>
    <cellStyle name="20% - Accent5 42" xfId="1214"/>
    <cellStyle name="20% - Accent5 42 2" xfId="18035"/>
    <cellStyle name="20% - Accent5 42 3" xfId="11694"/>
    <cellStyle name="20% - Accent5 43" xfId="1215"/>
    <cellStyle name="20% - Accent5 43 2" xfId="18036"/>
    <cellStyle name="20% - Accent5 43 3" xfId="11695"/>
    <cellStyle name="20% - Accent5 44" xfId="1216"/>
    <cellStyle name="20% - Accent5 44 2" xfId="18037"/>
    <cellStyle name="20% - Accent5 44 3" xfId="11696"/>
    <cellStyle name="20% - Accent5 45" xfId="1217"/>
    <cellStyle name="20% - Accent5 45 2" xfId="18038"/>
    <cellStyle name="20% - Accent5 45 3" xfId="11697"/>
    <cellStyle name="20% - Accent5 46" xfId="1218"/>
    <cellStyle name="20% - Accent5 46 2" xfId="18039"/>
    <cellStyle name="20% - Accent5 46 3" xfId="11698"/>
    <cellStyle name="20% - Accent5 47" xfId="1219"/>
    <cellStyle name="20% - Accent5 47 2" xfId="18040"/>
    <cellStyle name="20% - Accent5 47 3" xfId="11699"/>
    <cellStyle name="20% - Accent5 48" xfId="19848"/>
    <cellStyle name="20% - Accent5 49" xfId="13506"/>
    <cellStyle name="20% - Accent5 5" xfId="1220"/>
    <cellStyle name="20% - Accent5 5 2" xfId="18041"/>
    <cellStyle name="20% - Accent5 5 3" xfId="11700"/>
    <cellStyle name="20% - Accent5 6" xfId="1221"/>
    <cellStyle name="20% - Accent5 6 2" xfId="18042"/>
    <cellStyle name="20% - Accent5 6 3" xfId="11701"/>
    <cellStyle name="20% - Accent5 7" xfId="1222"/>
    <cellStyle name="20% - Accent5 7 2" xfId="18043"/>
    <cellStyle name="20% - Accent5 7 3" xfId="11702"/>
    <cellStyle name="20% - Accent5 8" xfId="1223"/>
    <cellStyle name="20% - Accent5 8 2" xfId="18044"/>
    <cellStyle name="20% - Accent5 8 3" xfId="11703"/>
    <cellStyle name="20% - Accent5 9" xfId="1224"/>
    <cellStyle name="20% - Accent5 9 2" xfId="18045"/>
    <cellStyle name="20% - Accent5 9 3" xfId="11704"/>
    <cellStyle name="20% - Accent6" xfId="3102"/>
    <cellStyle name="20% - Accent6 10" xfId="1225"/>
    <cellStyle name="20% - Accent6 10 2" xfId="18046"/>
    <cellStyle name="20% - Accent6 10 3" xfId="11705"/>
    <cellStyle name="20% - Accent6 11" xfId="1226"/>
    <cellStyle name="20% - Accent6 11 2" xfId="18047"/>
    <cellStyle name="20% - Accent6 11 3" xfId="11706"/>
    <cellStyle name="20% - Accent6 12" xfId="1227"/>
    <cellStyle name="20% - Accent6 12 2" xfId="18048"/>
    <cellStyle name="20% - Accent6 12 3" xfId="11707"/>
    <cellStyle name="20% - Accent6 13" xfId="1228"/>
    <cellStyle name="20% - Accent6 13 2" xfId="18049"/>
    <cellStyle name="20% - Accent6 13 3" xfId="11708"/>
    <cellStyle name="20% - Accent6 14" xfId="1229"/>
    <cellStyle name="20% - Accent6 14 2" xfId="18050"/>
    <cellStyle name="20% - Accent6 14 3" xfId="11709"/>
    <cellStyle name="20% - Accent6 15" xfId="1230"/>
    <cellStyle name="20% - Accent6 15 2" xfId="18051"/>
    <cellStyle name="20% - Accent6 15 3" xfId="11710"/>
    <cellStyle name="20% - Accent6 16" xfId="1231"/>
    <cellStyle name="20% - Accent6 16 2" xfId="18052"/>
    <cellStyle name="20% - Accent6 16 3" xfId="11711"/>
    <cellStyle name="20% - Accent6 17" xfId="1232"/>
    <cellStyle name="20% - Accent6 17 2" xfId="18053"/>
    <cellStyle name="20% - Accent6 17 3" xfId="11712"/>
    <cellStyle name="20% - Accent6 18" xfId="1233"/>
    <cellStyle name="20% - Accent6 18 2" xfId="18054"/>
    <cellStyle name="20% - Accent6 18 3" xfId="11713"/>
    <cellStyle name="20% - Accent6 19" xfId="1234"/>
    <cellStyle name="20% - Accent6 19 2" xfId="18055"/>
    <cellStyle name="20% - Accent6 19 3" xfId="11714"/>
    <cellStyle name="20% - Accent6 2" xfId="131"/>
    <cellStyle name="20% - Accent6 2 2" xfId="5462"/>
    <cellStyle name="20% - Accent6 2 2 2" xfId="5463"/>
    <cellStyle name="20% - Accent6 2 2 2 2" xfId="20901"/>
    <cellStyle name="20% - Accent6 2 2 2 3" xfId="14558"/>
    <cellStyle name="20% - Accent6 2 2 3" xfId="20900"/>
    <cellStyle name="20% - Accent6 2 2 4" xfId="14557"/>
    <cellStyle name="20% - Accent6 2 3" xfId="5464"/>
    <cellStyle name="20% - Accent6 2 3 2" xfId="20902"/>
    <cellStyle name="20% - Accent6 2 3 3" xfId="14559"/>
    <cellStyle name="20% - Accent6 2 4" xfId="5465"/>
    <cellStyle name="20% - Accent6 2 4 2" xfId="20903"/>
    <cellStyle name="20% - Accent6 2 4 3" xfId="14560"/>
    <cellStyle name="20% - Accent6 2 5" xfId="17173"/>
    <cellStyle name="20% - Accent6 2 6" xfId="10832"/>
    <cellStyle name="20% - Accent6 20" xfId="1235"/>
    <cellStyle name="20% - Accent6 20 2" xfId="18056"/>
    <cellStyle name="20% - Accent6 20 3" xfId="11715"/>
    <cellStyle name="20% - Accent6 21" xfId="1236"/>
    <cellStyle name="20% - Accent6 21 2" xfId="18057"/>
    <cellStyle name="20% - Accent6 21 3" xfId="11716"/>
    <cellStyle name="20% - Accent6 22" xfId="1237"/>
    <cellStyle name="20% - Accent6 22 2" xfId="18058"/>
    <cellStyle name="20% - Accent6 22 3" xfId="11717"/>
    <cellStyle name="20% - Accent6 23" xfId="1238"/>
    <cellStyle name="20% - Accent6 23 2" xfId="18059"/>
    <cellStyle name="20% - Accent6 23 3" xfId="11718"/>
    <cellStyle name="20% - Accent6 24" xfId="1239"/>
    <cellStyle name="20% - Accent6 24 2" xfId="18060"/>
    <cellStyle name="20% - Accent6 24 3" xfId="11719"/>
    <cellStyle name="20% - Accent6 25" xfId="1240"/>
    <cellStyle name="20% - Accent6 25 2" xfId="18061"/>
    <cellStyle name="20% - Accent6 25 3" xfId="11720"/>
    <cellStyle name="20% - Accent6 26" xfId="1241"/>
    <cellStyle name="20% - Accent6 26 2" xfId="18062"/>
    <cellStyle name="20% - Accent6 26 3" xfId="11721"/>
    <cellStyle name="20% - Accent6 27" xfId="1242"/>
    <cellStyle name="20% - Accent6 27 2" xfId="18063"/>
    <cellStyle name="20% - Accent6 27 3" xfId="11722"/>
    <cellStyle name="20% - Accent6 28" xfId="1243"/>
    <cellStyle name="20% - Accent6 28 2" xfId="18064"/>
    <cellStyle name="20% - Accent6 28 3" xfId="11723"/>
    <cellStyle name="20% - Accent6 29" xfId="1244"/>
    <cellStyle name="20% - Accent6 29 2" xfId="18065"/>
    <cellStyle name="20% - Accent6 29 3" xfId="11724"/>
    <cellStyle name="20% - Accent6 3" xfId="132"/>
    <cellStyle name="20% - Accent6 3 2" xfId="17174"/>
    <cellStyle name="20% - Accent6 3 3" xfId="10833"/>
    <cellStyle name="20% - Accent6 30" xfId="1245"/>
    <cellStyle name="20% - Accent6 30 2" xfId="18066"/>
    <cellStyle name="20% - Accent6 30 3" xfId="11725"/>
    <cellStyle name="20% - Accent6 31" xfId="1246"/>
    <cellStyle name="20% - Accent6 31 2" xfId="18067"/>
    <cellStyle name="20% - Accent6 31 3" xfId="11726"/>
    <cellStyle name="20% - Accent6 32" xfId="1247"/>
    <cellStyle name="20% - Accent6 32 2" xfId="18068"/>
    <cellStyle name="20% - Accent6 32 3" xfId="11727"/>
    <cellStyle name="20% - Accent6 33" xfId="1248"/>
    <cellStyle name="20% - Accent6 33 2" xfId="18069"/>
    <cellStyle name="20% - Accent6 33 3" xfId="11728"/>
    <cellStyle name="20% - Accent6 34" xfId="1249"/>
    <cellStyle name="20% - Accent6 34 2" xfId="18070"/>
    <cellStyle name="20% - Accent6 34 3" xfId="11729"/>
    <cellStyle name="20% - Accent6 35" xfId="1250"/>
    <cellStyle name="20% - Accent6 35 2" xfId="18071"/>
    <cellStyle name="20% - Accent6 35 3" xfId="11730"/>
    <cellStyle name="20% - Accent6 36" xfId="1251"/>
    <cellStyle name="20% - Accent6 36 2" xfId="18072"/>
    <cellStyle name="20% - Accent6 36 3" xfId="11731"/>
    <cellStyle name="20% - Accent6 37" xfId="1252"/>
    <cellStyle name="20% - Accent6 37 2" xfId="18073"/>
    <cellStyle name="20% - Accent6 37 3" xfId="11732"/>
    <cellStyle name="20% - Accent6 38" xfId="1253"/>
    <cellStyle name="20% - Accent6 38 2" xfId="18074"/>
    <cellStyle name="20% - Accent6 38 3" xfId="11733"/>
    <cellStyle name="20% - Accent6 39" xfId="1254"/>
    <cellStyle name="20% - Accent6 39 2" xfId="18075"/>
    <cellStyle name="20% - Accent6 39 3" xfId="11734"/>
    <cellStyle name="20% - Accent6 4" xfId="1255"/>
    <cellStyle name="20% - Accent6 4 2" xfId="18076"/>
    <cellStyle name="20% - Accent6 4 3" xfId="11735"/>
    <cellStyle name="20% - Accent6 40" xfId="1256"/>
    <cellStyle name="20% - Accent6 40 2" xfId="18077"/>
    <cellStyle name="20% - Accent6 40 3" xfId="11736"/>
    <cellStyle name="20% - Accent6 41" xfId="1257"/>
    <cellStyle name="20% - Accent6 41 2" xfId="18078"/>
    <cellStyle name="20% - Accent6 41 3" xfId="11737"/>
    <cellStyle name="20% - Accent6 42" xfId="1258"/>
    <cellStyle name="20% - Accent6 42 2" xfId="18079"/>
    <cellStyle name="20% - Accent6 42 3" xfId="11738"/>
    <cellStyle name="20% - Accent6 43" xfId="1259"/>
    <cellStyle name="20% - Accent6 43 2" xfId="18080"/>
    <cellStyle name="20% - Accent6 43 3" xfId="11739"/>
    <cellStyle name="20% - Accent6 44" xfId="1260"/>
    <cellStyle name="20% - Accent6 44 2" xfId="18081"/>
    <cellStyle name="20% - Accent6 44 3" xfId="11740"/>
    <cellStyle name="20% - Accent6 45" xfId="1261"/>
    <cellStyle name="20% - Accent6 45 2" xfId="18082"/>
    <cellStyle name="20% - Accent6 45 3" xfId="11741"/>
    <cellStyle name="20% - Accent6 46" xfId="1262"/>
    <cellStyle name="20% - Accent6 46 2" xfId="18083"/>
    <cellStyle name="20% - Accent6 46 3" xfId="11742"/>
    <cellStyle name="20% - Accent6 47" xfId="1263"/>
    <cellStyle name="20% - Accent6 47 2" xfId="18084"/>
    <cellStyle name="20% - Accent6 47 3" xfId="11743"/>
    <cellStyle name="20% - Accent6 48" xfId="19849"/>
    <cellStyle name="20% - Accent6 49" xfId="13507"/>
    <cellStyle name="20% - Accent6 5" xfId="1264"/>
    <cellStyle name="20% - Accent6 5 2" xfId="18085"/>
    <cellStyle name="20% - Accent6 5 3" xfId="11744"/>
    <cellStyle name="20% - Accent6 6" xfId="1265"/>
    <cellStyle name="20% - Accent6 6 2" xfId="18086"/>
    <cellStyle name="20% - Accent6 6 3" xfId="11745"/>
    <cellStyle name="20% - Accent6 7" xfId="1266"/>
    <cellStyle name="20% - Accent6 7 2" xfId="18087"/>
    <cellStyle name="20% - Accent6 7 3" xfId="11746"/>
    <cellStyle name="20% - Accent6 8" xfId="1267"/>
    <cellStyle name="20% - Accent6 8 2" xfId="18088"/>
    <cellStyle name="20% - Accent6 8 3" xfId="11747"/>
    <cellStyle name="20% - Accent6 9" xfId="1268"/>
    <cellStyle name="20% - Accent6 9 2" xfId="18089"/>
    <cellStyle name="20% - Accent6 9 3" xfId="11748"/>
    <cellStyle name="20% - Akzent1" xfId="133"/>
    <cellStyle name="20% - Akzent1 2" xfId="17175"/>
    <cellStyle name="20% - Akzent1 3" xfId="10834"/>
    <cellStyle name="20% - Akzent2" xfId="134"/>
    <cellStyle name="20% - Akzent2 2" xfId="17176"/>
    <cellStyle name="20% - Akzent2 3" xfId="10835"/>
    <cellStyle name="20% - Akzent3" xfId="135"/>
    <cellStyle name="20% - Akzent3 2" xfId="17177"/>
    <cellStyle name="20% - Akzent3 3" xfId="10836"/>
    <cellStyle name="20% - Akzent4" xfId="136"/>
    <cellStyle name="20% - Akzent4 2" xfId="17178"/>
    <cellStyle name="20% - Akzent4 3" xfId="10837"/>
    <cellStyle name="20% - Akzent5" xfId="137"/>
    <cellStyle name="20% - Akzent5 2" xfId="17179"/>
    <cellStyle name="20% - Akzent5 3" xfId="10838"/>
    <cellStyle name="20% - Akzent6" xfId="138"/>
    <cellStyle name="20% - Akzent6 2" xfId="17180"/>
    <cellStyle name="20% - Akzent6 3" xfId="10839"/>
    <cellStyle name="20% - Dekorfärg1" xfId="5466"/>
    <cellStyle name="20% - Dekorfärg1 2" xfId="20904"/>
    <cellStyle name="20% - Dekorfärg1 3" xfId="14561"/>
    <cellStyle name="20% - Dekorfärg2" xfId="5467"/>
    <cellStyle name="20% - Dekorfärg2 2" xfId="20905"/>
    <cellStyle name="20% - Dekorfärg2 3" xfId="14562"/>
    <cellStyle name="20% - Dekorfärg3" xfId="5468"/>
    <cellStyle name="20% - Dekorfärg3 2" xfId="20906"/>
    <cellStyle name="20% - Dekorfärg3 3" xfId="14563"/>
    <cellStyle name="20% - Dekorfärg4" xfId="5469"/>
    <cellStyle name="20% - Dekorfärg4 2" xfId="20907"/>
    <cellStyle name="20% - Dekorfärg4 3" xfId="14564"/>
    <cellStyle name="20% - Dekorfärg5" xfId="5470"/>
    <cellStyle name="20% - Dekorfärg5 2" xfId="20908"/>
    <cellStyle name="20% - Dekorfärg5 3" xfId="14565"/>
    <cellStyle name="20% - Dekorfärg6" xfId="5471"/>
    <cellStyle name="20% - Dekorfärg6 2" xfId="20909"/>
    <cellStyle name="20% - Dekorfärg6 3" xfId="14566"/>
    <cellStyle name="20% - 强调文字颜色 1 2" xfId="139"/>
    <cellStyle name="20% - 强调文字颜色 1 2 2" xfId="17181"/>
    <cellStyle name="20% - 强调文字颜色 1 2 3" xfId="10840"/>
    <cellStyle name="20% - 强调文字颜色 1 3" xfId="140"/>
    <cellStyle name="20% - 强调文字颜色 1 3 2" xfId="17182"/>
    <cellStyle name="20% - 强调文字颜色 1 3 3" xfId="10841"/>
    <cellStyle name="20% - 强调文字颜色 1 4" xfId="141"/>
    <cellStyle name="20% - 强调文字颜色 1 4 2" xfId="17183"/>
    <cellStyle name="20% - 强调文字颜色 1 4 3" xfId="10842"/>
    <cellStyle name="20% - 强调文字颜色 2 2" xfId="142"/>
    <cellStyle name="20% - 强调文字颜色 2 2 2" xfId="17184"/>
    <cellStyle name="20% - 强调文字颜色 2 2 3" xfId="10843"/>
    <cellStyle name="20% - 强调文字颜色 2 3" xfId="143"/>
    <cellStyle name="20% - 强调文字颜色 2 3 2" xfId="17185"/>
    <cellStyle name="20% - 强调文字颜色 2 3 3" xfId="10844"/>
    <cellStyle name="20% - 强调文字颜色 2 4" xfId="144"/>
    <cellStyle name="20% - 强调文字颜色 2 4 2" xfId="17186"/>
    <cellStyle name="20% - 强调文字颜色 2 4 3" xfId="10845"/>
    <cellStyle name="20% - 强调文字颜色 3 2" xfId="145"/>
    <cellStyle name="20% - 强调文字颜色 3 2 2" xfId="17187"/>
    <cellStyle name="20% - 强调文字颜色 3 2 3" xfId="10846"/>
    <cellStyle name="20% - 强调文字颜色 3 3" xfId="146"/>
    <cellStyle name="20% - 强调文字颜色 3 3 2" xfId="17188"/>
    <cellStyle name="20% - 强调文字颜色 3 3 3" xfId="10847"/>
    <cellStyle name="20% - 强调文字颜色 3 4" xfId="147"/>
    <cellStyle name="20% - 强调文字颜色 3 4 2" xfId="17189"/>
    <cellStyle name="20% - 强调文字颜色 3 4 3" xfId="10848"/>
    <cellStyle name="20% - 强调文字颜色 4 2" xfId="148"/>
    <cellStyle name="20% - 强调文字颜色 4 2 2" xfId="17190"/>
    <cellStyle name="20% - 强调文字颜色 4 2 3" xfId="10849"/>
    <cellStyle name="20% - 强调文字颜色 4 3" xfId="149"/>
    <cellStyle name="20% - 强调文字颜色 4 3 2" xfId="17191"/>
    <cellStyle name="20% - 强调文字颜色 4 3 3" xfId="10850"/>
    <cellStyle name="20% - 强调文字颜色 4 4" xfId="150"/>
    <cellStyle name="20% - 强调文字颜色 4 4 2" xfId="17192"/>
    <cellStyle name="20% - 强调文字颜色 4 4 3" xfId="10851"/>
    <cellStyle name="20% - 强调文字颜色 5 2" xfId="151"/>
    <cellStyle name="20% - 强调文字颜色 5 2 2" xfId="17193"/>
    <cellStyle name="20% - 强调文字颜色 5 2 3" xfId="10852"/>
    <cellStyle name="20% - 强调文字颜色 5 3" xfId="152"/>
    <cellStyle name="20% - 强调文字颜色 5 3 2" xfId="17194"/>
    <cellStyle name="20% - 强调文字颜色 5 3 3" xfId="10853"/>
    <cellStyle name="20% - 强调文字颜色 5 4" xfId="153"/>
    <cellStyle name="20% - 强调文字颜色 5 4 2" xfId="17195"/>
    <cellStyle name="20% - 强调文字颜色 5 4 3" xfId="10854"/>
    <cellStyle name="20% - 强调文字颜色 6 2" xfId="154"/>
    <cellStyle name="20% - 强调文字颜色 6 2 2" xfId="17196"/>
    <cellStyle name="20% - 强调文字颜色 6 2 3" xfId="10855"/>
    <cellStyle name="20% - 强调文字颜色 6 3" xfId="155"/>
    <cellStyle name="20% - 强调文字颜色 6 3 2" xfId="17197"/>
    <cellStyle name="20% - 强调文字颜色 6 3 3" xfId="10856"/>
    <cellStyle name="20% - 强调文字颜色 6 4" xfId="156"/>
    <cellStyle name="20% - 强调文字颜色 6 4 2" xfId="17198"/>
    <cellStyle name="20% - 强调文字颜色 6 4 3" xfId="10857"/>
    <cellStyle name="32" xfId="1269"/>
    <cellStyle name="32 2" xfId="18090"/>
    <cellStyle name="32 3" xfId="11749"/>
    <cellStyle name="³f¹ô [0]_Sheet1" xfId="5472"/>
    <cellStyle name="³f¹ô[0]_6_6 R&amp;O " xfId="5473"/>
    <cellStyle name="³f¹ô_6_6 R&amp;O " xfId="5474"/>
    <cellStyle name="40 % - Akzent1 2" xfId="157"/>
    <cellStyle name="40 % - Akzent1 2 2" xfId="5475"/>
    <cellStyle name="40 % - Akzent1 2 2 2" xfId="5476"/>
    <cellStyle name="40 % - Akzent1 2 2 2 2" xfId="5477"/>
    <cellStyle name="40 % - Akzent1 2 2 2 2 2" xfId="20912"/>
    <cellStyle name="40 % - Akzent1 2 2 2 2 3" xfId="14569"/>
    <cellStyle name="40 % - Akzent1 2 2 2 3" xfId="20911"/>
    <cellStyle name="40 % - Akzent1 2 2 2 4" xfId="14568"/>
    <cellStyle name="40 % - Akzent1 2 2 3" xfId="5478"/>
    <cellStyle name="40 % - Akzent1 2 2 3 2" xfId="20913"/>
    <cellStyle name="40 % - Akzent1 2 2 3 3" xfId="14570"/>
    <cellStyle name="40 % - Akzent1 2 2 4" xfId="20910"/>
    <cellStyle name="40 % - Akzent1 2 2 5" xfId="14567"/>
    <cellStyle name="40 % - Akzent1 2 3" xfId="5479"/>
    <cellStyle name="40 % - Akzent1 2 3 2" xfId="5480"/>
    <cellStyle name="40 % - Akzent1 2 3 2 2" xfId="20915"/>
    <cellStyle name="40 % - Akzent1 2 3 2 3" xfId="14572"/>
    <cellStyle name="40 % - Akzent1 2 3 3" xfId="20914"/>
    <cellStyle name="40 % - Akzent1 2 3 4" xfId="14571"/>
    <cellStyle name="40 % - Akzent1 2 4" xfId="5481"/>
    <cellStyle name="40 % - Akzent1 2 4 2" xfId="5482"/>
    <cellStyle name="40 % - Akzent1 2 4 2 2" xfId="20917"/>
    <cellStyle name="40 % - Akzent1 2 4 2 3" xfId="14574"/>
    <cellStyle name="40 % - Akzent1 2 4 3" xfId="20916"/>
    <cellStyle name="40 % - Akzent1 2 4 4" xfId="14573"/>
    <cellStyle name="40 % - Akzent1 2 5" xfId="5483"/>
    <cellStyle name="40 % - Akzent1 2 5 2" xfId="20918"/>
    <cellStyle name="40 % - Akzent1 2 5 3" xfId="14575"/>
    <cellStyle name="40 % - Akzent1 2 6" xfId="17199"/>
    <cellStyle name="40 % - Akzent1 2 7" xfId="10858"/>
    <cellStyle name="40 % - Akzent1 3" xfId="158"/>
    <cellStyle name="40 % - Akzent1 3 2" xfId="5484"/>
    <cellStyle name="40 % - Akzent1 3 2 2" xfId="5485"/>
    <cellStyle name="40 % - Akzent1 3 2 2 2" xfId="5486"/>
    <cellStyle name="40 % - Akzent1 3 2 2 2 2" xfId="20921"/>
    <cellStyle name="40 % - Akzent1 3 2 2 2 3" xfId="14578"/>
    <cellStyle name="40 % - Akzent1 3 2 2 3" xfId="20920"/>
    <cellStyle name="40 % - Akzent1 3 2 2 4" xfId="14577"/>
    <cellStyle name="40 % - Akzent1 3 2 3" xfId="5487"/>
    <cellStyle name="40 % - Akzent1 3 2 3 2" xfId="20922"/>
    <cellStyle name="40 % - Akzent1 3 2 3 3" xfId="14579"/>
    <cellStyle name="40 % - Akzent1 3 2 4" xfId="20919"/>
    <cellStyle name="40 % - Akzent1 3 2 5" xfId="14576"/>
    <cellStyle name="40 % - Akzent1 3 3" xfId="5488"/>
    <cellStyle name="40 % - Akzent1 3 3 2" xfId="5489"/>
    <cellStyle name="40 % - Akzent1 3 3 2 2" xfId="20924"/>
    <cellStyle name="40 % - Akzent1 3 3 2 3" xfId="14581"/>
    <cellStyle name="40 % - Akzent1 3 3 3" xfId="20923"/>
    <cellStyle name="40 % - Akzent1 3 3 4" xfId="14580"/>
    <cellStyle name="40 % - Akzent1 3 4" xfId="5490"/>
    <cellStyle name="40 % - Akzent1 3 4 2" xfId="5491"/>
    <cellStyle name="40 % - Akzent1 3 4 2 2" xfId="20926"/>
    <cellStyle name="40 % - Akzent1 3 4 2 3" xfId="14583"/>
    <cellStyle name="40 % - Akzent1 3 4 3" xfId="20925"/>
    <cellStyle name="40 % - Akzent1 3 4 4" xfId="14582"/>
    <cellStyle name="40 % - Akzent1 3 5" xfId="5492"/>
    <cellStyle name="40 % - Akzent1 3 5 2" xfId="20927"/>
    <cellStyle name="40 % - Akzent1 3 5 3" xfId="14584"/>
    <cellStyle name="40 % - Akzent1 3 6" xfId="17200"/>
    <cellStyle name="40 % - Akzent1 3 7" xfId="10859"/>
    <cellStyle name="40 % - Akzent1 4" xfId="159"/>
    <cellStyle name="40 % - Akzent1 4 2" xfId="5493"/>
    <cellStyle name="40 % - Akzent1 4 2 2" xfId="5494"/>
    <cellStyle name="40 % - Akzent1 4 2 2 2" xfId="20929"/>
    <cellStyle name="40 % - Akzent1 4 2 2 3" xfId="14586"/>
    <cellStyle name="40 % - Akzent1 4 2 3" xfId="20928"/>
    <cellStyle name="40 % - Akzent1 4 2 4" xfId="14585"/>
    <cellStyle name="40 % - Akzent1 4 3" xfId="5495"/>
    <cellStyle name="40 % - Akzent1 4 3 2" xfId="20930"/>
    <cellStyle name="40 % - Akzent1 4 3 3" xfId="14587"/>
    <cellStyle name="40 % - Akzent1 4 4" xfId="17201"/>
    <cellStyle name="40 % - Akzent1 4 5" xfId="10860"/>
    <cellStyle name="40 % - Akzent1 5" xfId="5496"/>
    <cellStyle name="40 % - Akzent1 5 2" xfId="5497"/>
    <cellStyle name="40 % - Akzent1 5 2 2" xfId="5498"/>
    <cellStyle name="40 % - Akzent1 5 2 2 2" xfId="20933"/>
    <cellStyle name="40 % - Akzent1 5 2 2 3" xfId="14590"/>
    <cellStyle name="40 % - Akzent1 5 2 3" xfId="20932"/>
    <cellStyle name="40 % - Akzent1 5 2 4" xfId="14589"/>
    <cellStyle name="40 % - Akzent1 5 3" xfId="5499"/>
    <cellStyle name="40 % - Akzent1 5 3 2" xfId="20934"/>
    <cellStyle name="40 % - Akzent1 5 3 3" xfId="14591"/>
    <cellStyle name="40 % - Akzent1 5 4" xfId="20931"/>
    <cellStyle name="40 % - Akzent1 5 5" xfId="14588"/>
    <cellStyle name="40 % - Akzent1 6" xfId="5500"/>
    <cellStyle name="40 % - Akzent1 6 2" xfId="5501"/>
    <cellStyle name="40 % - Akzent1 6 2 2" xfId="5502"/>
    <cellStyle name="40 % - Akzent1 6 2 2 2" xfId="20937"/>
    <cellStyle name="40 % - Akzent1 6 2 2 3" xfId="14594"/>
    <cellStyle name="40 % - Akzent1 6 2 3" xfId="20936"/>
    <cellStyle name="40 % - Akzent1 6 2 4" xfId="14593"/>
    <cellStyle name="40 % - Akzent1 6 3" xfId="5503"/>
    <cellStyle name="40 % - Akzent1 6 3 2" xfId="20938"/>
    <cellStyle name="40 % - Akzent1 6 3 3" xfId="14595"/>
    <cellStyle name="40 % - Akzent1 6 4" xfId="20935"/>
    <cellStyle name="40 % - Akzent1 6 5" xfId="14592"/>
    <cellStyle name="40 % - Akzent1 7" xfId="5504"/>
    <cellStyle name="40 % - Akzent1 7 2" xfId="5505"/>
    <cellStyle name="40 % - Akzent1 7 2 2" xfId="20940"/>
    <cellStyle name="40 % - Akzent1 7 2 3" xfId="14597"/>
    <cellStyle name="40 % - Akzent1 7 3" xfId="20939"/>
    <cellStyle name="40 % - Akzent1 7 4" xfId="14596"/>
    <cellStyle name="40 % - Akzent1 8" xfId="5506"/>
    <cellStyle name="40 % - Akzent1 8 2" xfId="5507"/>
    <cellStyle name="40 % - Akzent1 8 2 2" xfId="20942"/>
    <cellStyle name="40 % - Akzent1 8 2 3" xfId="14599"/>
    <cellStyle name="40 % - Akzent1 8 3" xfId="20941"/>
    <cellStyle name="40 % - Akzent1 8 4" xfId="14598"/>
    <cellStyle name="40 % - Akzent1 9" xfId="5508"/>
    <cellStyle name="40 % - Akzent1 9 2" xfId="20943"/>
    <cellStyle name="40 % - Akzent1 9 3" xfId="14600"/>
    <cellStyle name="40 % - Akzent2 2" xfId="160"/>
    <cellStyle name="40 % - Akzent2 2 2" xfId="5509"/>
    <cellStyle name="40 % - Akzent2 2 2 2" xfId="5510"/>
    <cellStyle name="40 % - Akzent2 2 2 2 2" xfId="5511"/>
    <cellStyle name="40 % - Akzent2 2 2 2 2 2" xfId="20946"/>
    <cellStyle name="40 % - Akzent2 2 2 2 2 3" xfId="14603"/>
    <cellStyle name="40 % - Akzent2 2 2 2 3" xfId="20945"/>
    <cellStyle name="40 % - Akzent2 2 2 2 4" xfId="14602"/>
    <cellStyle name="40 % - Akzent2 2 2 3" xfId="5512"/>
    <cellStyle name="40 % - Akzent2 2 2 3 2" xfId="20947"/>
    <cellStyle name="40 % - Akzent2 2 2 3 3" xfId="14604"/>
    <cellStyle name="40 % - Akzent2 2 2 4" xfId="20944"/>
    <cellStyle name="40 % - Akzent2 2 2 5" xfId="14601"/>
    <cellStyle name="40 % - Akzent2 2 3" xfId="5513"/>
    <cellStyle name="40 % - Akzent2 2 3 2" xfId="5514"/>
    <cellStyle name="40 % - Akzent2 2 3 2 2" xfId="20949"/>
    <cellStyle name="40 % - Akzent2 2 3 2 3" xfId="14606"/>
    <cellStyle name="40 % - Akzent2 2 3 3" xfId="20948"/>
    <cellStyle name="40 % - Akzent2 2 3 4" xfId="14605"/>
    <cellStyle name="40 % - Akzent2 2 4" xfId="5515"/>
    <cellStyle name="40 % - Akzent2 2 4 2" xfId="5516"/>
    <cellStyle name="40 % - Akzent2 2 4 2 2" xfId="20951"/>
    <cellStyle name="40 % - Akzent2 2 4 2 3" xfId="14608"/>
    <cellStyle name="40 % - Akzent2 2 4 3" xfId="20950"/>
    <cellStyle name="40 % - Akzent2 2 4 4" xfId="14607"/>
    <cellStyle name="40 % - Akzent2 2 5" xfId="5517"/>
    <cellStyle name="40 % - Akzent2 2 5 2" xfId="20952"/>
    <cellStyle name="40 % - Akzent2 2 5 3" xfId="14609"/>
    <cellStyle name="40 % - Akzent2 2 6" xfId="17202"/>
    <cellStyle name="40 % - Akzent2 2 7" xfId="10861"/>
    <cellStyle name="40 % - Akzent2 3" xfId="161"/>
    <cellStyle name="40 % - Akzent2 3 2" xfId="5518"/>
    <cellStyle name="40 % - Akzent2 3 2 2" xfId="5519"/>
    <cellStyle name="40 % - Akzent2 3 2 2 2" xfId="5520"/>
    <cellStyle name="40 % - Akzent2 3 2 2 2 2" xfId="20955"/>
    <cellStyle name="40 % - Akzent2 3 2 2 2 3" xfId="14612"/>
    <cellStyle name="40 % - Akzent2 3 2 2 3" xfId="20954"/>
    <cellStyle name="40 % - Akzent2 3 2 2 4" xfId="14611"/>
    <cellStyle name="40 % - Akzent2 3 2 3" xfId="5521"/>
    <cellStyle name="40 % - Akzent2 3 2 3 2" xfId="20956"/>
    <cellStyle name="40 % - Akzent2 3 2 3 3" xfId="14613"/>
    <cellStyle name="40 % - Akzent2 3 2 4" xfId="20953"/>
    <cellStyle name="40 % - Akzent2 3 2 5" xfId="14610"/>
    <cellStyle name="40 % - Akzent2 3 3" xfId="5522"/>
    <cellStyle name="40 % - Akzent2 3 3 2" xfId="5523"/>
    <cellStyle name="40 % - Akzent2 3 3 2 2" xfId="20958"/>
    <cellStyle name="40 % - Akzent2 3 3 2 3" xfId="14615"/>
    <cellStyle name="40 % - Akzent2 3 3 3" xfId="20957"/>
    <cellStyle name="40 % - Akzent2 3 3 4" xfId="14614"/>
    <cellStyle name="40 % - Akzent2 3 4" xfId="5524"/>
    <cellStyle name="40 % - Akzent2 3 4 2" xfId="5525"/>
    <cellStyle name="40 % - Akzent2 3 4 2 2" xfId="20960"/>
    <cellStyle name="40 % - Akzent2 3 4 2 3" xfId="14617"/>
    <cellStyle name="40 % - Akzent2 3 4 3" xfId="20959"/>
    <cellStyle name="40 % - Akzent2 3 4 4" xfId="14616"/>
    <cellStyle name="40 % - Akzent2 3 5" xfId="5526"/>
    <cellStyle name="40 % - Akzent2 3 5 2" xfId="20961"/>
    <cellStyle name="40 % - Akzent2 3 5 3" xfId="14618"/>
    <cellStyle name="40 % - Akzent2 3 6" xfId="17203"/>
    <cellStyle name="40 % - Akzent2 3 7" xfId="10862"/>
    <cellStyle name="40 % - Akzent2 4" xfId="162"/>
    <cellStyle name="40 % - Akzent2 4 2" xfId="5527"/>
    <cellStyle name="40 % - Akzent2 4 2 2" xfId="5528"/>
    <cellStyle name="40 % - Akzent2 4 2 2 2" xfId="20963"/>
    <cellStyle name="40 % - Akzent2 4 2 2 3" xfId="14620"/>
    <cellStyle name="40 % - Akzent2 4 2 3" xfId="20962"/>
    <cellStyle name="40 % - Akzent2 4 2 4" xfId="14619"/>
    <cellStyle name="40 % - Akzent2 4 3" xfId="5529"/>
    <cellStyle name="40 % - Akzent2 4 3 2" xfId="20964"/>
    <cellStyle name="40 % - Akzent2 4 3 3" xfId="14621"/>
    <cellStyle name="40 % - Akzent2 4 4" xfId="17204"/>
    <cellStyle name="40 % - Akzent2 4 5" xfId="10863"/>
    <cellStyle name="40 % - Akzent2 5" xfId="5530"/>
    <cellStyle name="40 % - Akzent2 5 2" xfId="5531"/>
    <cellStyle name="40 % - Akzent2 5 2 2" xfId="5532"/>
    <cellStyle name="40 % - Akzent2 5 2 2 2" xfId="20967"/>
    <cellStyle name="40 % - Akzent2 5 2 2 3" xfId="14624"/>
    <cellStyle name="40 % - Akzent2 5 2 3" xfId="20966"/>
    <cellStyle name="40 % - Akzent2 5 2 4" xfId="14623"/>
    <cellStyle name="40 % - Akzent2 5 3" xfId="5533"/>
    <cellStyle name="40 % - Akzent2 5 3 2" xfId="20968"/>
    <cellStyle name="40 % - Akzent2 5 3 3" xfId="14625"/>
    <cellStyle name="40 % - Akzent2 5 4" xfId="20965"/>
    <cellStyle name="40 % - Akzent2 5 5" xfId="14622"/>
    <cellStyle name="40 % - Akzent2 6" xfId="5534"/>
    <cellStyle name="40 % - Akzent2 6 2" xfId="5535"/>
    <cellStyle name="40 % - Akzent2 6 2 2" xfId="5536"/>
    <cellStyle name="40 % - Akzent2 6 2 2 2" xfId="20971"/>
    <cellStyle name="40 % - Akzent2 6 2 2 3" xfId="14628"/>
    <cellStyle name="40 % - Akzent2 6 2 3" xfId="20970"/>
    <cellStyle name="40 % - Akzent2 6 2 4" xfId="14627"/>
    <cellStyle name="40 % - Akzent2 6 3" xfId="5537"/>
    <cellStyle name="40 % - Akzent2 6 3 2" xfId="20972"/>
    <cellStyle name="40 % - Akzent2 6 3 3" xfId="14629"/>
    <cellStyle name="40 % - Akzent2 6 4" xfId="20969"/>
    <cellStyle name="40 % - Akzent2 6 5" xfId="14626"/>
    <cellStyle name="40 % - Akzent2 7" xfId="5538"/>
    <cellStyle name="40 % - Akzent2 7 2" xfId="5539"/>
    <cellStyle name="40 % - Akzent2 7 2 2" xfId="20974"/>
    <cellStyle name="40 % - Akzent2 7 2 3" xfId="14631"/>
    <cellStyle name="40 % - Akzent2 7 3" xfId="20973"/>
    <cellStyle name="40 % - Akzent2 7 4" xfId="14630"/>
    <cellStyle name="40 % - Akzent2 8" xfId="5540"/>
    <cellStyle name="40 % - Akzent2 8 2" xfId="5541"/>
    <cellStyle name="40 % - Akzent2 8 2 2" xfId="20976"/>
    <cellStyle name="40 % - Akzent2 8 2 3" xfId="14633"/>
    <cellStyle name="40 % - Akzent2 8 3" xfId="20975"/>
    <cellStyle name="40 % - Akzent2 8 4" xfId="14632"/>
    <cellStyle name="40 % - Akzent2 9" xfId="5542"/>
    <cellStyle name="40 % - Akzent2 9 2" xfId="20977"/>
    <cellStyle name="40 % - Akzent2 9 3" xfId="14634"/>
    <cellStyle name="40 % - Akzent3 2" xfId="163"/>
    <cellStyle name="40 % - Akzent3 2 2" xfId="5543"/>
    <cellStyle name="40 % - Akzent3 2 2 2" xfId="5544"/>
    <cellStyle name="40 % - Akzent3 2 2 2 2" xfId="5545"/>
    <cellStyle name="40 % - Akzent3 2 2 2 2 2" xfId="20980"/>
    <cellStyle name="40 % - Akzent3 2 2 2 2 3" xfId="14637"/>
    <cellStyle name="40 % - Akzent3 2 2 2 3" xfId="20979"/>
    <cellStyle name="40 % - Akzent3 2 2 2 4" xfId="14636"/>
    <cellStyle name="40 % - Akzent3 2 2 3" xfId="5546"/>
    <cellStyle name="40 % - Akzent3 2 2 3 2" xfId="20981"/>
    <cellStyle name="40 % - Akzent3 2 2 3 3" xfId="14638"/>
    <cellStyle name="40 % - Akzent3 2 2 4" xfId="20978"/>
    <cellStyle name="40 % - Akzent3 2 2 5" xfId="14635"/>
    <cellStyle name="40 % - Akzent3 2 3" xfId="5547"/>
    <cellStyle name="40 % - Akzent3 2 3 2" xfId="5548"/>
    <cellStyle name="40 % - Akzent3 2 3 2 2" xfId="20983"/>
    <cellStyle name="40 % - Akzent3 2 3 2 3" xfId="14640"/>
    <cellStyle name="40 % - Akzent3 2 3 3" xfId="20982"/>
    <cellStyle name="40 % - Akzent3 2 3 4" xfId="14639"/>
    <cellStyle name="40 % - Akzent3 2 4" xfId="5549"/>
    <cellStyle name="40 % - Akzent3 2 4 2" xfId="5550"/>
    <cellStyle name="40 % - Akzent3 2 4 2 2" xfId="20985"/>
    <cellStyle name="40 % - Akzent3 2 4 2 3" xfId="14642"/>
    <cellStyle name="40 % - Akzent3 2 4 3" xfId="20984"/>
    <cellStyle name="40 % - Akzent3 2 4 4" xfId="14641"/>
    <cellStyle name="40 % - Akzent3 2 5" xfId="5551"/>
    <cellStyle name="40 % - Akzent3 2 5 2" xfId="20986"/>
    <cellStyle name="40 % - Akzent3 2 5 3" xfId="14643"/>
    <cellStyle name="40 % - Akzent3 2 6" xfId="17205"/>
    <cellStyle name="40 % - Akzent3 2 7" xfId="10864"/>
    <cellStyle name="40 % - Akzent3 3" xfId="164"/>
    <cellStyle name="40 % - Akzent3 3 2" xfId="5552"/>
    <cellStyle name="40 % - Akzent3 3 2 2" xfId="5553"/>
    <cellStyle name="40 % - Akzent3 3 2 2 2" xfId="5554"/>
    <cellStyle name="40 % - Akzent3 3 2 2 2 2" xfId="20989"/>
    <cellStyle name="40 % - Akzent3 3 2 2 2 3" xfId="14646"/>
    <cellStyle name="40 % - Akzent3 3 2 2 3" xfId="20988"/>
    <cellStyle name="40 % - Akzent3 3 2 2 4" xfId="14645"/>
    <cellStyle name="40 % - Akzent3 3 2 3" xfId="5555"/>
    <cellStyle name="40 % - Akzent3 3 2 3 2" xfId="20990"/>
    <cellStyle name="40 % - Akzent3 3 2 3 3" xfId="14647"/>
    <cellStyle name="40 % - Akzent3 3 2 4" xfId="20987"/>
    <cellStyle name="40 % - Akzent3 3 2 5" xfId="14644"/>
    <cellStyle name="40 % - Akzent3 3 3" xfId="5556"/>
    <cellStyle name="40 % - Akzent3 3 3 2" xfId="5557"/>
    <cellStyle name="40 % - Akzent3 3 3 2 2" xfId="20992"/>
    <cellStyle name="40 % - Akzent3 3 3 2 3" xfId="14649"/>
    <cellStyle name="40 % - Akzent3 3 3 3" xfId="20991"/>
    <cellStyle name="40 % - Akzent3 3 3 4" xfId="14648"/>
    <cellStyle name="40 % - Akzent3 3 4" xfId="5558"/>
    <cellStyle name="40 % - Akzent3 3 4 2" xfId="5559"/>
    <cellStyle name="40 % - Akzent3 3 4 2 2" xfId="20994"/>
    <cellStyle name="40 % - Akzent3 3 4 2 3" xfId="14651"/>
    <cellStyle name="40 % - Akzent3 3 4 3" xfId="20993"/>
    <cellStyle name="40 % - Akzent3 3 4 4" xfId="14650"/>
    <cellStyle name="40 % - Akzent3 3 5" xfId="5560"/>
    <cellStyle name="40 % - Akzent3 3 5 2" xfId="20995"/>
    <cellStyle name="40 % - Akzent3 3 5 3" xfId="14652"/>
    <cellStyle name="40 % - Akzent3 3 6" xfId="17206"/>
    <cellStyle name="40 % - Akzent3 3 7" xfId="10865"/>
    <cellStyle name="40 % - Akzent3 4" xfId="165"/>
    <cellStyle name="40 % - Akzent3 4 2" xfId="5561"/>
    <cellStyle name="40 % - Akzent3 4 2 2" xfId="5562"/>
    <cellStyle name="40 % - Akzent3 4 2 2 2" xfId="20997"/>
    <cellStyle name="40 % - Akzent3 4 2 2 3" xfId="14654"/>
    <cellStyle name="40 % - Akzent3 4 2 3" xfId="20996"/>
    <cellStyle name="40 % - Akzent3 4 2 4" xfId="14653"/>
    <cellStyle name="40 % - Akzent3 4 3" xfId="5563"/>
    <cellStyle name="40 % - Akzent3 4 3 2" xfId="20998"/>
    <cellStyle name="40 % - Akzent3 4 3 3" xfId="14655"/>
    <cellStyle name="40 % - Akzent3 4 4" xfId="17207"/>
    <cellStyle name="40 % - Akzent3 4 5" xfId="10866"/>
    <cellStyle name="40 % - Akzent3 5" xfId="5564"/>
    <cellStyle name="40 % - Akzent3 5 2" xfId="5565"/>
    <cellStyle name="40 % - Akzent3 5 2 2" xfId="5566"/>
    <cellStyle name="40 % - Akzent3 5 2 2 2" xfId="21001"/>
    <cellStyle name="40 % - Akzent3 5 2 2 3" xfId="14658"/>
    <cellStyle name="40 % - Akzent3 5 2 3" xfId="21000"/>
    <cellStyle name="40 % - Akzent3 5 2 4" xfId="14657"/>
    <cellStyle name="40 % - Akzent3 5 3" xfId="5567"/>
    <cellStyle name="40 % - Akzent3 5 3 2" xfId="21002"/>
    <cellStyle name="40 % - Akzent3 5 3 3" xfId="14659"/>
    <cellStyle name="40 % - Akzent3 5 4" xfId="20999"/>
    <cellStyle name="40 % - Akzent3 5 5" xfId="14656"/>
    <cellStyle name="40 % - Akzent3 6" xfId="5568"/>
    <cellStyle name="40 % - Akzent3 6 2" xfId="5569"/>
    <cellStyle name="40 % - Akzent3 6 2 2" xfId="5570"/>
    <cellStyle name="40 % - Akzent3 6 2 2 2" xfId="21005"/>
    <cellStyle name="40 % - Akzent3 6 2 2 3" xfId="14662"/>
    <cellStyle name="40 % - Akzent3 6 2 3" xfId="21004"/>
    <cellStyle name="40 % - Akzent3 6 2 4" xfId="14661"/>
    <cellStyle name="40 % - Akzent3 6 3" xfId="5571"/>
    <cellStyle name="40 % - Akzent3 6 3 2" xfId="21006"/>
    <cellStyle name="40 % - Akzent3 6 3 3" xfId="14663"/>
    <cellStyle name="40 % - Akzent3 6 4" xfId="21003"/>
    <cellStyle name="40 % - Akzent3 6 5" xfId="14660"/>
    <cellStyle name="40 % - Akzent3 7" xfId="5572"/>
    <cellStyle name="40 % - Akzent3 7 2" xfId="5573"/>
    <cellStyle name="40 % - Akzent3 7 2 2" xfId="21008"/>
    <cellStyle name="40 % - Akzent3 7 2 3" xfId="14665"/>
    <cellStyle name="40 % - Akzent3 7 3" xfId="21007"/>
    <cellStyle name="40 % - Akzent3 7 4" xfId="14664"/>
    <cellStyle name="40 % - Akzent3 8" xfId="5574"/>
    <cellStyle name="40 % - Akzent3 8 2" xfId="5575"/>
    <cellStyle name="40 % - Akzent3 8 2 2" xfId="21010"/>
    <cellStyle name="40 % - Akzent3 8 2 3" xfId="14667"/>
    <cellStyle name="40 % - Akzent3 8 3" xfId="21009"/>
    <cellStyle name="40 % - Akzent3 8 4" xfId="14666"/>
    <cellStyle name="40 % - Akzent3 9" xfId="5576"/>
    <cellStyle name="40 % - Akzent3 9 2" xfId="21011"/>
    <cellStyle name="40 % - Akzent3 9 3" xfId="14668"/>
    <cellStyle name="40 % - Akzent4 2" xfId="166"/>
    <cellStyle name="40 % - Akzent4 2 2" xfId="5577"/>
    <cellStyle name="40 % - Akzent4 2 2 2" xfId="5578"/>
    <cellStyle name="40 % - Akzent4 2 2 2 2" xfId="5579"/>
    <cellStyle name="40 % - Akzent4 2 2 2 2 2" xfId="21014"/>
    <cellStyle name="40 % - Akzent4 2 2 2 2 3" xfId="14671"/>
    <cellStyle name="40 % - Akzent4 2 2 2 3" xfId="21013"/>
    <cellStyle name="40 % - Akzent4 2 2 2 4" xfId="14670"/>
    <cellStyle name="40 % - Akzent4 2 2 3" xfId="5580"/>
    <cellStyle name="40 % - Akzent4 2 2 3 2" xfId="21015"/>
    <cellStyle name="40 % - Akzent4 2 2 3 3" xfId="14672"/>
    <cellStyle name="40 % - Akzent4 2 2 4" xfId="21012"/>
    <cellStyle name="40 % - Akzent4 2 2 5" xfId="14669"/>
    <cellStyle name="40 % - Akzent4 2 3" xfId="5581"/>
    <cellStyle name="40 % - Akzent4 2 3 2" xfId="5582"/>
    <cellStyle name="40 % - Akzent4 2 3 2 2" xfId="21017"/>
    <cellStyle name="40 % - Akzent4 2 3 2 3" xfId="14674"/>
    <cellStyle name="40 % - Akzent4 2 3 3" xfId="21016"/>
    <cellStyle name="40 % - Akzent4 2 3 4" xfId="14673"/>
    <cellStyle name="40 % - Akzent4 2 4" xfId="5583"/>
    <cellStyle name="40 % - Akzent4 2 4 2" xfId="5584"/>
    <cellStyle name="40 % - Akzent4 2 4 2 2" xfId="21019"/>
    <cellStyle name="40 % - Akzent4 2 4 2 3" xfId="14676"/>
    <cellStyle name="40 % - Akzent4 2 4 3" xfId="21018"/>
    <cellStyle name="40 % - Akzent4 2 4 4" xfId="14675"/>
    <cellStyle name="40 % - Akzent4 2 5" xfId="5585"/>
    <cellStyle name="40 % - Akzent4 2 5 2" xfId="21020"/>
    <cellStyle name="40 % - Akzent4 2 5 3" xfId="14677"/>
    <cellStyle name="40 % - Akzent4 2 6" xfId="17208"/>
    <cellStyle name="40 % - Akzent4 2 7" xfId="10867"/>
    <cellStyle name="40 % - Akzent4 3" xfId="167"/>
    <cellStyle name="40 % - Akzent4 3 2" xfId="5586"/>
    <cellStyle name="40 % - Akzent4 3 2 2" xfId="5587"/>
    <cellStyle name="40 % - Akzent4 3 2 2 2" xfId="5588"/>
    <cellStyle name="40 % - Akzent4 3 2 2 2 2" xfId="21023"/>
    <cellStyle name="40 % - Akzent4 3 2 2 2 3" xfId="14680"/>
    <cellStyle name="40 % - Akzent4 3 2 2 3" xfId="21022"/>
    <cellStyle name="40 % - Akzent4 3 2 2 4" xfId="14679"/>
    <cellStyle name="40 % - Akzent4 3 2 3" xfId="5589"/>
    <cellStyle name="40 % - Akzent4 3 2 3 2" xfId="21024"/>
    <cellStyle name="40 % - Akzent4 3 2 3 3" xfId="14681"/>
    <cellStyle name="40 % - Akzent4 3 2 4" xfId="21021"/>
    <cellStyle name="40 % - Akzent4 3 2 5" xfId="14678"/>
    <cellStyle name="40 % - Akzent4 3 3" xfId="5590"/>
    <cellStyle name="40 % - Akzent4 3 3 2" xfId="5591"/>
    <cellStyle name="40 % - Akzent4 3 3 2 2" xfId="21026"/>
    <cellStyle name="40 % - Akzent4 3 3 2 3" xfId="14683"/>
    <cellStyle name="40 % - Akzent4 3 3 3" xfId="21025"/>
    <cellStyle name="40 % - Akzent4 3 3 4" xfId="14682"/>
    <cellStyle name="40 % - Akzent4 3 4" xfId="5592"/>
    <cellStyle name="40 % - Akzent4 3 4 2" xfId="5593"/>
    <cellStyle name="40 % - Akzent4 3 4 2 2" xfId="21028"/>
    <cellStyle name="40 % - Akzent4 3 4 2 3" xfId="14685"/>
    <cellStyle name="40 % - Akzent4 3 4 3" xfId="21027"/>
    <cellStyle name="40 % - Akzent4 3 4 4" xfId="14684"/>
    <cellStyle name="40 % - Akzent4 3 5" xfId="5594"/>
    <cellStyle name="40 % - Akzent4 3 5 2" xfId="21029"/>
    <cellStyle name="40 % - Akzent4 3 5 3" xfId="14686"/>
    <cellStyle name="40 % - Akzent4 3 6" xfId="17209"/>
    <cellStyle name="40 % - Akzent4 3 7" xfId="10868"/>
    <cellStyle name="40 % - Akzent4 4" xfId="168"/>
    <cellStyle name="40 % - Akzent4 4 2" xfId="5595"/>
    <cellStyle name="40 % - Akzent4 4 2 2" xfId="5596"/>
    <cellStyle name="40 % - Akzent4 4 2 2 2" xfId="21031"/>
    <cellStyle name="40 % - Akzent4 4 2 2 3" xfId="14688"/>
    <cellStyle name="40 % - Akzent4 4 2 3" xfId="21030"/>
    <cellStyle name="40 % - Akzent4 4 2 4" xfId="14687"/>
    <cellStyle name="40 % - Akzent4 4 3" xfId="5597"/>
    <cellStyle name="40 % - Akzent4 4 3 2" xfId="21032"/>
    <cellStyle name="40 % - Akzent4 4 3 3" xfId="14689"/>
    <cellStyle name="40 % - Akzent4 4 4" xfId="17210"/>
    <cellStyle name="40 % - Akzent4 4 5" xfId="10869"/>
    <cellStyle name="40 % - Akzent4 5" xfId="5598"/>
    <cellStyle name="40 % - Akzent4 5 2" xfId="5599"/>
    <cellStyle name="40 % - Akzent4 5 2 2" xfId="5600"/>
    <cellStyle name="40 % - Akzent4 5 2 2 2" xfId="21035"/>
    <cellStyle name="40 % - Akzent4 5 2 2 3" xfId="14692"/>
    <cellStyle name="40 % - Akzent4 5 2 3" xfId="21034"/>
    <cellStyle name="40 % - Akzent4 5 2 4" xfId="14691"/>
    <cellStyle name="40 % - Akzent4 5 3" xfId="5601"/>
    <cellStyle name="40 % - Akzent4 5 3 2" xfId="21036"/>
    <cellStyle name="40 % - Akzent4 5 3 3" xfId="14693"/>
    <cellStyle name="40 % - Akzent4 5 4" xfId="21033"/>
    <cellStyle name="40 % - Akzent4 5 5" xfId="14690"/>
    <cellStyle name="40 % - Akzent4 6" xfId="5602"/>
    <cellStyle name="40 % - Akzent4 6 2" xfId="5603"/>
    <cellStyle name="40 % - Akzent4 6 2 2" xfId="5604"/>
    <cellStyle name="40 % - Akzent4 6 2 2 2" xfId="21039"/>
    <cellStyle name="40 % - Akzent4 6 2 2 3" xfId="14696"/>
    <cellStyle name="40 % - Akzent4 6 2 3" xfId="21038"/>
    <cellStyle name="40 % - Akzent4 6 2 4" xfId="14695"/>
    <cellStyle name="40 % - Akzent4 6 3" xfId="5605"/>
    <cellStyle name="40 % - Akzent4 6 3 2" xfId="21040"/>
    <cellStyle name="40 % - Akzent4 6 3 3" xfId="14697"/>
    <cellStyle name="40 % - Akzent4 6 4" xfId="21037"/>
    <cellStyle name="40 % - Akzent4 6 5" xfId="14694"/>
    <cellStyle name="40 % - Akzent4 7" xfId="5606"/>
    <cellStyle name="40 % - Akzent4 7 2" xfId="5607"/>
    <cellStyle name="40 % - Akzent4 7 2 2" xfId="21042"/>
    <cellStyle name="40 % - Akzent4 7 2 3" xfId="14699"/>
    <cellStyle name="40 % - Akzent4 7 3" xfId="21041"/>
    <cellStyle name="40 % - Akzent4 7 4" xfId="14698"/>
    <cellStyle name="40 % - Akzent4 8" xfId="5608"/>
    <cellStyle name="40 % - Akzent4 8 2" xfId="5609"/>
    <cellStyle name="40 % - Akzent4 8 2 2" xfId="21044"/>
    <cellStyle name="40 % - Akzent4 8 2 3" xfId="14701"/>
    <cellStyle name="40 % - Akzent4 8 3" xfId="21043"/>
    <cellStyle name="40 % - Akzent4 8 4" xfId="14700"/>
    <cellStyle name="40 % - Akzent4 9" xfId="5610"/>
    <cellStyle name="40 % - Akzent4 9 2" xfId="21045"/>
    <cellStyle name="40 % - Akzent4 9 3" xfId="14702"/>
    <cellStyle name="40 % - Akzent5 2" xfId="169"/>
    <cellStyle name="40 % - Akzent5 2 2" xfId="5611"/>
    <cellStyle name="40 % - Akzent5 2 2 2" xfId="5612"/>
    <cellStyle name="40 % - Akzent5 2 2 2 2" xfId="5613"/>
    <cellStyle name="40 % - Akzent5 2 2 2 2 2" xfId="21048"/>
    <cellStyle name="40 % - Akzent5 2 2 2 2 3" xfId="14705"/>
    <cellStyle name="40 % - Akzent5 2 2 2 3" xfId="21047"/>
    <cellStyle name="40 % - Akzent5 2 2 2 4" xfId="14704"/>
    <cellStyle name="40 % - Akzent5 2 2 3" xfId="5614"/>
    <cellStyle name="40 % - Akzent5 2 2 3 2" xfId="21049"/>
    <cellStyle name="40 % - Akzent5 2 2 3 3" xfId="14706"/>
    <cellStyle name="40 % - Akzent5 2 2 4" xfId="21046"/>
    <cellStyle name="40 % - Akzent5 2 2 5" xfId="14703"/>
    <cellStyle name="40 % - Akzent5 2 3" xfId="5615"/>
    <cellStyle name="40 % - Akzent5 2 3 2" xfId="5616"/>
    <cellStyle name="40 % - Akzent5 2 3 2 2" xfId="21051"/>
    <cellStyle name="40 % - Akzent5 2 3 2 3" xfId="14708"/>
    <cellStyle name="40 % - Akzent5 2 3 3" xfId="21050"/>
    <cellStyle name="40 % - Akzent5 2 3 4" xfId="14707"/>
    <cellStyle name="40 % - Akzent5 2 4" xfId="5617"/>
    <cellStyle name="40 % - Akzent5 2 4 2" xfId="5618"/>
    <cellStyle name="40 % - Akzent5 2 4 2 2" xfId="21053"/>
    <cellStyle name="40 % - Akzent5 2 4 2 3" xfId="14710"/>
    <cellStyle name="40 % - Akzent5 2 4 3" xfId="21052"/>
    <cellStyle name="40 % - Akzent5 2 4 4" xfId="14709"/>
    <cellStyle name="40 % - Akzent5 2 5" xfId="5619"/>
    <cellStyle name="40 % - Akzent5 2 5 2" xfId="21054"/>
    <cellStyle name="40 % - Akzent5 2 5 3" xfId="14711"/>
    <cellStyle name="40 % - Akzent5 2 6" xfId="17211"/>
    <cellStyle name="40 % - Akzent5 2 7" xfId="10870"/>
    <cellStyle name="40 % - Akzent5 3" xfId="170"/>
    <cellStyle name="40 % - Akzent5 3 2" xfId="5620"/>
    <cellStyle name="40 % - Akzent5 3 2 2" xfId="5621"/>
    <cellStyle name="40 % - Akzent5 3 2 2 2" xfId="5622"/>
    <cellStyle name="40 % - Akzent5 3 2 2 2 2" xfId="21057"/>
    <cellStyle name="40 % - Akzent5 3 2 2 2 3" xfId="14714"/>
    <cellStyle name="40 % - Akzent5 3 2 2 3" xfId="21056"/>
    <cellStyle name="40 % - Akzent5 3 2 2 4" xfId="14713"/>
    <cellStyle name="40 % - Akzent5 3 2 3" xfId="5623"/>
    <cellStyle name="40 % - Akzent5 3 2 3 2" xfId="21058"/>
    <cellStyle name="40 % - Akzent5 3 2 3 3" xfId="14715"/>
    <cellStyle name="40 % - Akzent5 3 2 4" xfId="21055"/>
    <cellStyle name="40 % - Akzent5 3 2 5" xfId="14712"/>
    <cellStyle name="40 % - Akzent5 3 3" xfId="5624"/>
    <cellStyle name="40 % - Akzent5 3 3 2" xfId="5625"/>
    <cellStyle name="40 % - Akzent5 3 3 2 2" xfId="21060"/>
    <cellStyle name="40 % - Akzent5 3 3 2 3" xfId="14717"/>
    <cellStyle name="40 % - Akzent5 3 3 3" xfId="21059"/>
    <cellStyle name="40 % - Akzent5 3 3 4" xfId="14716"/>
    <cellStyle name="40 % - Akzent5 3 4" xfId="5626"/>
    <cellStyle name="40 % - Akzent5 3 4 2" xfId="5627"/>
    <cellStyle name="40 % - Akzent5 3 4 2 2" xfId="21062"/>
    <cellStyle name="40 % - Akzent5 3 4 2 3" xfId="14719"/>
    <cellStyle name="40 % - Akzent5 3 4 3" xfId="21061"/>
    <cellStyle name="40 % - Akzent5 3 4 4" xfId="14718"/>
    <cellStyle name="40 % - Akzent5 3 5" xfId="5628"/>
    <cellStyle name="40 % - Akzent5 3 5 2" xfId="21063"/>
    <cellStyle name="40 % - Akzent5 3 5 3" xfId="14720"/>
    <cellStyle name="40 % - Akzent5 3 6" xfId="17212"/>
    <cellStyle name="40 % - Akzent5 3 7" xfId="10871"/>
    <cellStyle name="40 % - Akzent5 4" xfId="171"/>
    <cellStyle name="40 % - Akzent5 4 2" xfId="5629"/>
    <cellStyle name="40 % - Akzent5 4 2 2" xfId="5630"/>
    <cellStyle name="40 % - Akzent5 4 2 2 2" xfId="21065"/>
    <cellStyle name="40 % - Akzent5 4 2 2 3" xfId="14722"/>
    <cellStyle name="40 % - Akzent5 4 2 3" xfId="21064"/>
    <cellStyle name="40 % - Akzent5 4 2 4" xfId="14721"/>
    <cellStyle name="40 % - Akzent5 4 3" xfId="5631"/>
    <cellStyle name="40 % - Akzent5 4 3 2" xfId="21066"/>
    <cellStyle name="40 % - Akzent5 4 3 3" xfId="14723"/>
    <cellStyle name="40 % - Akzent5 4 4" xfId="17213"/>
    <cellStyle name="40 % - Akzent5 4 5" xfId="10872"/>
    <cellStyle name="40 % - Akzent5 5" xfId="5632"/>
    <cellStyle name="40 % - Akzent5 5 2" xfId="5633"/>
    <cellStyle name="40 % - Akzent5 5 2 2" xfId="5634"/>
    <cellStyle name="40 % - Akzent5 5 2 2 2" xfId="21069"/>
    <cellStyle name="40 % - Akzent5 5 2 2 3" xfId="14726"/>
    <cellStyle name="40 % - Akzent5 5 2 3" xfId="21068"/>
    <cellStyle name="40 % - Akzent5 5 2 4" xfId="14725"/>
    <cellStyle name="40 % - Akzent5 5 3" xfId="5635"/>
    <cellStyle name="40 % - Akzent5 5 3 2" xfId="21070"/>
    <cellStyle name="40 % - Akzent5 5 3 3" xfId="14727"/>
    <cellStyle name="40 % - Akzent5 5 4" xfId="21067"/>
    <cellStyle name="40 % - Akzent5 5 5" xfId="14724"/>
    <cellStyle name="40 % - Akzent5 6" xfId="5636"/>
    <cellStyle name="40 % - Akzent5 6 2" xfId="5637"/>
    <cellStyle name="40 % - Akzent5 6 2 2" xfId="5638"/>
    <cellStyle name="40 % - Akzent5 6 2 2 2" xfId="21073"/>
    <cellStyle name="40 % - Akzent5 6 2 2 3" xfId="14730"/>
    <cellStyle name="40 % - Akzent5 6 2 3" xfId="21072"/>
    <cellStyle name="40 % - Akzent5 6 2 4" xfId="14729"/>
    <cellStyle name="40 % - Akzent5 6 3" xfId="5639"/>
    <cellStyle name="40 % - Akzent5 6 3 2" xfId="21074"/>
    <cellStyle name="40 % - Akzent5 6 3 3" xfId="14731"/>
    <cellStyle name="40 % - Akzent5 6 4" xfId="21071"/>
    <cellStyle name="40 % - Akzent5 6 5" xfId="14728"/>
    <cellStyle name="40 % - Akzent5 7" xfId="5640"/>
    <cellStyle name="40 % - Akzent5 7 2" xfId="5641"/>
    <cellStyle name="40 % - Akzent5 7 2 2" xfId="21076"/>
    <cellStyle name="40 % - Akzent5 7 2 3" xfId="14733"/>
    <cellStyle name="40 % - Akzent5 7 3" xfId="21075"/>
    <cellStyle name="40 % - Akzent5 7 4" xfId="14732"/>
    <cellStyle name="40 % - Akzent5 8" xfId="5642"/>
    <cellStyle name="40 % - Akzent5 8 2" xfId="5643"/>
    <cellStyle name="40 % - Akzent5 8 2 2" xfId="21078"/>
    <cellStyle name="40 % - Akzent5 8 2 3" xfId="14735"/>
    <cellStyle name="40 % - Akzent5 8 3" xfId="21077"/>
    <cellStyle name="40 % - Akzent5 8 4" xfId="14734"/>
    <cellStyle name="40 % - Akzent5 9" xfId="5644"/>
    <cellStyle name="40 % - Akzent5 9 2" xfId="21079"/>
    <cellStyle name="40 % - Akzent5 9 3" xfId="14736"/>
    <cellStyle name="40 % - Akzent6 2" xfId="172"/>
    <cellStyle name="40 % - Akzent6 2 2" xfId="5645"/>
    <cellStyle name="40 % - Akzent6 2 2 2" xfId="5646"/>
    <cellStyle name="40 % - Akzent6 2 2 2 2" xfId="5647"/>
    <cellStyle name="40 % - Akzent6 2 2 2 2 2" xfId="21082"/>
    <cellStyle name="40 % - Akzent6 2 2 2 2 3" xfId="14739"/>
    <cellStyle name="40 % - Akzent6 2 2 2 3" xfId="21081"/>
    <cellStyle name="40 % - Akzent6 2 2 2 4" xfId="14738"/>
    <cellStyle name="40 % - Akzent6 2 2 3" xfId="5648"/>
    <cellStyle name="40 % - Akzent6 2 2 3 2" xfId="21083"/>
    <cellStyle name="40 % - Akzent6 2 2 3 3" xfId="14740"/>
    <cellStyle name="40 % - Akzent6 2 2 4" xfId="21080"/>
    <cellStyle name="40 % - Akzent6 2 2 5" xfId="14737"/>
    <cellStyle name="40 % - Akzent6 2 3" xfId="5649"/>
    <cellStyle name="40 % - Akzent6 2 3 2" xfId="5650"/>
    <cellStyle name="40 % - Akzent6 2 3 2 2" xfId="21085"/>
    <cellStyle name="40 % - Akzent6 2 3 2 3" xfId="14742"/>
    <cellStyle name="40 % - Akzent6 2 3 3" xfId="21084"/>
    <cellStyle name="40 % - Akzent6 2 3 4" xfId="14741"/>
    <cellStyle name="40 % - Akzent6 2 4" xfId="5651"/>
    <cellStyle name="40 % - Akzent6 2 4 2" xfId="5652"/>
    <cellStyle name="40 % - Akzent6 2 4 2 2" xfId="21087"/>
    <cellStyle name="40 % - Akzent6 2 4 2 3" xfId="14744"/>
    <cellStyle name="40 % - Akzent6 2 4 3" xfId="21086"/>
    <cellStyle name="40 % - Akzent6 2 4 4" xfId="14743"/>
    <cellStyle name="40 % - Akzent6 2 5" xfId="5653"/>
    <cellStyle name="40 % - Akzent6 2 5 2" xfId="21088"/>
    <cellStyle name="40 % - Akzent6 2 5 3" xfId="14745"/>
    <cellStyle name="40 % - Akzent6 2 6" xfId="17214"/>
    <cellStyle name="40 % - Akzent6 2 7" xfId="10873"/>
    <cellStyle name="40 % - Akzent6 3" xfId="173"/>
    <cellStyle name="40 % - Akzent6 3 2" xfId="5654"/>
    <cellStyle name="40 % - Akzent6 3 2 2" xfId="5655"/>
    <cellStyle name="40 % - Akzent6 3 2 2 2" xfId="5656"/>
    <cellStyle name="40 % - Akzent6 3 2 2 2 2" xfId="21091"/>
    <cellStyle name="40 % - Akzent6 3 2 2 2 3" xfId="14748"/>
    <cellStyle name="40 % - Akzent6 3 2 2 3" xfId="21090"/>
    <cellStyle name="40 % - Akzent6 3 2 2 4" xfId="14747"/>
    <cellStyle name="40 % - Akzent6 3 2 3" xfId="5657"/>
    <cellStyle name="40 % - Akzent6 3 2 3 2" xfId="21092"/>
    <cellStyle name="40 % - Akzent6 3 2 3 3" xfId="14749"/>
    <cellStyle name="40 % - Akzent6 3 2 4" xfId="21089"/>
    <cellStyle name="40 % - Akzent6 3 2 5" xfId="14746"/>
    <cellStyle name="40 % - Akzent6 3 3" xfId="5658"/>
    <cellStyle name="40 % - Akzent6 3 3 2" xfId="5659"/>
    <cellStyle name="40 % - Akzent6 3 3 2 2" xfId="21094"/>
    <cellStyle name="40 % - Akzent6 3 3 2 3" xfId="14751"/>
    <cellStyle name="40 % - Akzent6 3 3 3" xfId="21093"/>
    <cellStyle name="40 % - Akzent6 3 3 4" xfId="14750"/>
    <cellStyle name="40 % - Akzent6 3 4" xfId="5660"/>
    <cellStyle name="40 % - Akzent6 3 4 2" xfId="5661"/>
    <cellStyle name="40 % - Akzent6 3 4 2 2" xfId="21096"/>
    <cellStyle name="40 % - Akzent6 3 4 2 3" xfId="14753"/>
    <cellStyle name="40 % - Akzent6 3 4 3" xfId="21095"/>
    <cellStyle name="40 % - Akzent6 3 4 4" xfId="14752"/>
    <cellStyle name="40 % - Akzent6 3 5" xfId="5662"/>
    <cellStyle name="40 % - Akzent6 3 5 2" xfId="21097"/>
    <cellStyle name="40 % - Akzent6 3 5 3" xfId="14754"/>
    <cellStyle name="40 % - Akzent6 3 6" xfId="17215"/>
    <cellStyle name="40 % - Akzent6 3 7" xfId="10874"/>
    <cellStyle name="40 % - Akzent6 4" xfId="174"/>
    <cellStyle name="40 % - Akzent6 4 2" xfId="5663"/>
    <cellStyle name="40 % - Akzent6 4 2 2" xfId="5664"/>
    <cellStyle name="40 % - Akzent6 4 2 2 2" xfId="21099"/>
    <cellStyle name="40 % - Akzent6 4 2 2 3" xfId="14756"/>
    <cellStyle name="40 % - Akzent6 4 2 3" xfId="21098"/>
    <cellStyle name="40 % - Akzent6 4 2 4" xfId="14755"/>
    <cellStyle name="40 % - Akzent6 4 3" xfId="5665"/>
    <cellStyle name="40 % - Akzent6 4 3 2" xfId="21100"/>
    <cellStyle name="40 % - Akzent6 4 3 3" xfId="14757"/>
    <cellStyle name="40 % - Akzent6 4 4" xfId="17216"/>
    <cellStyle name="40 % - Akzent6 4 5" xfId="10875"/>
    <cellStyle name="40 % - Akzent6 5" xfId="5666"/>
    <cellStyle name="40 % - Akzent6 5 2" xfId="5667"/>
    <cellStyle name="40 % - Akzent6 5 2 2" xfId="5668"/>
    <cellStyle name="40 % - Akzent6 5 2 2 2" xfId="21103"/>
    <cellStyle name="40 % - Akzent6 5 2 2 3" xfId="14760"/>
    <cellStyle name="40 % - Akzent6 5 2 3" xfId="21102"/>
    <cellStyle name="40 % - Akzent6 5 2 4" xfId="14759"/>
    <cellStyle name="40 % - Akzent6 5 3" xfId="5669"/>
    <cellStyle name="40 % - Akzent6 5 3 2" xfId="21104"/>
    <cellStyle name="40 % - Akzent6 5 3 3" xfId="14761"/>
    <cellStyle name="40 % - Akzent6 5 4" xfId="21101"/>
    <cellStyle name="40 % - Akzent6 5 5" xfId="14758"/>
    <cellStyle name="40 % - Akzent6 6" xfId="5670"/>
    <cellStyle name="40 % - Akzent6 6 2" xfId="5671"/>
    <cellStyle name="40 % - Akzent6 6 2 2" xfId="5672"/>
    <cellStyle name="40 % - Akzent6 6 2 2 2" xfId="21107"/>
    <cellStyle name="40 % - Akzent6 6 2 2 3" xfId="14764"/>
    <cellStyle name="40 % - Akzent6 6 2 3" xfId="21106"/>
    <cellStyle name="40 % - Akzent6 6 2 4" xfId="14763"/>
    <cellStyle name="40 % - Akzent6 6 3" xfId="5673"/>
    <cellStyle name="40 % - Akzent6 6 3 2" xfId="21108"/>
    <cellStyle name="40 % - Akzent6 6 3 3" xfId="14765"/>
    <cellStyle name="40 % - Akzent6 6 4" xfId="21105"/>
    <cellStyle name="40 % - Akzent6 6 5" xfId="14762"/>
    <cellStyle name="40 % - Akzent6 7" xfId="5674"/>
    <cellStyle name="40 % - Akzent6 7 2" xfId="5675"/>
    <cellStyle name="40 % - Akzent6 7 2 2" xfId="21110"/>
    <cellStyle name="40 % - Akzent6 7 2 3" xfId="14767"/>
    <cellStyle name="40 % - Akzent6 7 3" xfId="21109"/>
    <cellStyle name="40 % - Akzent6 7 4" xfId="14766"/>
    <cellStyle name="40 % - Akzent6 8" xfId="5676"/>
    <cellStyle name="40 % - Akzent6 8 2" xfId="5677"/>
    <cellStyle name="40 % - Akzent6 8 2 2" xfId="21112"/>
    <cellStyle name="40 % - Akzent6 8 2 3" xfId="14769"/>
    <cellStyle name="40 % - Akzent6 8 3" xfId="21111"/>
    <cellStyle name="40 % - Akzent6 8 4" xfId="14768"/>
    <cellStyle name="40 % - Akzent6 9" xfId="5678"/>
    <cellStyle name="40 % - Akzent6 9 2" xfId="21113"/>
    <cellStyle name="40 % - Akzent6 9 3" xfId="14770"/>
    <cellStyle name="40% - Accent1" xfId="3103"/>
    <cellStyle name="40% - Accent1 10" xfId="1270"/>
    <cellStyle name="40% - Accent1 10 2" xfId="18091"/>
    <cellStyle name="40% - Accent1 10 3" xfId="11750"/>
    <cellStyle name="40% - Accent1 11" xfId="1271"/>
    <cellStyle name="40% - Accent1 11 2" xfId="18092"/>
    <cellStyle name="40% - Accent1 11 3" xfId="11751"/>
    <cellStyle name="40% - Accent1 12" xfId="1272"/>
    <cellStyle name="40% - Accent1 12 2" xfId="18093"/>
    <cellStyle name="40% - Accent1 12 3" xfId="11752"/>
    <cellStyle name="40% - Accent1 13" xfId="1273"/>
    <cellStyle name="40% - Accent1 13 2" xfId="18094"/>
    <cellStyle name="40% - Accent1 13 3" xfId="11753"/>
    <cellStyle name="40% - Accent1 14" xfId="1274"/>
    <cellStyle name="40% - Accent1 14 2" xfId="18095"/>
    <cellStyle name="40% - Accent1 14 3" xfId="11754"/>
    <cellStyle name="40% - Accent1 15" xfId="1275"/>
    <cellStyle name="40% - Accent1 15 2" xfId="18096"/>
    <cellStyle name="40% - Accent1 15 3" xfId="11755"/>
    <cellStyle name="40% - Accent1 16" xfId="1276"/>
    <cellStyle name="40% - Accent1 16 2" xfId="18097"/>
    <cellStyle name="40% - Accent1 16 3" xfId="11756"/>
    <cellStyle name="40% - Accent1 17" xfId="1277"/>
    <cellStyle name="40% - Accent1 17 2" xfId="18098"/>
    <cellStyle name="40% - Accent1 17 3" xfId="11757"/>
    <cellStyle name="40% - Accent1 18" xfId="1278"/>
    <cellStyle name="40% - Accent1 18 2" xfId="18099"/>
    <cellStyle name="40% - Accent1 18 3" xfId="11758"/>
    <cellStyle name="40% - Accent1 19" xfId="1279"/>
    <cellStyle name="40% - Accent1 19 2" xfId="18100"/>
    <cellStyle name="40% - Accent1 19 3" xfId="11759"/>
    <cellStyle name="40% - Accent1 2" xfId="175"/>
    <cellStyle name="40% - Accent1 2 2" xfId="5679"/>
    <cellStyle name="40% - Accent1 2 2 2" xfId="5680"/>
    <cellStyle name="40% - Accent1 2 2 2 2" xfId="21115"/>
    <cellStyle name="40% - Accent1 2 2 2 3" xfId="14772"/>
    <cellStyle name="40% - Accent1 2 2 3" xfId="21114"/>
    <cellStyle name="40% - Accent1 2 2 4" xfId="14771"/>
    <cellStyle name="40% - Accent1 2 3" xfId="5681"/>
    <cellStyle name="40% - Accent1 2 3 2" xfId="21116"/>
    <cellStyle name="40% - Accent1 2 3 3" xfId="14773"/>
    <cellStyle name="40% - Accent1 2 4" xfId="5682"/>
    <cellStyle name="40% - Accent1 2 4 2" xfId="21117"/>
    <cellStyle name="40% - Accent1 2 4 3" xfId="14774"/>
    <cellStyle name="40% - Accent1 2 5" xfId="17217"/>
    <cellStyle name="40% - Accent1 2 6" xfId="10876"/>
    <cellStyle name="40% - Accent1 20" xfId="1280"/>
    <cellStyle name="40% - Accent1 20 2" xfId="18101"/>
    <cellStyle name="40% - Accent1 20 3" xfId="11760"/>
    <cellStyle name="40% - Accent1 21" xfId="1281"/>
    <cellStyle name="40% - Accent1 21 2" xfId="18102"/>
    <cellStyle name="40% - Accent1 21 3" xfId="11761"/>
    <cellStyle name="40% - Accent1 22" xfId="1282"/>
    <cellStyle name="40% - Accent1 22 2" xfId="18103"/>
    <cellStyle name="40% - Accent1 22 3" xfId="11762"/>
    <cellStyle name="40% - Accent1 23" xfId="1283"/>
    <cellStyle name="40% - Accent1 23 2" xfId="18104"/>
    <cellStyle name="40% - Accent1 23 3" xfId="11763"/>
    <cellStyle name="40% - Accent1 24" xfId="1284"/>
    <cellStyle name="40% - Accent1 24 2" xfId="18105"/>
    <cellStyle name="40% - Accent1 24 3" xfId="11764"/>
    <cellStyle name="40% - Accent1 25" xfId="1285"/>
    <cellStyle name="40% - Accent1 25 2" xfId="18106"/>
    <cellStyle name="40% - Accent1 25 3" xfId="11765"/>
    <cellStyle name="40% - Accent1 26" xfId="1286"/>
    <cellStyle name="40% - Accent1 26 2" xfId="18107"/>
    <cellStyle name="40% - Accent1 26 3" xfId="11766"/>
    <cellStyle name="40% - Accent1 27" xfId="1287"/>
    <cellStyle name="40% - Accent1 27 2" xfId="18108"/>
    <cellStyle name="40% - Accent1 27 3" xfId="11767"/>
    <cellStyle name="40% - Accent1 28" xfId="1288"/>
    <cellStyle name="40% - Accent1 28 2" xfId="18109"/>
    <cellStyle name="40% - Accent1 28 3" xfId="11768"/>
    <cellStyle name="40% - Accent1 29" xfId="1289"/>
    <cellStyle name="40% - Accent1 29 2" xfId="18110"/>
    <cellStyle name="40% - Accent1 29 3" xfId="11769"/>
    <cellStyle name="40% - Accent1 3" xfId="176"/>
    <cellStyle name="40% - Accent1 3 2" xfId="17218"/>
    <cellStyle name="40% - Accent1 3 3" xfId="10877"/>
    <cellStyle name="40% - Accent1 30" xfId="1290"/>
    <cellStyle name="40% - Accent1 30 2" xfId="18111"/>
    <cellStyle name="40% - Accent1 30 3" xfId="11770"/>
    <cellStyle name="40% - Accent1 31" xfId="1291"/>
    <cellStyle name="40% - Accent1 31 2" xfId="18112"/>
    <cellStyle name="40% - Accent1 31 3" xfId="11771"/>
    <cellStyle name="40% - Accent1 32" xfId="1292"/>
    <cellStyle name="40% - Accent1 32 2" xfId="18113"/>
    <cellStyle name="40% - Accent1 32 3" xfId="11772"/>
    <cellStyle name="40% - Accent1 33" xfId="1293"/>
    <cellStyle name="40% - Accent1 33 2" xfId="18114"/>
    <cellStyle name="40% - Accent1 33 3" xfId="11773"/>
    <cellStyle name="40% - Accent1 34" xfId="1294"/>
    <cellStyle name="40% - Accent1 34 2" xfId="18115"/>
    <cellStyle name="40% - Accent1 34 3" xfId="11774"/>
    <cellStyle name="40% - Accent1 35" xfId="1295"/>
    <cellStyle name="40% - Accent1 35 2" xfId="18116"/>
    <cellStyle name="40% - Accent1 35 3" xfId="11775"/>
    <cellStyle name="40% - Accent1 36" xfId="1296"/>
    <cellStyle name="40% - Accent1 36 2" xfId="18117"/>
    <cellStyle name="40% - Accent1 36 3" xfId="11776"/>
    <cellStyle name="40% - Accent1 37" xfId="1297"/>
    <cellStyle name="40% - Accent1 37 2" xfId="18118"/>
    <cellStyle name="40% - Accent1 37 3" xfId="11777"/>
    <cellStyle name="40% - Accent1 38" xfId="1298"/>
    <cellStyle name="40% - Accent1 38 2" xfId="18119"/>
    <cellStyle name="40% - Accent1 38 3" xfId="11778"/>
    <cellStyle name="40% - Accent1 39" xfId="1299"/>
    <cellStyle name="40% - Accent1 39 2" xfId="18120"/>
    <cellStyle name="40% - Accent1 39 3" xfId="11779"/>
    <cellStyle name="40% - Accent1 4" xfId="1300"/>
    <cellStyle name="40% - Accent1 4 2" xfId="18121"/>
    <cellStyle name="40% - Accent1 4 3" xfId="11780"/>
    <cellStyle name="40% - Accent1 40" xfId="1301"/>
    <cellStyle name="40% - Accent1 40 2" xfId="18122"/>
    <cellStyle name="40% - Accent1 40 3" xfId="11781"/>
    <cellStyle name="40% - Accent1 41" xfId="1302"/>
    <cellStyle name="40% - Accent1 41 2" xfId="18123"/>
    <cellStyle name="40% - Accent1 41 3" xfId="11782"/>
    <cellStyle name="40% - Accent1 42" xfId="1303"/>
    <cellStyle name="40% - Accent1 42 2" xfId="18124"/>
    <cellStyle name="40% - Accent1 42 3" xfId="11783"/>
    <cellStyle name="40% - Accent1 43" xfId="1304"/>
    <cellStyle name="40% - Accent1 43 2" xfId="18125"/>
    <cellStyle name="40% - Accent1 43 3" xfId="11784"/>
    <cellStyle name="40% - Accent1 44" xfId="1305"/>
    <cellStyle name="40% - Accent1 44 2" xfId="18126"/>
    <cellStyle name="40% - Accent1 44 3" xfId="11785"/>
    <cellStyle name="40% - Accent1 45" xfId="1306"/>
    <cellStyle name="40% - Accent1 45 2" xfId="18127"/>
    <cellStyle name="40% - Accent1 45 3" xfId="11786"/>
    <cellStyle name="40% - Accent1 46" xfId="1307"/>
    <cellStyle name="40% - Accent1 46 2" xfId="18128"/>
    <cellStyle name="40% - Accent1 46 3" xfId="11787"/>
    <cellStyle name="40% - Accent1 47" xfId="1308"/>
    <cellStyle name="40% - Accent1 47 2" xfId="18129"/>
    <cellStyle name="40% - Accent1 47 3" xfId="11788"/>
    <cellStyle name="40% - Accent1 48" xfId="19850"/>
    <cellStyle name="40% - Accent1 49" xfId="13508"/>
    <cellStyle name="40% - Accent1 5" xfId="1309"/>
    <cellStyle name="40% - Accent1 5 2" xfId="18130"/>
    <cellStyle name="40% - Accent1 5 3" xfId="11789"/>
    <cellStyle name="40% - Accent1 6" xfId="1310"/>
    <cellStyle name="40% - Accent1 6 2" xfId="18131"/>
    <cellStyle name="40% - Accent1 6 3" xfId="11790"/>
    <cellStyle name="40% - Accent1 7" xfId="1311"/>
    <cellStyle name="40% - Accent1 7 2" xfId="18132"/>
    <cellStyle name="40% - Accent1 7 3" xfId="11791"/>
    <cellStyle name="40% - Accent1 8" xfId="1312"/>
    <cellStyle name="40% - Accent1 8 2" xfId="18133"/>
    <cellStyle name="40% - Accent1 8 3" xfId="11792"/>
    <cellStyle name="40% - Accent1 9" xfId="1313"/>
    <cellStyle name="40% - Accent1 9 2" xfId="18134"/>
    <cellStyle name="40% - Accent1 9 3" xfId="11793"/>
    <cellStyle name="40% - Accent2" xfId="3104"/>
    <cellStyle name="40% - Accent2 10" xfId="1314"/>
    <cellStyle name="40% - Accent2 10 2" xfId="18135"/>
    <cellStyle name="40% - Accent2 10 3" xfId="11794"/>
    <cellStyle name="40% - Accent2 11" xfId="1315"/>
    <cellStyle name="40% - Accent2 11 2" xfId="18136"/>
    <cellStyle name="40% - Accent2 11 3" xfId="11795"/>
    <cellStyle name="40% - Accent2 12" xfId="1316"/>
    <cellStyle name="40% - Accent2 12 2" xfId="18137"/>
    <cellStyle name="40% - Accent2 12 3" xfId="11796"/>
    <cellStyle name="40% - Accent2 13" xfId="1317"/>
    <cellStyle name="40% - Accent2 13 2" xfId="18138"/>
    <cellStyle name="40% - Accent2 13 3" xfId="11797"/>
    <cellStyle name="40% - Accent2 14" xfId="1318"/>
    <cellStyle name="40% - Accent2 14 2" xfId="18139"/>
    <cellStyle name="40% - Accent2 14 3" xfId="11798"/>
    <cellStyle name="40% - Accent2 15" xfId="1319"/>
    <cellStyle name="40% - Accent2 15 2" xfId="18140"/>
    <cellStyle name="40% - Accent2 15 3" xfId="11799"/>
    <cellStyle name="40% - Accent2 16" xfId="1320"/>
    <cellStyle name="40% - Accent2 16 2" xfId="18141"/>
    <cellStyle name="40% - Accent2 16 3" xfId="11800"/>
    <cellStyle name="40% - Accent2 17" xfId="1321"/>
    <cellStyle name="40% - Accent2 17 2" xfId="18142"/>
    <cellStyle name="40% - Accent2 17 3" xfId="11801"/>
    <cellStyle name="40% - Accent2 18" xfId="1322"/>
    <cellStyle name="40% - Accent2 18 2" xfId="18143"/>
    <cellStyle name="40% - Accent2 18 3" xfId="11802"/>
    <cellStyle name="40% - Accent2 19" xfId="1323"/>
    <cellStyle name="40% - Accent2 19 2" xfId="18144"/>
    <cellStyle name="40% - Accent2 19 3" xfId="11803"/>
    <cellStyle name="40% - Accent2 2" xfId="177"/>
    <cellStyle name="40% - Accent2 2 2" xfId="5683"/>
    <cellStyle name="40% - Accent2 2 2 2" xfId="5684"/>
    <cellStyle name="40% - Accent2 2 2 2 2" xfId="21119"/>
    <cellStyle name="40% - Accent2 2 2 2 3" xfId="14776"/>
    <cellStyle name="40% - Accent2 2 2 3" xfId="21118"/>
    <cellStyle name="40% - Accent2 2 2 4" xfId="14775"/>
    <cellStyle name="40% - Accent2 2 3" xfId="5685"/>
    <cellStyle name="40% - Accent2 2 3 2" xfId="21120"/>
    <cellStyle name="40% - Accent2 2 3 3" xfId="14777"/>
    <cellStyle name="40% - Accent2 2 4" xfId="5686"/>
    <cellStyle name="40% - Accent2 2 4 2" xfId="21121"/>
    <cellStyle name="40% - Accent2 2 4 3" xfId="14778"/>
    <cellStyle name="40% - Accent2 2 5" xfId="17219"/>
    <cellStyle name="40% - Accent2 2 6" xfId="10878"/>
    <cellStyle name="40% - Accent2 20" xfId="1324"/>
    <cellStyle name="40% - Accent2 20 2" xfId="18145"/>
    <cellStyle name="40% - Accent2 20 3" xfId="11804"/>
    <cellStyle name="40% - Accent2 21" xfId="1325"/>
    <cellStyle name="40% - Accent2 21 2" xfId="18146"/>
    <cellStyle name="40% - Accent2 21 3" xfId="11805"/>
    <cellStyle name="40% - Accent2 22" xfId="1326"/>
    <cellStyle name="40% - Accent2 22 2" xfId="18147"/>
    <cellStyle name="40% - Accent2 22 3" xfId="11806"/>
    <cellStyle name="40% - Accent2 23" xfId="1327"/>
    <cellStyle name="40% - Accent2 23 2" xfId="18148"/>
    <cellStyle name="40% - Accent2 23 3" xfId="11807"/>
    <cellStyle name="40% - Accent2 24" xfId="1328"/>
    <cellStyle name="40% - Accent2 24 2" xfId="18149"/>
    <cellStyle name="40% - Accent2 24 3" xfId="11808"/>
    <cellStyle name="40% - Accent2 25" xfId="1329"/>
    <cellStyle name="40% - Accent2 25 2" xfId="18150"/>
    <cellStyle name="40% - Accent2 25 3" xfId="11809"/>
    <cellStyle name="40% - Accent2 26" xfId="1330"/>
    <cellStyle name="40% - Accent2 26 2" xfId="18151"/>
    <cellStyle name="40% - Accent2 26 3" xfId="11810"/>
    <cellStyle name="40% - Accent2 27" xfId="1331"/>
    <cellStyle name="40% - Accent2 27 2" xfId="18152"/>
    <cellStyle name="40% - Accent2 27 3" xfId="11811"/>
    <cellStyle name="40% - Accent2 28" xfId="1332"/>
    <cellStyle name="40% - Accent2 28 2" xfId="18153"/>
    <cellStyle name="40% - Accent2 28 3" xfId="11812"/>
    <cellStyle name="40% - Accent2 29" xfId="1333"/>
    <cellStyle name="40% - Accent2 29 2" xfId="18154"/>
    <cellStyle name="40% - Accent2 29 3" xfId="11813"/>
    <cellStyle name="40% - Accent2 3" xfId="178"/>
    <cellStyle name="40% - Accent2 3 2" xfId="17220"/>
    <cellStyle name="40% - Accent2 3 3" xfId="10879"/>
    <cellStyle name="40% - Accent2 30" xfId="1334"/>
    <cellStyle name="40% - Accent2 30 2" xfId="18155"/>
    <cellStyle name="40% - Accent2 30 3" xfId="11814"/>
    <cellStyle name="40% - Accent2 31" xfId="1335"/>
    <cellStyle name="40% - Accent2 31 2" xfId="18156"/>
    <cellStyle name="40% - Accent2 31 3" xfId="11815"/>
    <cellStyle name="40% - Accent2 32" xfId="1336"/>
    <cellStyle name="40% - Accent2 32 2" xfId="18157"/>
    <cellStyle name="40% - Accent2 32 3" xfId="11816"/>
    <cellStyle name="40% - Accent2 33" xfId="1337"/>
    <cellStyle name="40% - Accent2 33 2" xfId="18158"/>
    <cellStyle name="40% - Accent2 33 3" xfId="11817"/>
    <cellStyle name="40% - Accent2 34" xfId="1338"/>
    <cellStyle name="40% - Accent2 34 2" xfId="18159"/>
    <cellStyle name="40% - Accent2 34 3" xfId="11818"/>
    <cellStyle name="40% - Accent2 35" xfId="1339"/>
    <cellStyle name="40% - Accent2 35 2" xfId="18160"/>
    <cellStyle name="40% - Accent2 35 3" xfId="11819"/>
    <cellStyle name="40% - Accent2 36" xfId="1340"/>
    <cellStyle name="40% - Accent2 36 2" xfId="18161"/>
    <cellStyle name="40% - Accent2 36 3" xfId="11820"/>
    <cellStyle name="40% - Accent2 37" xfId="1341"/>
    <cellStyle name="40% - Accent2 37 2" xfId="18162"/>
    <cellStyle name="40% - Accent2 37 3" xfId="11821"/>
    <cellStyle name="40% - Accent2 38" xfId="1342"/>
    <cellStyle name="40% - Accent2 38 2" xfId="18163"/>
    <cellStyle name="40% - Accent2 38 3" xfId="11822"/>
    <cellStyle name="40% - Accent2 39" xfId="1343"/>
    <cellStyle name="40% - Accent2 39 2" xfId="18164"/>
    <cellStyle name="40% - Accent2 39 3" xfId="11823"/>
    <cellStyle name="40% - Accent2 4" xfId="1344"/>
    <cellStyle name="40% - Accent2 4 2" xfId="18165"/>
    <cellStyle name="40% - Accent2 4 3" xfId="11824"/>
    <cellStyle name="40% - Accent2 40" xfId="1345"/>
    <cellStyle name="40% - Accent2 40 2" xfId="18166"/>
    <cellStyle name="40% - Accent2 40 3" xfId="11825"/>
    <cellStyle name="40% - Accent2 41" xfId="1346"/>
    <cellStyle name="40% - Accent2 41 2" xfId="18167"/>
    <cellStyle name="40% - Accent2 41 3" xfId="11826"/>
    <cellStyle name="40% - Accent2 42" xfId="1347"/>
    <cellStyle name="40% - Accent2 42 2" xfId="18168"/>
    <cellStyle name="40% - Accent2 42 3" xfId="11827"/>
    <cellStyle name="40% - Accent2 43" xfId="1348"/>
    <cellStyle name="40% - Accent2 43 2" xfId="18169"/>
    <cellStyle name="40% - Accent2 43 3" xfId="11828"/>
    <cellStyle name="40% - Accent2 44" xfId="1349"/>
    <cellStyle name="40% - Accent2 44 2" xfId="18170"/>
    <cellStyle name="40% - Accent2 44 3" xfId="11829"/>
    <cellStyle name="40% - Accent2 45" xfId="1350"/>
    <cellStyle name="40% - Accent2 45 2" xfId="18171"/>
    <cellStyle name="40% - Accent2 45 3" xfId="11830"/>
    <cellStyle name="40% - Accent2 46" xfId="1351"/>
    <cellStyle name="40% - Accent2 46 2" xfId="18172"/>
    <cellStyle name="40% - Accent2 46 3" xfId="11831"/>
    <cellStyle name="40% - Accent2 47" xfId="1352"/>
    <cellStyle name="40% - Accent2 47 2" xfId="18173"/>
    <cellStyle name="40% - Accent2 47 3" xfId="11832"/>
    <cellStyle name="40% - Accent2 48" xfId="19851"/>
    <cellStyle name="40% - Accent2 49" xfId="13509"/>
    <cellStyle name="40% - Accent2 5" xfId="1353"/>
    <cellStyle name="40% - Accent2 5 2" xfId="18174"/>
    <cellStyle name="40% - Accent2 5 3" xfId="11833"/>
    <cellStyle name="40% - Accent2 6" xfId="1354"/>
    <cellStyle name="40% - Accent2 6 2" xfId="18175"/>
    <cellStyle name="40% - Accent2 6 3" xfId="11834"/>
    <cellStyle name="40% - Accent2 7" xfId="1355"/>
    <cellStyle name="40% - Accent2 7 2" xfId="18176"/>
    <cellStyle name="40% - Accent2 7 3" xfId="11835"/>
    <cellStyle name="40% - Accent2 8" xfId="1356"/>
    <cellStyle name="40% - Accent2 8 2" xfId="18177"/>
    <cellStyle name="40% - Accent2 8 3" xfId="11836"/>
    <cellStyle name="40% - Accent2 9" xfId="1357"/>
    <cellStyle name="40% - Accent2 9 2" xfId="18178"/>
    <cellStyle name="40% - Accent2 9 3" xfId="11837"/>
    <cellStyle name="40% - Accent3" xfId="3105"/>
    <cellStyle name="40% - Accent3 10" xfId="1358"/>
    <cellStyle name="40% - Accent3 10 2" xfId="18179"/>
    <cellStyle name="40% - Accent3 10 3" xfId="11838"/>
    <cellStyle name="40% - Accent3 11" xfId="1359"/>
    <cellStyle name="40% - Accent3 11 2" xfId="18180"/>
    <cellStyle name="40% - Accent3 11 3" xfId="11839"/>
    <cellStyle name="40% - Accent3 12" xfId="1360"/>
    <cellStyle name="40% - Accent3 12 2" xfId="18181"/>
    <cellStyle name="40% - Accent3 12 3" xfId="11840"/>
    <cellStyle name="40% - Accent3 13" xfId="1361"/>
    <cellStyle name="40% - Accent3 13 2" xfId="18182"/>
    <cellStyle name="40% - Accent3 13 3" xfId="11841"/>
    <cellStyle name="40% - Accent3 14" xfId="1362"/>
    <cellStyle name="40% - Accent3 14 2" xfId="18183"/>
    <cellStyle name="40% - Accent3 14 3" xfId="11842"/>
    <cellStyle name="40% - Accent3 15" xfId="1363"/>
    <cellStyle name="40% - Accent3 15 2" xfId="18184"/>
    <cellStyle name="40% - Accent3 15 3" xfId="11843"/>
    <cellStyle name="40% - Accent3 16" xfId="1364"/>
    <cellStyle name="40% - Accent3 16 2" xfId="18185"/>
    <cellStyle name="40% - Accent3 16 3" xfId="11844"/>
    <cellStyle name="40% - Accent3 17" xfId="1365"/>
    <cellStyle name="40% - Accent3 17 2" xfId="18186"/>
    <cellStyle name="40% - Accent3 17 3" xfId="11845"/>
    <cellStyle name="40% - Accent3 18" xfId="1366"/>
    <cellStyle name="40% - Accent3 18 2" xfId="18187"/>
    <cellStyle name="40% - Accent3 18 3" xfId="11846"/>
    <cellStyle name="40% - Accent3 19" xfId="1367"/>
    <cellStyle name="40% - Accent3 19 2" xfId="18188"/>
    <cellStyle name="40% - Accent3 19 3" xfId="11847"/>
    <cellStyle name="40% - Accent3 2" xfId="179"/>
    <cellStyle name="40% - Accent3 2 2" xfId="5687"/>
    <cellStyle name="40% - Accent3 2 2 2" xfId="5688"/>
    <cellStyle name="40% - Accent3 2 2 2 2" xfId="21123"/>
    <cellStyle name="40% - Accent3 2 2 2 3" xfId="14780"/>
    <cellStyle name="40% - Accent3 2 2 3" xfId="21122"/>
    <cellStyle name="40% - Accent3 2 2 4" xfId="14779"/>
    <cellStyle name="40% - Accent3 2 3" xfId="5689"/>
    <cellStyle name="40% - Accent3 2 3 2" xfId="21124"/>
    <cellStyle name="40% - Accent3 2 3 3" xfId="14781"/>
    <cellStyle name="40% - Accent3 2 4" xfId="5690"/>
    <cellStyle name="40% - Accent3 2 4 2" xfId="21125"/>
    <cellStyle name="40% - Accent3 2 4 3" xfId="14782"/>
    <cellStyle name="40% - Accent3 2 5" xfId="17221"/>
    <cellStyle name="40% - Accent3 2 6" xfId="10880"/>
    <cellStyle name="40% - Accent3 20" xfId="1368"/>
    <cellStyle name="40% - Accent3 20 2" xfId="18189"/>
    <cellStyle name="40% - Accent3 20 3" xfId="11848"/>
    <cellStyle name="40% - Accent3 21" xfId="1369"/>
    <cellStyle name="40% - Accent3 21 2" xfId="18190"/>
    <cellStyle name="40% - Accent3 21 3" xfId="11849"/>
    <cellStyle name="40% - Accent3 22" xfId="1370"/>
    <cellStyle name="40% - Accent3 22 2" xfId="18191"/>
    <cellStyle name="40% - Accent3 22 3" xfId="11850"/>
    <cellStyle name="40% - Accent3 23" xfId="1371"/>
    <cellStyle name="40% - Accent3 23 2" xfId="18192"/>
    <cellStyle name="40% - Accent3 23 3" xfId="11851"/>
    <cellStyle name="40% - Accent3 24" xfId="1372"/>
    <cellStyle name="40% - Accent3 24 2" xfId="18193"/>
    <cellStyle name="40% - Accent3 24 3" xfId="11852"/>
    <cellStyle name="40% - Accent3 25" xfId="1373"/>
    <cellStyle name="40% - Accent3 25 2" xfId="18194"/>
    <cellStyle name="40% - Accent3 25 3" xfId="11853"/>
    <cellStyle name="40% - Accent3 26" xfId="1374"/>
    <cellStyle name="40% - Accent3 26 2" xfId="18195"/>
    <cellStyle name="40% - Accent3 26 3" xfId="11854"/>
    <cellStyle name="40% - Accent3 27" xfId="1375"/>
    <cellStyle name="40% - Accent3 27 2" xfId="18196"/>
    <cellStyle name="40% - Accent3 27 3" xfId="11855"/>
    <cellStyle name="40% - Accent3 28" xfId="1376"/>
    <cellStyle name="40% - Accent3 28 2" xfId="18197"/>
    <cellStyle name="40% - Accent3 28 3" xfId="11856"/>
    <cellStyle name="40% - Accent3 29" xfId="1377"/>
    <cellStyle name="40% - Accent3 29 2" xfId="18198"/>
    <cellStyle name="40% - Accent3 29 3" xfId="11857"/>
    <cellStyle name="40% - Accent3 3" xfId="180"/>
    <cellStyle name="40% - Accent3 3 2" xfId="17222"/>
    <cellStyle name="40% - Accent3 3 3" xfId="10881"/>
    <cellStyle name="40% - Accent3 30" xfId="1378"/>
    <cellStyle name="40% - Accent3 30 2" xfId="18199"/>
    <cellStyle name="40% - Accent3 30 3" xfId="11858"/>
    <cellStyle name="40% - Accent3 31" xfId="1379"/>
    <cellStyle name="40% - Accent3 31 2" xfId="18200"/>
    <cellStyle name="40% - Accent3 31 3" xfId="11859"/>
    <cellStyle name="40% - Accent3 32" xfId="1380"/>
    <cellStyle name="40% - Accent3 32 2" xfId="18201"/>
    <cellStyle name="40% - Accent3 32 3" xfId="11860"/>
    <cellStyle name="40% - Accent3 33" xfId="1381"/>
    <cellStyle name="40% - Accent3 33 2" xfId="18202"/>
    <cellStyle name="40% - Accent3 33 3" xfId="11861"/>
    <cellStyle name="40% - Accent3 34" xfId="1382"/>
    <cellStyle name="40% - Accent3 34 2" xfId="18203"/>
    <cellStyle name="40% - Accent3 34 3" xfId="11862"/>
    <cellStyle name="40% - Accent3 35" xfId="1383"/>
    <cellStyle name="40% - Accent3 35 2" xfId="18204"/>
    <cellStyle name="40% - Accent3 35 3" xfId="11863"/>
    <cellStyle name="40% - Accent3 36" xfId="1384"/>
    <cellStyle name="40% - Accent3 36 2" xfId="18205"/>
    <cellStyle name="40% - Accent3 36 3" xfId="11864"/>
    <cellStyle name="40% - Accent3 37" xfId="1385"/>
    <cellStyle name="40% - Accent3 37 2" xfId="18206"/>
    <cellStyle name="40% - Accent3 37 3" xfId="11865"/>
    <cellStyle name="40% - Accent3 38" xfId="1386"/>
    <cellStyle name="40% - Accent3 38 2" xfId="18207"/>
    <cellStyle name="40% - Accent3 38 3" xfId="11866"/>
    <cellStyle name="40% - Accent3 39" xfId="1387"/>
    <cellStyle name="40% - Accent3 39 2" xfId="18208"/>
    <cellStyle name="40% - Accent3 39 3" xfId="11867"/>
    <cellStyle name="40% - Accent3 4" xfId="1388"/>
    <cellStyle name="40% - Accent3 4 2" xfId="18209"/>
    <cellStyle name="40% - Accent3 4 3" xfId="11868"/>
    <cellStyle name="40% - Accent3 40" xfId="1389"/>
    <cellStyle name="40% - Accent3 40 2" xfId="18210"/>
    <cellStyle name="40% - Accent3 40 3" xfId="11869"/>
    <cellStyle name="40% - Accent3 41" xfId="1390"/>
    <cellStyle name="40% - Accent3 41 2" xfId="18211"/>
    <cellStyle name="40% - Accent3 41 3" xfId="11870"/>
    <cellStyle name="40% - Accent3 42" xfId="1391"/>
    <cellStyle name="40% - Accent3 42 2" xfId="18212"/>
    <cellStyle name="40% - Accent3 42 3" xfId="11871"/>
    <cellStyle name="40% - Accent3 43" xfId="1392"/>
    <cellStyle name="40% - Accent3 43 2" xfId="18213"/>
    <cellStyle name="40% - Accent3 43 3" xfId="11872"/>
    <cellStyle name="40% - Accent3 44" xfId="1393"/>
    <cellStyle name="40% - Accent3 44 2" xfId="18214"/>
    <cellStyle name="40% - Accent3 44 3" xfId="11873"/>
    <cellStyle name="40% - Accent3 45" xfId="1394"/>
    <cellStyle name="40% - Accent3 45 2" xfId="18215"/>
    <cellStyle name="40% - Accent3 45 3" xfId="11874"/>
    <cellStyle name="40% - Accent3 46" xfId="1395"/>
    <cellStyle name="40% - Accent3 46 2" xfId="18216"/>
    <cellStyle name="40% - Accent3 46 3" xfId="11875"/>
    <cellStyle name="40% - Accent3 47" xfId="1396"/>
    <cellStyle name="40% - Accent3 47 2" xfId="18217"/>
    <cellStyle name="40% - Accent3 47 3" xfId="11876"/>
    <cellStyle name="40% - Accent3 48" xfId="19852"/>
    <cellStyle name="40% - Accent3 49" xfId="13510"/>
    <cellStyle name="40% - Accent3 5" xfId="1397"/>
    <cellStyle name="40% - Accent3 5 2" xfId="18218"/>
    <cellStyle name="40% - Accent3 5 3" xfId="11877"/>
    <cellStyle name="40% - Accent3 6" xfId="1398"/>
    <cellStyle name="40% - Accent3 6 2" xfId="18219"/>
    <cellStyle name="40% - Accent3 6 3" xfId="11878"/>
    <cellStyle name="40% - Accent3 7" xfId="1399"/>
    <cellStyle name="40% - Accent3 7 2" xfId="18220"/>
    <cellStyle name="40% - Accent3 7 3" xfId="11879"/>
    <cellStyle name="40% - Accent3 8" xfId="1400"/>
    <cellStyle name="40% - Accent3 8 2" xfId="18221"/>
    <cellStyle name="40% - Accent3 8 3" xfId="11880"/>
    <cellStyle name="40% - Accent3 9" xfId="1401"/>
    <cellStyle name="40% - Accent3 9 2" xfId="18222"/>
    <cellStyle name="40% - Accent3 9 3" xfId="11881"/>
    <cellStyle name="40% - Accent4" xfId="3106"/>
    <cellStyle name="40% - Accent4 10" xfId="1402"/>
    <cellStyle name="40% - Accent4 10 2" xfId="18223"/>
    <cellStyle name="40% - Accent4 10 3" xfId="11882"/>
    <cellStyle name="40% - Accent4 11" xfId="1403"/>
    <cellStyle name="40% - Accent4 11 2" xfId="18224"/>
    <cellStyle name="40% - Accent4 11 3" xfId="11883"/>
    <cellStyle name="40% - Accent4 12" xfId="1404"/>
    <cellStyle name="40% - Accent4 12 2" xfId="18225"/>
    <cellStyle name="40% - Accent4 12 3" xfId="11884"/>
    <cellStyle name="40% - Accent4 13" xfId="1405"/>
    <cellStyle name="40% - Accent4 13 2" xfId="18226"/>
    <cellStyle name="40% - Accent4 13 3" xfId="11885"/>
    <cellStyle name="40% - Accent4 14" xfId="1406"/>
    <cellStyle name="40% - Accent4 14 2" xfId="18227"/>
    <cellStyle name="40% - Accent4 14 3" xfId="11886"/>
    <cellStyle name="40% - Accent4 15" xfId="1407"/>
    <cellStyle name="40% - Accent4 15 2" xfId="18228"/>
    <cellStyle name="40% - Accent4 15 3" xfId="11887"/>
    <cellStyle name="40% - Accent4 16" xfId="1408"/>
    <cellStyle name="40% - Accent4 16 2" xfId="18229"/>
    <cellStyle name="40% - Accent4 16 3" xfId="11888"/>
    <cellStyle name="40% - Accent4 17" xfId="1409"/>
    <cellStyle name="40% - Accent4 17 2" xfId="18230"/>
    <cellStyle name="40% - Accent4 17 3" xfId="11889"/>
    <cellStyle name="40% - Accent4 18" xfId="1410"/>
    <cellStyle name="40% - Accent4 18 2" xfId="18231"/>
    <cellStyle name="40% - Accent4 18 3" xfId="11890"/>
    <cellStyle name="40% - Accent4 19" xfId="1411"/>
    <cellStyle name="40% - Accent4 19 2" xfId="18232"/>
    <cellStyle name="40% - Accent4 19 3" xfId="11891"/>
    <cellStyle name="40% - Accent4 2" xfId="181"/>
    <cellStyle name="40% - Accent4 2 2" xfId="5691"/>
    <cellStyle name="40% - Accent4 2 2 2" xfId="5692"/>
    <cellStyle name="40% - Accent4 2 2 2 2" xfId="21127"/>
    <cellStyle name="40% - Accent4 2 2 2 3" xfId="14784"/>
    <cellStyle name="40% - Accent4 2 2 3" xfId="21126"/>
    <cellStyle name="40% - Accent4 2 2 4" xfId="14783"/>
    <cellStyle name="40% - Accent4 2 3" xfId="5693"/>
    <cellStyle name="40% - Accent4 2 3 2" xfId="21128"/>
    <cellStyle name="40% - Accent4 2 3 3" xfId="14785"/>
    <cellStyle name="40% - Accent4 2 4" xfId="5694"/>
    <cellStyle name="40% - Accent4 2 4 2" xfId="21129"/>
    <cellStyle name="40% - Accent4 2 4 3" xfId="14786"/>
    <cellStyle name="40% - Accent4 2 5" xfId="17223"/>
    <cellStyle name="40% - Accent4 2 6" xfId="10882"/>
    <cellStyle name="40% - Accent4 20" xfId="1412"/>
    <cellStyle name="40% - Accent4 20 2" xfId="18233"/>
    <cellStyle name="40% - Accent4 20 3" xfId="11892"/>
    <cellStyle name="40% - Accent4 21" xfId="1413"/>
    <cellStyle name="40% - Accent4 21 2" xfId="18234"/>
    <cellStyle name="40% - Accent4 21 3" xfId="11893"/>
    <cellStyle name="40% - Accent4 22" xfId="1414"/>
    <cellStyle name="40% - Accent4 22 2" xfId="18235"/>
    <cellStyle name="40% - Accent4 22 3" xfId="11894"/>
    <cellStyle name="40% - Accent4 23" xfId="1415"/>
    <cellStyle name="40% - Accent4 23 2" xfId="18236"/>
    <cellStyle name="40% - Accent4 23 3" xfId="11895"/>
    <cellStyle name="40% - Accent4 24" xfId="1416"/>
    <cellStyle name="40% - Accent4 24 2" xfId="18237"/>
    <cellStyle name="40% - Accent4 24 3" xfId="11896"/>
    <cellStyle name="40% - Accent4 25" xfId="1417"/>
    <cellStyle name="40% - Accent4 25 2" xfId="18238"/>
    <cellStyle name="40% - Accent4 25 3" xfId="11897"/>
    <cellStyle name="40% - Accent4 26" xfId="1418"/>
    <cellStyle name="40% - Accent4 26 2" xfId="18239"/>
    <cellStyle name="40% - Accent4 26 3" xfId="11898"/>
    <cellStyle name="40% - Accent4 27" xfId="1419"/>
    <cellStyle name="40% - Accent4 27 2" xfId="18240"/>
    <cellStyle name="40% - Accent4 27 3" xfId="11899"/>
    <cellStyle name="40% - Accent4 28" xfId="1420"/>
    <cellStyle name="40% - Accent4 28 2" xfId="18241"/>
    <cellStyle name="40% - Accent4 28 3" xfId="11900"/>
    <cellStyle name="40% - Accent4 29" xfId="1421"/>
    <cellStyle name="40% - Accent4 29 2" xfId="18242"/>
    <cellStyle name="40% - Accent4 29 3" xfId="11901"/>
    <cellStyle name="40% - Accent4 3" xfId="182"/>
    <cellStyle name="40% - Accent4 3 2" xfId="17224"/>
    <cellStyle name="40% - Accent4 3 3" xfId="10883"/>
    <cellStyle name="40% - Accent4 30" xfId="1422"/>
    <cellStyle name="40% - Accent4 30 2" xfId="18243"/>
    <cellStyle name="40% - Accent4 30 3" xfId="11902"/>
    <cellStyle name="40% - Accent4 31" xfId="1423"/>
    <cellStyle name="40% - Accent4 31 2" xfId="18244"/>
    <cellStyle name="40% - Accent4 31 3" xfId="11903"/>
    <cellStyle name="40% - Accent4 32" xfId="1424"/>
    <cellStyle name="40% - Accent4 32 2" xfId="18245"/>
    <cellStyle name="40% - Accent4 32 3" xfId="11904"/>
    <cellStyle name="40% - Accent4 33" xfId="1425"/>
    <cellStyle name="40% - Accent4 33 2" xfId="18246"/>
    <cellStyle name="40% - Accent4 33 3" xfId="11905"/>
    <cellStyle name="40% - Accent4 34" xfId="1426"/>
    <cellStyle name="40% - Accent4 34 2" xfId="18247"/>
    <cellStyle name="40% - Accent4 34 3" xfId="11906"/>
    <cellStyle name="40% - Accent4 35" xfId="1427"/>
    <cellStyle name="40% - Accent4 35 2" xfId="18248"/>
    <cellStyle name="40% - Accent4 35 3" xfId="11907"/>
    <cellStyle name="40% - Accent4 36" xfId="1428"/>
    <cellStyle name="40% - Accent4 36 2" xfId="18249"/>
    <cellStyle name="40% - Accent4 36 3" xfId="11908"/>
    <cellStyle name="40% - Accent4 37" xfId="1429"/>
    <cellStyle name="40% - Accent4 37 2" xfId="18250"/>
    <cellStyle name="40% - Accent4 37 3" xfId="11909"/>
    <cellStyle name="40% - Accent4 38" xfId="1430"/>
    <cellStyle name="40% - Accent4 38 2" xfId="18251"/>
    <cellStyle name="40% - Accent4 38 3" xfId="11910"/>
    <cellStyle name="40% - Accent4 39" xfId="1431"/>
    <cellStyle name="40% - Accent4 39 2" xfId="18252"/>
    <cellStyle name="40% - Accent4 39 3" xfId="11911"/>
    <cellStyle name="40% - Accent4 4" xfId="1432"/>
    <cellStyle name="40% - Accent4 4 2" xfId="18253"/>
    <cellStyle name="40% - Accent4 4 3" xfId="11912"/>
    <cellStyle name="40% - Accent4 40" xfId="1433"/>
    <cellStyle name="40% - Accent4 40 2" xfId="18254"/>
    <cellStyle name="40% - Accent4 40 3" xfId="11913"/>
    <cellStyle name="40% - Accent4 41" xfId="1434"/>
    <cellStyle name="40% - Accent4 41 2" xfId="18255"/>
    <cellStyle name="40% - Accent4 41 3" xfId="11914"/>
    <cellStyle name="40% - Accent4 42" xfId="1435"/>
    <cellStyle name="40% - Accent4 42 2" xfId="18256"/>
    <cellStyle name="40% - Accent4 42 3" xfId="11915"/>
    <cellStyle name="40% - Accent4 43" xfId="1436"/>
    <cellStyle name="40% - Accent4 43 2" xfId="18257"/>
    <cellStyle name="40% - Accent4 43 3" xfId="11916"/>
    <cellStyle name="40% - Accent4 44" xfId="1437"/>
    <cellStyle name="40% - Accent4 44 2" xfId="18258"/>
    <cellStyle name="40% - Accent4 44 3" xfId="11917"/>
    <cellStyle name="40% - Accent4 45" xfId="1438"/>
    <cellStyle name="40% - Accent4 45 2" xfId="18259"/>
    <cellStyle name="40% - Accent4 45 3" xfId="11918"/>
    <cellStyle name="40% - Accent4 46" xfId="1439"/>
    <cellStyle name="40% - Accent4 46 2" xfId="18260"/>
    <cellStyle name="40% - Accent4 46 3" xfId="11919"/>
    <cellStyle name="40% - Accent4 47" xfId="1440"/>
    <cellStyle name="40% - Accent4 47 2" xfId="18261"/>
    <cellStyle name="40% - Accent4 47 3" xfId="11920"/>
    <cellStyle name="40% - Accent4 48" xfId="19853"/>
    <cellStyle name="40% - Accent4 49" xfId="13511"/>
    <cellStyle name="40% - Accent4 5" xfId="1441"/>
    <cellStyle name="40% - Accent4 5 2" xfId="18262"/>
    <cellStyle name="40% - Accent4 5 3" xfId="11921"/>
    <cellStyle name="40% - Accent4 6" xfId="1442"/>
    <cellStyle name="40% - Accent4 6 2" xfId="18263"/>
    <cellStyle name="40% - Accent4 6 3" xfId="11922"/>
    <cellStyle name="40% - Accent4 7" xfId="1443"/>
    <cellStyle name="40% - Accent4 7 2" xfId="18264"/>
    <cellStyle name="40% - Accent4 7 3" xfId="11923"/>
    <cellStyle name="40% - Accent4 8" xfId="1444"/>
    <cellStyle name="40% - Accent4 8 2" xfId="18265"/>
    <cellStyle name="40% - Accent4 8 3" xfId="11924"/>
    <cellStyle name="40% - Accent4 9" xfId="1445"/>
    <cellStyle name="40% - Accent4 9 2" xfId="18266"/>
    <cellStyle name="40% - Accent4 9 3" xfId="11925"/>
    <cellStyle name="40% - Accent5" xfId="3107"/>
    <cellStyle name="40% - Accent5 10" xfId="1446"/>
    <cellStyle name="40% - Accent5 10 2" xfId="18267"/>
    <cellStyle name="40% - Accent5 10 3" xfId="11926"/>
    <cellStyle name="40% - Accent5 11" xfId="1447"/>
    <cellStyle name="40% - Accent5 11 2" xfId="18268"/>
    <cellStyle name="40% - Accent5 11 3" xfId="11927"/>
    <cellStyle name="40% - Accent5 12" xfId="1448"/>
    <cellStyle name="40% - Accent5 12 2" xfId="18269"/>
    <cellStyle name="40% - Accent5 12 3" xfId="11928"/>
    <cellStyle name="40% - Accent5 13" xfId="1449"/>
    <cellStyle name="40% - Accent5 13 2" xfId="18270"/>
    <cellStyle name="40% - Accent5 13 3" xfId="11929"/>
    <cellStyle name="40% - Accent5 14" xfId="1450"/>
    <cellStyle name="40% - Accent5 14 2" xfId="18271"/>
    <cellStyle name="40% - Accent5 14 3" xfId="11930"/>
    <cellStyle name="40% - Accent5 15" xfId="1451"/>
    <cellStyle name="40% - Accent5 15 2" xfId="18272"/>
    <cellStyle name="40% - Accent5 15 3" xfId="11931"/>
    <cellStyle name="40% - Accent5 16" xfId="1452"/>
    <cellStyle name="40% - Accent5 16 2" xfId="18273"/>
    <cellStyle name="40% - Accent5 16 3" xfId="11932"/>
    <cellStyle name="40% - Accent5 17" xfId="1453"/>
    <cellStyle name="40% - Accent5 17 2" xfId="18274"/>
    <cellStyle name="40% - Accent5 17 3" xfId="11933"/>
    <cellStyle name="40% - Accent5 18" xfId="1454"/>
    <cellStyle name="40% - Accent5 18 2" xfId="18275"/>
    <cellStyle name="40% - Accent5 18 3" xfId="11934"/>
    <cellStyle name="40% - Accent5 19" xfId="1455"/>
    <cellStyle name="40% - Accent5 19 2" xfId="18276"/>
    <cellStyle name="40% - Accent5 19 3" xfId="11935"/>
    <cellStyle name="40% - Accent5 2" xfId="183"/>
    <cellStyle name="40% - Accent5 2 2" xfId="5695"/>
    <cellStyle name="40% - Accent5 2 2 2" xfId="5696"/>
    <cellStyle name="40% - Accent5 2 2 2 2" xfId="21131"/>
    <cellStyle name="40% - Accent5 2 2 2 3" xfId="14788"/>
    <cellStyle name="40% - Accent5 2 2 3" xfId="21130"/>
    <cellStyle name="40% - Accent5 2 2 4" xfId="14787"/>
    <cellStyle name="40% - Accent5 2 3" xfId="5697"/>
    <cellStyle name="40% - Accent5 2 3 2" xfId="21132"/>
    <cellStyle name="40% - Accent5 2 3 3" xfId="14789"/>
    <cellStyle name="40% - Accent5 2 4" xfId="5698"/>
    <cellStyle name="40% - Accent5 2 4 2" xfId="21133"/>
    <cellStyle name="40% - Accent5 2 4 3" xfId="14790"/>
    <cellStyle name="40% - Accent5 2 5" xfId="17225"/>
    <cellStyle name="40% - Accent5 2 6" xfId="10884"/>
    <cellStyle name="40% - Accent5 20" xfId="1456"/>
    <cellStyle name="40% - Accent5 20 2" xfId="18277"/>
    <cellStyle name="40% - Accent5 20 3" xfId="11936"/>
    <cellStyle name="40% - Accent5 21" xfId="1457"/>
    <cellStyle name="40% - Accent5 21 2" xfId="18278"/>
    <cellStyle name="40% - Accent5 21 3" xfId="11937"/>
    <cellStyle name="40% - Accent5 22" xfId="1458"/>
    <cellStyle name="40% - Accent5 22 2" xfId="18279"/>
    <cellStyle name="40% - Accent5 22 3" xfId="11938"/>
    <cellStyle name="40% - Accent5 23" xfId="1459"/>
    <cellStyle name="40% - Accent5 23 2" xfId="18280"/>
    <cellStyle name="40% - Accent5 23 3" xfId="11939"/>
    <cellStyle name="40% - Accent5 24" xfId="1460"/>
    <cellStyle name="40% - Accent5 24 2" xfId="18281"/>
    <cellStyle name="40% - Accent5 24 3" xfId="11940"/>
    <cellStyle name="40% - Accent5 25" xfId="1461"/>
    <cellStyle name="40% - Accent5 25 2" xfId="18282"/>
    <cellStyle name="40% - Accent5 25 3" xfId="11941"/>
    <cellStyle name="40% - Accent5 26" xfId="1462"/>
    <cellStyle name="40% - Accent5 26 2" xfId="18283"/>
    <cellStyle name="40% - Accent5 26 3" xfId="11942"/>
    <cellStyle name="40% - Accent5 27" xfId="1463"/>
    <cellStyle name="40% - Accent5 27 2" xfId="18284"/>
    <cellStyle name="40% - Accent5 27 3" xfId="11943"/>
    <cellStyle name="40% - Accent5 28" xfId="1464"/>
    <cellStyle name="40% - Accent5 28 2" xfId="18285"/>
    <cellStyle name="40% - Accent5 28 3" xfId="11944"/>
    <cellStyle name="40% - Accent5 29" xfId="1465"/>
    <cellStyle name="40% - Accent5 29 2" xfId="18286"/>
    <cellStyle name="40% - Accent5 29 3" xfId="11945"/>
    <cellStyle name="40% - Accent5 3" xfId="184"/>
    <cellStyle name="40% - Accent5 3 2" xfId="17226"/>
    <cellStyle name="40% - Accent5 3 3" xfId="10885"/>
    <cellStyle name="40% - Accent5 30" xfId="1466"/>
    <cellStyle name="40% - Accent5 30 2" xfId="18287"/>
    <cellStyle name="40% - Accent5 30 3" xfId="11946"/>
    <cellStyle name="40% - Accent5 31" xfId="1467"/>
    <cellStyle name="40% - Accent5 31 2" xfId="18288"/>
    <cellStyle name="40% - Accent5 31 3" xfId="11947"/>
    <cellStyle name="40% - Accent5 32" xfId="1468"/>
    <cellStyle name="40% - Accent5 32 2" xfId="18289"/>
    <cellStyle name="40% - Accent5 32 3" xfId="11948"/>
    <cellStyle name="40% - Accent5 33" xfId="1469"/>
    <cellStyle name="40% - Accent5 33 2" xfId="18290"/>
    <cellStyle name="40% - Accent5 33 3" xfId="11949"/>
    <cellStyle name="40% - Accent5 34" xfId="1470"/>
    <cellStyle name="40% - Accent5 34 2" xfId="18291"/>
    <cellStyle name="40% - Accent5 34 3" xfId="11950"/>
    <cellStyle name="40% - Accent5 35" xfId="1471"/>
    <cellStyle name="40% - Accent5 35 2" xfId="18292"/>
    <cellStyle name="40% - Accent5 35 3" xfId="11951"/>
    <cellStyle name="40% - Accent5 36" xfId="1472"/>
    <cellStyle name="40% - Accent5 36 2" xfId="18293"/>
    <cellStyle name="40% - Accent5 36 3" xfId="11952"/>
    <cellStyle name="40% - Accent5 37" xfId="1473"/>
    <cellStyle name="40% - Accent5 37 2" xfId="18294"/>
    <cellStyle name="40% - Accent5 37 3" xfId="11953"/>
    <cellStyle name="40% - Accent5 38" xfId="1474"/>
    <cellStyle name="40% - Accent5 38 2" xfId="18295"/>
    <cellStyle name="40% - Accent5 38 3" xfId="11954"/>
    <cellStyle name="40% - Accent5 39" xfId="1475"/>
    <cellStyle name="40% - Accent5 39 2" xfId="18296"/>
    <cellStyle name="40% - Accent5 39 3" xfId="11955"/>
    <cellStyle name="40% - Accent5 4" xfId="1476"/>
    <cellStyle name="40% - Accent5 4 2" xfId="18297"/>
    <cellStyle name="40% - Accent5 4 3" xfId="11956"/>
    <cellStyle name="40% - Accent5 40" xfId="1477"/>
    <cellStyle name="40% - Accent5 40 2" xfId="18298"/>
    <cellStyle name="40% - Accent5 40 3" xfId="11957"/>
    <cellStyle name="40% - Accent5 41" xfId="1478"/>
    <cellStyle name="40% - Accent5 41 2" xfId="18299"/>
    <cellStyle name="40% - Accent5 41 3" xfId="11958"/>
    <cellStyle name="40% - Accent5 42" xfId="1479"/>
    <cellStyle name="40% - Accent5 42 2" xfId="18300"/>
    <cellStyle name="40% - Accent5 42 3" xfId="11959"/>
    <cellStyle name="40% - Accent5 43" xfId="1480"/>
    <cellStyle name="40% - Accent5 43 2" xfId="18301"/>
    <cellStyle name="40% - Accent5 43 3" xfId="11960"/>
    <cellStyle name="40% - Accent5 44" xfId="1481"/>
    <cellStyle name="40% - Accent5 44 2" xfId="18302"/>
    <cellStyle name="40% - Accent5 44 3" xfId="11961"/>
    <cellStyle name="40% - Accent5 45" xfId="1482"/>
    <cellStyle name="40% - Accent5 45 2" xfId="18303"/>
    <cellStyle name="40% - Accent5 45 3" xfId="11962"/>
    <cellStyle name="40% - Accent5 46" xfId="1483"/>
    <cellStyle name="40% - Accent5 46 2" xfId="18304"/>
    <cellStyle name="40% - Accent5 46 3" xfId="11963"/>
    <cellStyle name="40% - Accent5 47" xfId="1484"/>
    <cellStyle name="40% - Accent5 47 2" xfId="18305"/>
    <cellStyle name="40% - Accent5 47 3" xfId="11964"/>
    <cellStyle name="40% - Accent5 48" xfId="19854"/>
    <cellStyle name="40% - Accent5 49" xfId="13512"/>
    <cellStyle name="40% - Accent5 5" xfId="1485"/>
    <cellStyle name="40% - Accent5 5 2" xfId="18306"/>
    <cellStyle name="40% - Accent5 5 3" xfId="11965"/>
    <cellStyle name="40% - Accent5 6" xfId="1486"/>
    <cellStyle name="40% - Accent5 6 2" xfId="18307"/>
    <cellStyle name="40% - Accent5 6 3" xfId="11966"/>
    <cellStyle name="40% - Accent5 7" xfId="1487"/>
    <cellStyle name="40% - Accent5 7 2" xfId="18308"/>
    <cellStyle name="40% - Accent5 7 3" xfId="11967"/>
    <cellStyle name="40% - Accent5 8" xfId="1488"/>
    <cellStyle name="40% - Accent5 8 2" xfId="18309"/>
    <cellStyle name="40% - Accent5 8 3" xfId="11968"/>
    <cellStyle name="40% - Accent5 9" xfId="1489"/>
    <cellStyle name="40% - Accent5 9 2" xfId="18310"/>
    <cellStyle name="40% - Accent5 9 3" xfId="11969"/>
    <cellStyle name="40% - Accent6" xfId="3108"/>
    <cellStyle name="40% - Accent6 10" xfId="1490"/>
    <cellStyle name="40% - Accent6 10 2" xfId="18311"/>
    <cellStyle name="40% - Accent6 10 3" xfId="11970"/>
    <cellStyle name="40% - Accent6 11" xfId="1491"/>
    <cellStyle name="40% - Accent6 11 2" xfId="18312"/>
    <cellStyle name="40% - Accent6 11 3" xfId="11971"/>
    <cellStyle name="40% - Accent6 12" xfId="1492"/>
    <cellStyle name="40% - Accent6 12 2" xfId="18313"/>
    <cellStyle name="40% - Accent6 12 3" xfId="11972"/>
    <cellStyle name="40% - Accent6 13" xfId="1493"/>
    <cellStyle name="40% - Accent6 13 2" xfId="18314"/>
    <cellStyle name="40% - Accent6 13 3" xfId="11973"/>
    <cellStyle name="40% - Accent6 14" xfId="1494"/>
    <cellStyle name="40% - Accent6 14 2" xfId="18315"/>
    <cellStyle name="40% - Accent6 14 3" xfId="11974"/>
    <cellStyle name="40% - Accent6 15" xfId="1495"/>
    <cellStyle name="40% - Accent6 15 2" xfId="18316"/>
    <cellStyle name="40% - Accent6 15 3" xfId="11975"/>
    <cellStyle name="40% - Accent6 16" xfId="1496"/>
    <cellStyle name="40% - Accent6 16 2" xfId="18317"/>
    <cellStyle name="40% - Accent6 16 3" xfId="11976"/>
    <cellStyle name="40% - Accent6 17" xfId="1497"/>
    <cellStyle name="40% - Accent6 17 2" xfId="18318"/>
    <cellStyle name="40% - Accent6 17 3" xfId="11977"/>
    <cellStyle name="40% - Accent6 18" xfId="1498"/>
    <cellStyle name="40% - Accent6 18 2" xfId="18319"/>
    <cellStyle name="40% - Accent6 18 3" xfId="11978"/>
    <cellStyle name="40% - Accent6 19" xfId="1499"/>
    <cellStyle name="40% - Accent6 19 2" xfId="18320"/>
    <cellStyle name="40% - Accent6 19 3" xfId="11979"/>
    <cellStyle name="40% - Accent6 2" xfId="185"/>
    <cellStyle name="40% - Accent6 2 2" xfId="5699"/>
    <cellStyle name="40% - Accent6 2 2 2" xfId="5700"/>
    <cellStyle name="40% - Accent6 2 2 2 2" xfId="21135"/>
    <cellStyle name="40% - Accent6 2 2 2 3" xfId="14792"/>
    <cellStyle name="40% - Accent6 2 2 3" xfId="21134"/>
    <cellStyle name="40% - Accent6 2 2 4" xfId="14791"/>
    <cellStyle name="40% - Accent6 2 3" xfId="5701"/>
    <cellStyle name="40% - Accent6 2 3 2" xfId="21136"/>
    <cellStyle name="40% - Accent6 2 3 3" xfId="14793"/>
    <cellStyle name="40% - Accent6 2 4" xfId="5702"/>
    <cellStyle name="40% - Accent6 2 4 2" xfId="21137"/>
    <cellStyle name="40% - Accent6 2 4 3" xfId="14794"/>
    <cellStyle name="40% - Accent6 2 5" xfId="17227"/>
    <cellStyle name="40% - Accent6 2 6" xfId="10886"/>
    <cellStyle name="40% - Accent6 20" xfId="1500"/>
    <cellStyle name="40% - Accent6 20 2" xfId="18321"/>
    <cellStyle name="40% - Accent6 20 3" xfId="11980"/>
    <cellStyle name="40% - Accent6 21" xfId="1501"/>
    <cellStyle name="40% - Accent6 21 2" xfId="18322"/>
    <cellStyle name="40% - Accent6 21 3" xfId="11981"/>
    <cellStyle name="40% - Accent6 22" xfId="1502"/>
    <cellStyle name="40% - Accent6 22 2" xfId="18323"/>
    <cellStyle name="40% - Accent6 22 3" xfId="11982"/>
    <cellStyle name="40% - Accent6 23" xfId="1503"/>
    <cellStyle name="40% - Accent6 23 2" xfId="18324"/>
    <cellStyle name="40% - Accent6 23 3" xfId="11983"/>
    <cellStyle name="40% - Accent6 24" xfId="1504"/>
    <cellStyle name="40% - Accent6 24 2" xfId="18325"/>
    <cellStyle name="40% - Accent6 24 3" xfId="11984"/>
    <cellStyle name="40% - Accent6 25" xfId="1505"/>
    <cellStyle name="40% - Accent6 25 2" xfId="18326"/>
    <cellStyle name="40% - Accent6 25 3" xfId="11985"/>
    <cellStyle name="40% - Accent6 26" xfId="1506"/>
    <cellStyle name="40% - Accent6 26 2" xfId="18327"/>
    <cellStyle name="40% - Accent6 26 3" xfId="11986"/>
    <cellStyle name="40% - Accent6 27" xfId="1507"/>
    <cellStyle name="40% - Accent6 27 2" xfId="18328"/>
    <cellStyle name="40% - Accent6 27 3" xfId="11987"/>
    <cellStyle name="40% - Accent6 28" xfId="1508"/>
    <cellStyle name="40% - Accent6 28 2" xfId="18329"/>
    <cellStyle name="40% - Accent6 28 3" xfId="11988"/>
    <cellStyle name="40% - Accent6 29" xfId="1509"/>
    <cellStyle name="40% - Accent6 29 2" xfId="18330"/>
    <cellStyle name="40% - Accent6 29 3" xfId="11989"/>
    <cellStyle name="40% - Accent6 3" xfId="186"/>
    <cellStyle name="40% - Accent6 3 2" xfId="17228"/>
    <cellStyle name="40% - Accent6 3 3" xfId="10887"/>
    <cellStyle name="40% - Accent6 30" xfId="1510"/>
    <cellStyle name="40% - Accent6 30 2" xfId="18331"/>
    <cellStyle name="40% - Accent6 30 3" xfId="11990"/>
    <cellStyle name="40% - Accent6 31" xfId="1511"/>
    <cellStyle name="40% - Accent6 31 2" xfId="18332"/>
    <cellStyle name="40% - Accent6 31 3" xfId="11991"/>
    <cellStyle name="40% - Accent6 32" xfId="1512"/>
    <cellStyle name="40% - Accent6 32 2" xfId="18333"/>
    <cellStyle name="40% - Accent6 32 3" xfId="11992"/>
    <cellStyle name="40% - Accent6 33" xfId="1513"/>
    <cellStyle name="40% - Accent6 33 2" xfId="18334"/>
    <cellStyle name="40% - Accent6 33 3" xfId="11993"/>
    <cellStyle name="40% - Accent6 34" xfId="1514"/>
    <cellStyle name="40% - Accent6 34 2" xfId="18335"/>
    <cellStyle name="40% - Accent6 34 3" xfId="11994"/>
    <cellStyle name="40% - Accent6 35" xfId="1515"/>
    <cellStyle name="40% - Accent6 35 2" xfId="18336"/>
    <cellStyle name="40% - Accent6 35 3" xfId="11995"/>
    <cellStyle name="40% - Accent6 36" xfId="1516"/>
    <cellStyle name="40% - Accent6 36 2" xfId="18337"/>
    <cellStyle name="40% - Accent6 36 3" xfId="11996"/>
    <cellStyle name="40% - Accent6 37" xfId="1517"/>
    <cellStyle name="40% - Accent6 37 2" xfId="18338"/>
    <cellStyle name="40% - Accent6 37 3" xfId="11997"/>
    <cellStyle name="40% - Accent6 38" xfId="1518"/>
    <cellStyle name="40% - Accent6 38 2" xfId="18339"/>
    <cellStyle name="40% - Accent6 38 3" xfId="11998"/>
    <cellStyle name="40% - Accent6 39" xfId="1519"/>
    <cellStyle name="40% - Accent6 39 2" xfId="18340"/>
    <cellStyle name="40% - Accent6 39 3" xfId="11999"/>
    <cellStyle name="40% - Accent6 4" xfId="1520"/>
    <cellStyle name="40% - Accent6 4 2" xfId="18341"/>
    <cellStyle name="40% - Accent6 4 3" xfId="12000"/>
    <cellStyle name="40% - Accent6 40" xfId="1521"/>
    <cellStyle name="40% - Accent6 40 2" xfId="18342"/>
    <cellStyle name="40% - Accent6 40 3" xfId="12001"/>
    <cellStyle name="40% - Accent6 41" xfId="1522"/>
    <cellStyle name="40% - Accent6 41 2" xfId="18343"/>
    <cellStyle name="40% - Accent6 41 3" xfId="12002"/>
    <cellStyle name="40% - Accent6 42" xfId="1523"/>
    <cellStyle name="40% - Accent6 42 2" xfId="18344"/>
    <cellStyle name="40% - Accent6 42 3" xfId="12003"/>
    <cellStyle name="40% - Accent6 43" xfId="1524"/>
    <cellStyle name="40% - Accent6 43 2" xfId="18345"/>
    <cellStyle name="40% - Accent6 43 3" xfId="12004"/>
    <cellStyle name="40% - Accent6 44" xfId="1525"/>
    <cellStyle name="40% - Accent6 44 2" xfId="18346"/>
    <cellStyle name="40% - Accent6 44 3" xfId="12005"/>
    <cellStyle name="40% - Accent6 45" xfId="1526"/>
    <cellStyle name="40% - Accent6 45 2" xfId="18347"/>
    <cellStyle name="40% - Accent6 45 3" xfId="12006"/>
    <cellStyle name="40% - Accent6 46" xfId="1527"/>
    <cellStyle name="40% - Accent6 46 2" xfId="18348"/>
    <cellStyle name="40% - Accent6 46 3" xfId="12007"/>
    <cellStyle name="40% - Accent6 47" xfId="1528"/>
    <cellStyle name="40% - Accent6 47 2" xfId="18349"/>
    <cellStyle name="40% - Accent6 47 3" xfId="12008"/>
    <cellStyle name="40% - Accent6 48" xfId="19855"/>
    <cellStyle name="40% - Accent6 49" xfId="13513"/>
    <cellStyle name="40% - Accent6 5" xfId="1529"/>
    <cellStyle name="40% - Accent6 5 2" xfId="18350"/>
    <cellStyle name="40% - Accent6 5 3" xfId="12009"/>
    <cellStyle name="40% - Accent6 6" xfId="1530"/>
    <cellStyle name="40% - Accent6 6 2" xfId="18351"/>
    <cellStyle name="40% - Accent6 6 3" xfId="12010"/>
    <cellStyle name="40% - Accent6 7" xfId="1531"/>
    <cellStyle name="40% - Accent6 7 2" xfId="18352"/>
    <cellStyle name="40% - Accent6 7 3" xfId="12011"/>
    <cellStyle name="40% - Accent6 8" xfId="1532"/>
    <cellStyle name="40% - Accent6 8 2" xfId="18353"/>
    <cellStyle name="40% - Accent6 8 3" xfId="12012"/>
    <cellStyle name="40% - Accent6 9" xfId="1533"/>
    <cellStyle name="40% - Accent6 9 2" xfId="18354"/>
    <cellStyle name="40% - Accent6 9 3" xfId="12013"/>
    <cellStyle name="40% - Akzent1" xfId="187"/>
    <cellStyle name="40% - Akzent1 2" xfId="17229"/>
    <cellStyle name="40% - Akzent1 3" xfId="10888"/>
    <cellStyle name="40% - Akzent2" xfId="188"/>
    <cellStyle name="40% - Akzent2 2" xfId="17230"/>
    <cellStyle name="40% - Akzent2 3" xfId="10889"/>
    <cellStyle name="40% - Akzent3" xfId="189"/>
    <cellStyle name="40% - Akzent3 2" xfId="17231"/>
    <cellStyle name="40% - Akzent3 3" xfId="10890"/>
    <cellStyle name="40% - Akzent4" xfId="190"/>
    <cellStyle name="40% - Akzent4 2" xfId="17232"/>
    <cellStyle name="40% - Akzent4 3" xfId="10891"/>
    <cellStyle name="40% - Akzent5" xfId="191"/>
    <cellStyle name="40% - Akzent5 2" xfId="17233"/>
    <cellStyle name="40% - Akzent5 3" xfId="10892"/>
    <cellStyle name="40% - Akzent6" xfId="192"/>
    <cellStyle name="40% - Akzent6 2" xfId="17234"/>
    <cellStyle name="40% - Akzent6 3" xfId="10893"/>
    <cellStyle name="40% - Dekorfärg1" xfId="5703"/>
    <cellStyle name="40% - Dekorfärg1 2" xfId="21138"/>
    <cellStyle name="40% - Dekorfärg1 3" xfId="14795"/>
    <cellStyle name="40% - Dekorfärg2" xfId="5704"/>
    <cellStyle name="40% - Dekorfärg2 2" xfId="21139"/>
    <cellStyle name="40% - Dekorfärg2 3" xfId="14796"/>
    <cellStyle name="40% - Dekorfärg3" xfId="5705"/>
    <cellStyle name="40% - Dekorfärg3 2" xfId="21140"/>
    <cellStyle name="40% - Dekorfärg3 3" xfId="14797"/>
    <cellStyle name="40% - Dekorfärg4" xfId="5706"/>
    <cellStyle name="40% - Dekorfärg4 2" xfId="21141"/>
    <cellStyle name="40% - Dekorfärg4 3" xfId="14798"/>
    <cellStyle name="40% - Dekorfärg5" xfId="5707"/>
    <cellStyle name="40% - Dekorfärg5 2" xfId="21142"/>
    <cellStyle name="40% - Dekorfärg5 3" xfId="14799"/>
    <cellStyle name="40% - Dekorfärg6" xfId="5708"/>
    <cellStyle name="40% - Dekorfärg6 2" xfId="21143"/>
    <cellStyle name="40% - Dekorfärg6 3" xfId="14800"/>
    <cellStyle name="40% - 强调文字颜色 1 2" xfId="193"/>
    <cellStyle name="40% - 强调文字颜色 1 2 2" xfId="17235"/>
    <cellStyle name="40% - 强调文字颜色 1 2 3" xfId="10894"/>
    <cellStyle name="40% - 强调文字颜色 1 3" xfId="194"/>
    <cellStyle name="40% - 强调文字颜色 1 3 2" xfId="17236"/>
    <cellStyle name="40% - 强调文字颜色 1 3 3" xfId="10895"/>
    <cellStyle name="40% - 强调文字颜色 1 4" xfId="195"/>
    <cellStyle name="40% - 强调文字颜色 1 4 2" xfId="17237"/>
    <cellStyle name="40% - 强调文字颜色 1 4 3" xfId="10896"/>
    <cellStyle name="40% - 强调文字颜色 2 2" xfId="196"/>
    <cellStyle name="40% - 强调文字颜色 2 2 2" xfId="17238"/>
    <cellStyle name="40% - 强调文字颜色 2 2 3" xfId="10897"/>
    <cellStyle name="40% - 强调文字颜色 2 3" xfId="197"/>
    <cellStyle name="40% - 强调文字颜色 2 3 2" xfId="17239"/>
    <cellStyle name="40% - 强调文字颜色 2 3 3" xfId="10898"/>
    <cellStyle name="40% - 强调文字颜色 2 4" xfId="198"/>
    <cellStyle name="40% - 强调文字颜色 2 4 2" xfId="17240"/>
    <cellStyle name="40% - 强调文字颜色 2 4 3" xfId="10899"/>
    <cellStyle name="40% - 强调文字颜色 3 2" xfId="199"/>
    <cellStyle name="40% - 强调文字颜色 3 2 2" xfId="17241"/>
    <cellStyle name="40% - 强调文字颜色 3 2 3" xfId="10900"/>
    <cellStyle name="40% - 强调文字颜色 3 3" xfId="200"/>
    <cellStyle name="40% - 强调文字颜色 3 3 2" xfId="17242"/>
    <cellStyle name="40% - 强调文字颜色 3 3 3" xfId="10901"/>
    <cellStyle name="40% - 强调文字颜色 3 4" xfId="201"/>
    <cellStyle name="40% - 强调文字颜色 3 4 2" xfId="17243"/>
    <cellStyle name="40% - 强调文字颜色 3 4 3" xfId="10902"/>
    <cellStyle name="40% - 强调文字颜色 4 2" xfId="202"/>
    <cellStyle name="40% - 强调文字颜色 4 2 2" xfId="17244"/>
    <cellStyle name="40% - 强调文字颜色 4 2 3" xfId="10903"/>
    <cellStyle name="40% - 强调文字颜色 4 3" xfId="203"/>
    <cellStyle name="40% - 强调文字颜色 4 3 2" xfId="17245"/>
    <cellStyle name="40% - 强调文字颜色 4 3 3" xfId="10904"/>
    <cellStyle name="40% - 强调文字颜色 4 4" xfId="204"/>
    <cellStyle name="40% - 强调文字颜色 4 4 2" xfId="17246"/>
    <cellStyle name="40% - 强调文字颜色 4 4 3" xfId="10905"/>
    <cellStyle name="40% - 强调文字颜色 5 2" xfId="205"/>
    <cellStyle name="40% - 强调文字颜色 5 2 2" xfId="17247"/>
    <cellStyle name="40% - 强调文字颜色 5 2 3" xfId="10906"/>
    <cellStyle name="40% - 强调文字颜色 5 3" xfId="206"/>
    <cellStyle name="40% - 强调文字颜色 5 3 2" xfId="17248"/>
    <cellStyle name="40% - 强调文字颜色 5 3 3" xfId="10907"/>
    <cellStyle name="40% - 强调文字颜色 5 4" xfId="207"/>
    <cellStyle name="40% - 强调文字颜色 5 4 2" xfId="17249"/>
    <cellStyle name="40% - 强调文字颜色 5 4 3" xfId="10908"/>
    <cellStyle name="40% - 强调文字颜色 6 2" xfId="208"/>
    <cellStyle name="40% - 强调文字颜色 6 2 2" xfId="17250"/>
    <cellStyle name="40% - 强调文字颜色 6 2 3" xfId="10909"/>
    <cellStyle name="40% - 强调文字颜色 6 3" xfId="209"/>
    <cellStyle name="40% - 强调文字颜色 6 3 2" xfId="17251"/>
    <cellStyle name="40% - 强调文字颜色 6 3 3" xfId="10910"/>
    <cellStyle name="40% - 强调文字颜色 6 4" xfId="210"/>
    <cellStyle name="40% - 强调文字颜色 6 4 2" xfId="17252"/>
    <cellStyle name="40% - 强调文字颜色 6 4 3" xfId="10911"/>
    <cellStyle name="60% - Accent1" xfId="3109"/>
    <cellStyle name="60% - Accent1 10" xfId="1534"/>
    <cellStyle name="60% - Accent1 10 2" xfId="18355"/>
    <cellStyle name="60% - Accent1 10 3" xfId="12014"/>
    <cellStyle name="60% - Accent1 11" xfId="1535"/>
    <cellStyle name="60% - Accent1 11 2" xfId="18356"/>
    <cellStyle name="60% - Accent1 11 3" xfId="12015"/>
    <cellStyle name="60% - Accent1 12" xfId="1536"/>
    <cellStyle name="60% - Accent1 12 2" xfId="18357"/>
    <cellStyle name="60% - Accent1 12 3" xfId="12016"/>
    <cellStyle name="60% - Accent1 13" xfId="1537"/>
    <cellStyle name="60% - Accent1 13 2" xfId="18358"/>
    <cellStyle name="60% - Accent1 13 3" xfId="12017"/>
    <cellStyle name="60% - Accent1 14" xfId="1538"/>
    <cellStyle name="60% - Accent1 14 2" xfId="18359"/>
    <cellStyle name="60% - Accent1 14 3" xfId="12018"/>
    <cellStyle name="60% - Accent1 15" xfId="1539"/>
    <cellStyle name="60% - Accent1 15 2" xfId="18360"/>
    <cellStyle name="60% - Accent1 15 3" xfId="12019"/>
    <cellStyle name="60% - Accent1 16" xfId="1540"/>
    <cellStyle name="60% - Accent1 16 2" xfId="18361"/>
    <cellStyle name="60% - Accent1 16 3" xfId="12020"/>
    <cellStyle name="60% - Accent1 17" xfId="1541"/>
    <cellStyle name="60% - Accent1 17 2" xfId="18362"/>
    <cellStyle name="60% - Accent1 17 3" xfId="12021"/>
    <cellStyle name="60% - Accent1 18" xfId="1542"/>
    <cellStyle name="60% - Accent1 18 2" xfId="18363"/>
    <cellStyle name="60% - Accent1 18 3" xfId="12022"/>
    <cellStyle name="60% - Accent1 19" xfId="1543"/>
    <cellStyle name="60% - Accent1 19 2" xfId="18364"/>
    <cellStyle name="60% - Accent1 19 3" xfId="12023"/>
    <cellStyle name="60% - Accent1 2" xfId="211"/>
    <cellStyle name="60% - Accent1 2 2" xfId="5709"/>
    <cellStyle name="60% - Accent1 2 2 2" xfId="21144"/>
    <cellStyle name="60% - Accent1 2 2 3" xfId="14801"/>
    <cellStyle name="60% - Accent1 2 3" xfId="5710"/>
    <cellStyle name="60% - Accent1 2 3 2" xfId="21145"/>
    <cellStyle name="60% - Accent1 2 3 3" xfId="14802"/>
    <cellStyle name="60% - Accent1 2 4" xfId="17253"/>
    <cellStyle name="60% - Accent1 2 5" xfId="10912"/>
    <cellStyle name="60% - Accent1 20" xfId="1544"/>
    <cellStyle name="60% - Accent1 20 2" xfId="18365"/>
    <cellStyle name="60% - Accent1 20 3" xfId="12024"/>
    <cellStyle name="60% - Accent1 21" xfId="1545"/>
    <cellStyle name="60% - Accent1 21 2" xfId="18366"/>
    <cellStyle name="60% - Accent1 21 3" xfId="12025"/>
    <cellStyle name="60% - Accent1 22" xfId="1546"/>
    <cellStyle name="60% - Accent1 22 2" xfId="18367"/>
    <cellStyle name="60% - Accent1 22 3" xfId="12026"/>
    <cellStyle name="60% - Accent1 23" xfId="1547"/>
    <cellStyle name="60% - Accent1 23 2" xfId="18368"/>
    <cellStyle name="60% - Accent1 23 3" xfId="12027"/>
    <cellStyle name="60% - Accent1 24" xfId="1548"/>
    <cellStyle name="60% - Accent1 24 2" xfId="18369"/>
    <cellStyle name="60% - Accent1 24 3" xfId="12028"/>
    <cellStyle name="60% - Accent1 25" xfId="1549"/>
    <cellStyle name="60% - Accent1 25 2" xfId="18370"/>
    <cellStyle name="60% - Accent1 25 3" xfId="12029"/>
    <cellStyle name="60% - Accent1 26" xfId="1550"/>
    <cellStyle name="60% - Accent1 26 2" xfId="18371"/>
    <cellStyle name="60% - Accent1 26 3" xfId="12030"/>
    <cellStyle name="60% - Accent1 27" xfId="1551"/>
    <cellStyle name="60% - Accent1 27 2" xfId="18372"/>
    <cellStyle name="60% - Accent1 27 3" xfId="12031"/>
    <cellStyle name="60% - Accent1 28" xfId="1552"/>
    <cellStyle name="60% - Accent1 28 2" xfId="18373"/>
    <cellStyle name="60% - Accent1 28 3" xfId="12032"/>
    <cellStyle name="60% - Accent1 29" xfId="1553"/>
    <cellStyle name="60% - Accent1 29 2" xfId="18374"/>
    <cellStyle name="60% - Accent1 29 3" xfId="12033"/>
    <cellStyle name="60% - Accent1 3" xfId="212"/>
    <cellStyle name="60% - Accent1 3 2" xfId="17254"/>
    <cellStyle name="60% - Accent1 3 3" xfId="10913"/>
    <cellStyle name="60% - Accent1 30" xfId="1554"/>
    <cellStyle name="60% - Accent1 30 2" xfId="18375"/>
    <cellStyle name="60% - Accent1 30 3" xfId="12034"/>
    <cellStyle name="60% - Accent1 31" xfId="1555"/>
    <cellStyle name="60% - Accent1 31 2" xfId="18376"/>
    <cellStyle name="60% - Accent1 31 3" xfId="12035"/>
    <cellStyle name="60% - Accent1 32" xfId="1556"/>
    <cellStyle name="60% - Accent1 32 2" xfId="18377"/>
    <cellStyle name="60% - Accent1 32 3" xfId="12036"/>
    <cellStyle name="60% - Accent1 33" xfId="1557"/>
    <cellStyle name="60% - Accent1 33 2" xfId="18378"/>
    <cellStyle name="60% - Accent1 33 3" xfId="12037"/>
    <cellStyle name="60% - Accent1 34" xfId="1558"/>
    <cellStyle name="60% - Accent1 34 2" xfId="18379"/>
    <cellStyle name="60% - Accent1 34 3" xfId="12038"/>
    <cellStyle name="60% - Accent1 35" xfId="1559"/>
    <cellStyle name="60% - Accent1 35 2" xfId="18380"/>
    <cellStyle name="60% - Accent1 35 3" xfId="12039"/>
    <cellStyle name="60% - Accent1 36" xfId="1560"/>
    <cellStyle name="60% - Accent1 36 2" xfId="18381"/>
    <cellStyle name="60% - Accent1 36 3" xfId="12040"/>
    <cellStyle name="60% - Accent1 37" xfId="1561"/>
    <cellStyle name="60% - Accent1 37 2" xfId="18382"/>
    <cellStyle name="60% - Accent1 37 3" xfId="12041"/>
    <cellStyle name="60% - Accent1 38" xfId="1562"/>
    <cellStyle name="60% - Accent1 38 2" xfId="18383"/>
    <cellStyle name="60% - Accent1 38 3" xfId="12042"/>
    <cellStyle name="60% - Accent1 39" xfId="1563"/>
    <cellStyle name="60% - Accent1 39 2" xfId="18384"/>
    <cellStyle name="60% - Accent1 39 3" xfId="12043"/>
    <cellStyle name="60% - Accent1 4" xfId="1564"/>
    <cellStyle name="60% - Accent1 4 2" xfId="18385"/>
    <cellStyle name="60% - Accent1 4 3" xfId="12044"/>
    <cellStyle name="60% - Accent1 40" xfId="1565"/>
    <cellStyle name="60% - Accent1 40 2" xfId="18386"/>
    <cellStyle name="60% - Accent1 40 3" xfId="12045"/>
    <cellStyle name="60% - Accent1 41" xfId="1566"/>
    <cellStyle name="60% - Accent1 41 2" xfId="18387"/>
    <cellStyle name="60% - Accent1 41 3" xfId="12046"/>
    <cellStyle name="60% - Accent1 42" xfId="1567"/>
    <cellStyle name="60% - Accent1 42 2" xfId="18388"/>
    <cellStyle name="60% - Accent1 42 3" xfId="12047"/>
    <cellStyle name="60% - Accent1 43" xfId="1568"/>
    <cellStyle name="60% - Accent1 43 2" xfId="18389"/>
    <cellStyle name="60% - Accent1 43 3" xfId="12048"/>
    <cellStyle name="60% - Accent1 44" xfId="1569"/>
    <cellStyle name="60% - Accent1 44 2" xfId="18390"/>
    <cellStyle name="60% - Accent1 44 3" xfId="12049"/>
    <cellStyle name="60% - Accent1 45" xfId="1570"/>
    <cellStyle name="60% - Accent1 45 2" xfId="18391"/>
    <cellStyle name="60% - Accent1 45 3" xfId="12050"/>
    <cellStyle name="60% - Accent1 46" xfId="1571"/>
    <cellStyle name="60% - Accent1 46 2" xfId="18392"/>
    <cellStyle name="60% - Accent1 46 3" xfId="12051"/>
    <cellStyle name="60% - Accent1 47" xfId="1572"/>
    <cellStyle name="60% - Accent1 47 2" xfId="18393"/>
    <cellStyle name="60% - Accent1 47 3" xfId="12052"/>
    <cellStyle name="60% - Accent1 48" xfId="19856"/>
    <cellStyle name="60% - Accent1 49" xfId="13514"/>
    <cellStyle name="60% - Accent1 5" xfId="1573"/>
    <cellStyle name="60% - Accent1 5 2" xfId="18394"/>
    <cellStyle name="60% - Accent1 5 3" xfId="12053"/>
    <cellStyle name="60% - Accent1 6" xfId="1574"/>
    <cellStyle name="60% - Accent1 6 2" xfId="18395"/>
    <cellStyle name="60% - Accent1 6 3" xfId="12054"/>
    <cellStyle name="60% - Accent1 7" xfId="1575"/>
    <cellStyle name="60% - Accent1 7 2" xfId="18396"/>
    <cellStyle name="60% - Accent1 7 3" xfId="12055"/>
    <cellStyle name="60% - Accent1 8" xfId="1576"/>
    <cellStyle name="60% - Accent1 8 2" xfId="18397"/>
    <cellStyle name="60% - Accent1 8 3" xfId="12056"/>
    <cellStyle name="60% - Accent1 9" xfId="1577"/>
    <cellStyle name="60% - Accent1 9 2" xfId="18398"/>
    <cellStyle name="60% - Accent1 9 3" xfId="12057"/>
    <cellStyle name="60% - Accent2" xfId="3110"/>
    <cellStyle name="60% - Accent2 10" xfId="1578"/>
    <cellStyle name="60% - Accent2 10 2" xfId="18399"/>
    <cellStyle name="60% - Accent2 10 3" xfId="12058"/>
    <cellStyle name="60% - Accent2 11" xfId="1579"/>
    <cellStyle name="60% - Accent2 11 2" xfId="18400"/>
    <cellStyle name="60% - Accent2 11 3" xfId="12059"/>
    <cellStyle name="60% - Accent2 12" xfId="1580"/>
    <cellStyle name="60% - Accent2 12 2" xfId="18401"/>
    <cellStyle name="60% - Accent2 12 3" xfId="12060"/>
    <cellStyle name="60% - Accent2 13" xfId="1581"/>
    <cellStyle name="60% - Accent2 13 2" xfId="18402"/>
    <cellStyle name="60% - Accent2 13 3" xfId="12061"/>
    <cellStyle name="60% - Accent2 14" xfId="1582"/>
    <cellStyle name="60% - Accent2 14 2" xfId="18403"/>
    <cellStyle name="60% - Accent2 14 3" xfId="12062"/>
    <cellStyle name="60% - Accent2 15" xfId="1583"/>
    <cellStyle name="60% - Accent2 15 2" xfId="18404"/>
    <cellStyle name="60% - Accent2 15 3" xfId="12063"/>
    <cellStyle name="60% - Accent2 16" xfId="1584"/>
    <cellStyle name="60% - Accent2 16 2" xfId="18405"/>
    <cellStyle name="60% - Accent2 16 3" xfId="12064"/>
    <cellStyle name="60% - Accent2 17" xfId="1585"/>
    <cellStyle name="60% - Accent2 17 2" xfId="18406"/>
    <cellStyle name="60% - Accent2 17 3" xfId="12065"/>
    <cellStyle name="60% - Accent2 18" xfId="1586"/>
    <cellStyle name="60% - Accent2 18 2" xfId="18407"/>
    <cellStyle name="60% - Accent2 18 3" xfId="12066"/>
    <cellStyle name="60% - Accent2 19" xfId="1587"/>
    <cellStyle name="60% - Accent2 19 2" xfId="18408"/>
    <cellStyle name="60% - Accent2 19 3" xfId="12067"/>
    <cellStyle name="60% - Accent2 2" xfId="213"/>
    <cellStyle name="60% - Accent2 2 2" xfId="5711"/>
    <cellStyle name="60% - Accent2 2 2 2" xfId="21146"/>
    <cellStyle name="60% - Accent2 2 2 3" xfId="14803"/>
    <cellStyle name="60% - Accent2 2 3" xfId="5712"/>
    <cellStyle name="60% - Accent2 2 3 2" xfId="21147"/>
    <cellStyle name="60% - Accent2 2 3 3" xfId="14804"/>
    <cellStyle name="60% - Accent2 2 4" xfId="17255"/>
    <cellStyle name="60% - Accent2 2 5" xfId="10914"/>
    <cellStyle name="60% - Accent2 20" xfId="1588"/>
    <cellStyle name="60% - Accent2 20 2" xfId="18409"/>
    <cellStyle name="60% - Accent2 20 3" xfId="12068"/>
    <cellStyle name="60% - Accent2 21" xfId="1589"/>
    <cellStyle name="60% - Accent2 21 2" xfId="18410"/>
    <cellStyle name="60% - Accent2 21 3" xfId="12069"/>
    <cellStyle name="60% - Accent2 22" xfId="1590"/>
    <cellStyle name="60% - Accent2 22 2" xfId="18411"/>
    <cellStyle name="60% - Accent2 22 3" xfId="12070"/>
    <cellStyle name="60% - Accent2 23" xfId="1591"/>
    <cellStyle name="60% - Accent2 23 2" xfId="18412"/>
    <cellStyle name="60% - Accent2 23 3" xfId="12071"/>
    <cellStyle name="60% - Accent2 24" xfId="1592"/>
    <cellStyle name="60% - Accent2 24 2" xfId="18413"/>
    <cellStyle name="60% - Accent2 24 3" xfId="12072"/>
    <cellStyle name="60% - Accent2 25" xfId="1593"/>
    <cellStyle name="60% - Accent2 25 2" xfId="18414"/>
    <cellStyle name="60% - Accent2 25 3" xfId="12073"/>
    <cellStyle name="60% - Accent2 26" xfId="1594"/>
    <cellStyle name="60% - Accent2 26 2" xfId="18415"/>
    <cellStyle name="60% - Accent2 26 3" xfId="12074"/>
    <cellStyle name="60% - Accent2 27" xfId="1595"/>
    <cellStyle name="60% - Accent2 27 2" xfId="18416"/>
    <cellStyle name="60% - Accent2 27 3" xfId="12075"/>
    <cellStyle name="60% - Accent2 28" xfId="1596"/>
    <cellStyle name="60% - Accent2 28 2" xfId="18417"/>
    <cellStyle name="60% - Accent2 28 3" xfId="12076"/>
    <cellStyle name="60% - Accent2 29" xfId="1597"/>
    <cellStyle name="60% - Accent2 29 2" xfId="18418"/>
    <cellStyle name="60% - Accent2 29 3" xfId="12077"/>
    <cellStyle name="60% - Accent2 3" xfId="214"/>
    <cellStyle name="60% - Accent2 3 2" xfId="17256"/>
    <cellStyle name="60% - Accent2 3 3" xfId="10915"/>
    <cellStyle name="60% - Accent2 30" xfId="1598"/>
    <cellStyle name="60% - Accent2 30 2" xfId="18419"/>
    <cellStyle name="60% - Accent2 30 3" xfId="12078"/>
    <cellStyle name="60% - Accent2 31" xfId="1599"/>
    <cellStyle name="60% - Accent2 31 2" xfId="18420"/>
    <cellStyle name="60% - Accent2 31 3" xfId="12079"/>
    <cellStyle name="60% - Accent2 32" xfId="1600"/>
    <cellStyle name="60% - Accent2 32 2" xfId="18421"/>
    <cellStyle name="60% - Accent2 32 3" xfId="12080"/>
    <cellStyle name="60% - Accent2 33" xfId="1601"/>
    <cellStyle name="60% - Accent2 33 2" xfId="18422"/>
    <cellStyle name="60% - Accent2 33 3" xfId="12081"/>
    <cellStyle name="60% - Accent2 34" xfId="1602"/>
    <cellStyle name="60% - Accent2 34 2" xfId="18423"/>
    <cellStyle name="60% - Accent2 34 3" xfId="12082"/>
    <cellStyle name="60% - Accent2 35" xfId="1603"/>
    <cellStyle name="60% - Accent2 35 2" xfId="18424"/>
    <cellStyle name="60% - Accent2 35 3" xfId="12083"/>
    <cellStyle name="60% - Accent2 36" xfId="1604"/>
    <cellStyle name="60% - Accent2 36 2" xfId="18425"/>
    <cellStyle name="60% - Accent2 36 3" xfId="12084"/>
    <cellStyle name="60% - Accent2 37" xfId="1605"/>
    <cellStyle name="60% - Accent2 37 2" xfId="18426"/>
    <cellStyle name="60% - Accent2 37 3" xfId="12085"/>
    <cellStyle name="60% - Accent2 38" xfId="1606"/>
    <cellStyle name="60% - Accent2 38 2" xfId="18427"/>
    <cellStyle name="60% - Accent2 38 3" xfId="12086"/>
    <cellStyle name="60% - Accent2 39" xfId="1607"/>
    <cellStyle name="60% - Accent2 39 2" xfId="18428"/>
    <cellStyle name="60% - Accent2 39 3" xfId="12087"/>
    <cellStyle name="60% - Accent2 4" xfId="1608"/>
    <cellStyle name="60% - Accent2 4 2" xfId="18429"/>
    <cellStyle name="60% - Accent2 4 3" xfId="12088"/>
    <cellStyle name="60% - Accent2 40" xfId="1609"/>
    <cellStyle name="60% - Accent2 40 2" xfId="18430"/>
    <cellStyle name="60% - Accent2 40 3" xfId="12089"/>
    <cellStyle name="60% - Accent2 41" xfId="1610"/>
    <cellStyle name="60% - Accent2 41 2" xfId="18431"/>
    <cellStyle name="60% - Accent2 41 3" xfId="12090"/>
    <cellStyle name="60% - Accent2 42" xfId="1611"/>
    <cellStyle name="60% - Accent2 42 2" xfId="18432"/>
    <cellStyle name="60% - Accent2 42 3" xfId="12091"/>
    <cellStyle name="60% - Accent2 43" xfId="1612"/>
    <cellStyle name="60% - Accent2 43 2" xfId="18433"/>
    <cellStyle name="60% - Accent2 43 3" xfId="12092"/>
    <cellStyle name="60% - Accent2 44" xfId="1613"/>
    <cellStyle name="60% - Accent2 44 2" xfId="18434"/>
    <cellStyle name="60% - Accent2 44 3" xfId="12093"/>
    <cellStyle name="60% - Accent2 45" xfId="1614"/>
    <cellStyle name="60% - Accent2 45 2" xfId="18435"/>
    <cellStyle name="60% - Accent2 45 3" xfId="12094"/>
    <cellStyle name="60% - Accent2 46" xfId="1615"/>
    <cellStyle name="60% - Accent2 46 2" xfId="18436"/>
    <cellStyle name="60% - Accent2 46 3" xfId="12095"/>
    <cellStyle name="60% - Accent2 47" xfId="1616"/>
    <cellStyle name="60% - Accent2 47 2" xfId="18437"/>
    <cellStyle name="60% - Accent2 47 3" xfId="12096"/>
    <cellStyle name="60% - Accent2 48" xfId="19857"/>
    <cellStyle name="60% - Accent2 49" xfId="13515"/>
    <cellStyle name="60% - Accent2 5" xfId="1617"/>
    <cellStyle name="60% - Accent2 5 2" xfId="18438"/>
    <cellStyle name="60% - Accent2 5 3" xfId="12097"/>
    <cellStyle name="60% - Accent2 6" xfId="1618"/>
    <cellStyle name="60% - Accent2 6 2" xfId="18439"/>
    <cellStyle name="60% - Accent2 6 3" xfId="12098"/>
    <cellStyle name="60% - Accent2 7" xfId="1619"/>
    <cellStyle name="60% - Accent2 7 2" xfId="18440"/>
    <cellStyle name="60% - Accent2 7 3" xfId="12099"/>
    <cellStyle name="60% - Accent2 8" xfId="1620"/>
    <cellStyle name="60% - Accent2 8 2" xfId="18441"/>
    <cellStyle name="60% - Accent2 8 3" xfId="12100"/>
    <cellStyle name="60% - Accent2 9" xfId="1621"/>
    <cellStyle name="60% - Accent2 9 2" xfId="18442"/>
    <cellStyle name="60% - Accent2 9 3" xfId="12101"/>
    <cellStyle name="60% - Accent3" xfId="3111"/>
    <cellStyle name="60% - Accent3 10" xfId="1622"/>
    <cellStyle name="60% - Accent3 10 2" xfId="18443"/>
    <cellStyle name="60% - Accent3 10 3" xfId="12102"/>
    <cellStyle name="60% - Accent3 11" xfId="1623"/>
    <cellStyle name="60% - Accent3 11 2" xfId="18444"/>
    <cellStyle name="60% - Accent3 11 3" xfId="12103"/>
    <cellStyle name="60% - Accent3 12" xfId="1624"/>
    <cellStyle name="60% - Accent3 12 2" xfId="18445"/>
    <cellStyle name="60% - Accent3 12 3" xfId="12104"/>
    <cellStyle name="60% - Accent3 13" xfId="1625"/>
    <cellStyle name="60% - Accent3 13 2" xfId="18446"/>
    <cellStyle name="60% - Accent3 13 3" xfId="12105"/>
    <cellStyle name="60% - Accent3 14" xfId="1626"/>
    <cellStyle name="60% - Accent3 14 2" xfId="18447"/>
    <cellStyle name="60% - Accent3 14 3" xfId="12106"/>
    <cellStyle name="60% - Accent3 15" xfId="1627"/>
    <cellStyle name="60% - Accent3 15 2" xfId="18448"/>
    <cellStyle name="60% - Accent3 15 3" xfId="12107"/>
    <cellStyle name="60% - Accent3 16" xfId="1628"/>
    <cellStyle name="60% - Accent3 16 2" xfId="18449"/>
    <cellStyle name="60% - Accent3 16 3" xfId="12108"/>
    <cellStyle name="60% - Accent3 17" xfId="1629"/>
    <cellStyle name="60% - Accent3 17 2" xfId="18450"/>
    <cellStyle name="60% - Accent3 17 3" xfId="12109"/>
    <cellStyle name="60% - Accent3 18" xfId="1630"/>
    <cellStyle name="60% - Accent3 18 2" xfId="18451"/>
    <cellStyle name="60% - Accent3 18 3" xfId="12110"/>
    <cellStyle name="60% - Accent3 19" xfId="1631"/>
    <cellStyle name="60% - Accent3 19 2" xfId="18452"/>
    <cellStyle name="60% - Accent3 19 3" xfId="12111"/>
    <cellStyle name="60% - Accent3 2" xfId="215"/>
    <cellStyle name="60% - Accent3 2 2" xfId="5713"/>
    <cellStyle name="60% - Accent3 2 2 2" xfId="21148"/>
    <cellStyle name="60% - Accent3 2 2 3" xfId="14805"/>
    <cellStyle name="60% - Accent3 2 3" xfId="5714"/>
    <cellStyle name="60% - Accent3 2 3 2" xfId="21149"/>
    <cellStyle name="60% - Accent3 2 3 3" xfId="14806"/>
    <cellStyle name="60% - Accent3 2 4" xfId="17257"/>
    <cellStyle name="60% - Accent3 2 5" xfId="10916"/>
    <cellStyle name="60% - Accent3 20" xfId="1632"/>
    <cellStyle name="60% - Accent3 20 2" xfId="18453"/>
    <cellStyle name="60% - Accent3 20 3" xfId="12112"/>
    <cellStyle name="60% - Accent3 21" xfId="1633"/>
    <cellStyle name="60% - Accent3 21 2" xfId="18454"/>
    <cellStyle name="60% - Accent3 21 3" xfId="12113"/>
    <cellStyle name="60% - Accent3 22" xfId="1634"/>
    <cellStyle name="60% - Accent3 22 2" xfId="18455"/>
    <cellStyle name="60% - Accent3 22 3" xfId="12114"/>
    <cellStyle name="60% - Accent3 23" xfId="1635"/>
    <cellStyle name="60% - Accent3 23 2" xfId="18456"/>
    <cellStyle name="60% - Accent3 23 3" xfId="12115"/>
    <cellStyle name="60% - Accent3 24" xfId="1636"/>
    <cellStyle name="60% - Accent3 24 2" xfId="18457"/>
    <cellStyle name="60% - Accent3 24 3" xfId="12116"/>
    <cellStyle name="60% - Accent3 25" xfId="1637"/>
    <cellStyle name="60% - Accent3 25 2" xfId="18458"/>
    <cellStyle name="60% - Accent3 25 3" xfId="12117"/>
    <cellStyle name="60% - Accent3 26" xfId="1638"/>
    <cellStyle name="60% - Accent3 26 2" xfId="18459"/>
    <cellStyle name="60% - Accent3 26 3" xfId="12118"/>
    <cellStyle name="60% - Accent3 27" xfId="1639"/>
    <cellStyle name="60% - Accent3 27 2" xfId="18460"/>
    <cellStyle name="60% - Accent3 27 3" xfId="12119"/>
    <cellStyle name="60% - Accent3 28" xfId="1640"/>
    <cellStyle name="60% - Accent3 28 2" xfId="18461"/>
    <cellStyle name="60% - Accent3 28 3" xfId="12120"/>
    <cellStyle name="60% - Accent3 29" xfId="1641"/>
    <cellStyle name="60% - Accent3 29 2" xfId="18462"/>
    <cellStyle name="60% - Accent3 29 3" xfId="12121"/>
    <cellStyle name="60% - Accent3 3" xfId="216"/>
    <cellStyle name="60% - Accent3 3 2" xfId="17258"/>
    <cellStyle name="60% - Accent3 3 3" xfId="10917"/>
    <cellStyle name="60% - Accent3 30" xfId="1642"/>
    <cellStyle name="60% - Accent3 30 2" xfId="18463"/>
    <cellStyle name="60% - Accent3 30 3" xfId="12122"/>
    <cellStyle name="60% - Accent3 31" xfId="1643"/>
    <cellStyle name="60% - Accent3 31 2" xfId="18464"/>
    <cellStyle name="60% - Accent3 31 3" xfId="12123"/>
    <cellStyle name="60% - Accent3 32" xfId="1644"/>
    <cellStyle name="60% - Accent3 32 2" xfId="18465"/>
    <cellStyle name="60% - Accent3 32 3" xfId="12124"/>
    <cellStyle name="60% - Accent3 33" xfId="1645"/>
    <cellStyle name="60% - Accent3 33 2" xfId="18466"/>
    <cellStyle name="60% - Accent3 33 3" xfId="12125"/>
    <cellStyle name="60% - Accent3 34" xfId="1646"/>
    <cellStyle name="60% - Accent3 34 2" xfId="18467"/>
    <cellStyle name="60% - Accent3 34 3" xfId="12126"/>
    <cellStyle name="60% - Accent3 35" xfId="1647"/>
    <cellStyle name="60% - Accent3 35 2" xfId="18468"/>
    <cellStyle name="60% - Accent3 35 3" xfId="12127"/>
    <cellStyle name="60% - Accent3 36" xfId="1648"/>
    <cellStyle name="60% - Accent3 36 2" xfId="18469"/>
    <cellStyle name="60% - Accent3 36 3" xfId="12128"/>
    <cellStyle name="60% - Accent3 37" xfId="1649"/>
    <cellStyle name="60% - Accent3 37 2" xfId="18470"/>
    <cellStyle name="60% - Accent3 37 3" xfId="12129"/>
    <cellStyle name="60% - Accent3 38" xfId="1650"/>
    <cellStyle name="60% - Accent3 38 2" xfId="18471"/>
    <cellStyle name="60% - Accent3 38 3" xfId="12130"/>
    <cellStyle name="60% - Accent3 39" xfId="1651"/>
    <cellStyle name="60% - Accent3 39 2" xfId="18472"/>
    <cellStyle name="60% - Accent3 39 3" xfId="12131"/>
    <cellStyle name="60% - Accent3 4" xfId="1652"/>
    <cellStyle name="60% - Accent3 4 2" xfId="18473"/>
    <cellStyle name="60% - Accent3 4 3" xfId="12132"/>
    <cellStyle name="60% - Accent3 40" xfId="1653"/>
    <cellStyle name="60% - Accent3 40 2" xfId="18474"/>
    <cellStyle name="60% - Accent3 40 3" xfId="12133"/>
    <cellStyle name="60% - Accent3 41" xfId="1654"/>
    <cellStyle name="60% - Accent3 41 2" xfId="18475"/>
    <cellStyle name="60% - Accent3 41 3" xfId="12134"/>
    <cellStyle name="60% - Accent3 42" xfId="1655"/>
    <cellStyle name="60% - Accent3 42 2" xfId="18476"/>
    <cellStyle name="60% - Accent3 42 3" xfId="12135"/>
    <cellStyle name="60% - Accent3 43" xfId="1656"/>
    <cellStyle name="60% - Accent3 43 2" xfId="18477"/>
    <cellStyle name="60% - Accent3 43 3" xfId="12136"/>
    <cellStyle name="60% - Accent3 44" xfId="1657"/>
    <cellStyle name="60% - Accent3 44 2" xfId="18478"/>
    <cellStyle name="60% - Accent3 44 3" xfId="12137"/>
    <cellStyle name="60% - Accent3 45" xfId="1658"/>
    <cellStyle name="60% - Accent3 45 2" xfId="18479"/>
    <cellStyle name="60% - Accent3 45 3" xfId="12138"/>
    <cellStyle name="60% - Accent3 46" xfId="1659"/>
    <cellStyle name="60% - Accent3 46 2" xfId="18480"/>
    <cellStyle name="60% - Accent3 46 3" xfId="12139"/>
    <cellStyle name="60% - Accent3 47" xfId="1660"/>
    <cellStyle name="60% - Accent3 47 2" xfId="18481"/>
    <cellStyle name="60% - Accent3 47 3" xfId="12140"/>
    <cellStyle name="60% - Accent3 48" xfId="19858"/>
    <cellStyle name="60% - Accent3 49" xfId="13516"/>
    <cellStyle name="60% - Accent3 5" xfId="1661"/>
    <cellStyle name="60% - Accent3 5 2" xfId="18482"/>
    <cellStyle name="60% - Accent3 5 3" xfId="12141"/>
    <cellStyle name="60% - Accent3 6" xfId="1662"/>
    <cellStyle name="60% - Accent3 6 2" xfId="18483"/>
    <cellStyle name="60% - Accent3 6 3" xfId="12142"/>
    <cellStyle name="60% - Accent3 7" xfId="1663"/>
    <cellStyle name="60% - Accent3 7 2" xfId="18484"/>
    <cellStyle name="60% - Accent3 7 3" xfId="12143"/>
    <cellStyle name="60% - Accent3 8" xfId="1664"/>
    <cellStyle name="60% - Accent3 8 2" xfId="18485"/>
    <cellStyle name="60% - Accent3 8 3" xfId="12144"/>
    <cellStyle name="60% - Accent3 9" xfId="1665"/>
    <cellStyle name="60% - Accent3 9 2" xfId="18486"/>
    <cellStyle name="60% - Accent3 9 3" xfId="12145"/>
    <cellStyle name="60% - Accent4" xfId="3112"/>
    <cellStyle name="60% - Accent4 10" xfId="1666"/>
    <cellStyle name="60% - Accent4 10 2" xfId="18487"/>
    <cellStyle name="60% - Accent4 10 3" xfId="12146"/>
    <cellStyle name="60% - Accent4 11" xfId="1667"/>
    <cellStyle name="60% - Accent4 11 2" xfId="18488"/>
    <cellStyle name="60% - Accent4 11 3" xfId="12147"/>
    <cellStyle name="60% - Accent4 12" xfId="1668"/>
    <cellStyle name="60% - Accent4 12 2" xfId="18489"/>
    <cellStyle name="60% - Accent4 12 3" xfId="12148"/>
    <cellStyle name="60% - Accent4 13" xfId="1669"/>
    <cellStyle name="60% - Accent4 13 2" xfId="18490"/>
    <cellStyle name="60% - Accent4 13 3" xfId="12149"/>
    <cellStyle name="60% - Accent4 14" xfId="1670"/>
    <cellStyle name="60% - Accent4 14 2" xfId="18491"/>
    <cellStyle name="60% - Accent4 14 3" xfId="12150"/>
    <cellStyle name="60% - Accent4 15" xfId="1671"/>
    <cellStyle name="60% - Accent4 15 2" xfId="18492"/>
    <cellStyle name="60% - Accent4 15 3" xfId="12151"/>
    <cellStyle name="60% - Accent4 16" xfId="1672"/>
    <cellStyle name="60% - Accent4 16 2" xfId="18493"/>
    <cellStyle name="60% - Accent4 16 3" xfId="12152"/>
    <cellStyle name="60% - Accent4 17" xfId="1673"/>
    <cellStyle name="60% - Accent4 17 2" xfId="18494"/>
    <cellStyle name="60% - Accent4 17 3" xfId="12153"/>
    <cellStyle name="60% - Accent4 18" xfId="1674"/>
    <cellStyle name="60% - Accent4 18 2" xfId="18495"/>
    <cellStyle name="60% - Accent4 18 3" xfId="12154"/>
    <cellStyle name="60% - Accent4 19" xfId="1675"/>
    <cellStyle name="60% - Accent4 19 2" xfId="18496"/>
    <cellStyle name="60% - Accent4 19 3" xfId="12155"/>
    <cellStyle name="60% - Accent4 2" xfId="217"/>
    <cellStyle name="60% - Accent4 2 2" xfId="5715"/>
    <cellStyle name="60% - Accent4 2 2 2" xfId="21150"/>
    <cellStyle name="60% - Accent4 2 2 3" xfId="14807"/>
    <cellStyle name="60% - Accent4 2 3" xfId="5716"/>
    <cellStyle name="60% - Accent4 2 3 2" xfId="21151"/>
    <cellStyle name="60% - Accent4 2 3 3" xfId="14808"/>
    <cellStyle name="60% - Accent4 2 4" xfId="17259"/>
    <cellStyle name="60% - Accent4 2 5" xfId="10918"/>
    <cellStyle name="60% - Accent4 20" xfId="1676"/>
    <cellStyle name="60% - Accent4 20 2" xfId="18497"/>
    <cellStyle name="60% - Accent4 20 3" xfId="12156"/>
    <cellStyle name="60% - Accent4 21" xfId="1677"/>
    <cellStyle name="60% - Accent4 21 2" xfId="18498"/>
    <cellStyle name="60% - Accent4 21 3" xfId="12157"/>
    <cellStyle name="60% - Accent4 22" xfId="1678"/>
    <cellStyle name="60% - Accent4 22 2" xfId="18499"/>
    <cellStyle name="60% - Accent4 22 3" xfId="12158"/>
    <cellStyle name="60% - Accent4 23" xfId="1679"/>
    <cellStyle name="60% - Accent4 23 2" xfId="18500"/>
    <cellStyle name="60% - Accent4 23 3" xfId="12159"/>
    <cellStyle name="60% - Accent4 24" xfId="1680"/>
    <cellStyle name="60% - Accent4 24 2" xfId="18501"/>
    <cellStyle name="60% - Accent4 24 3" xfId="12160"/>
    <cellStyle name="60% - Accent4 25" xfId="1681"/>
    <cellStyle name="60% - Accent4 25 2" xfId="18502"/>
    <cellStyle name="60% - Accent4 25 3" xfId="12161"/>
    <cellStyle name="60% - Accent4 26" xfId="1682"/>
    <cellStyle name="60% - Accent4 26 2" xfId="18503"/>
    <cellStyle name="60% - Accent4 26 3" xfId="12162"/>
    <cellStyle name="60% - Accent4 27" xfId="1683"/>
    <cellStyle name="60% - Accent4 27 2" xfId="18504"/>
    <cellStyle name="60% - Accent4 27 3" xfId="12163"/>
    <cellStyle name="60% - Accent4 28" xfId="1684"/>
    <cellStyle name="60% - Accent4 28 2" xfId="18505"/>
    <cellStyle name="60% - Accent4 28 3" xfId="12164"/>
    <cellStyle name="60% - Accent4 29" xfId="1685"/>
    <cellStyle name="60% - Accent4 29 2" xfId="18506"/>
    <cellStyle name="60% - Accent4 29 3" xfId="12165"/>
    <cellStyle name="60% - Accent4 3" xfId="218"/>
    <cellStyle name="60% - Accent4 3 2" xfId="17260"/>
    <cellStyle name="60% - Accent4 3 3" xfId="10919"/>
    <cellStyle name="60% - Accent4 30" xfId="1686"/>
    <cellStyle name="60% - Accent4 30 2" xfId="18507"/>
    <cellStyle name="60% - Accent4 30 3" xfId="12166"/>
    <cellStyle name="60% - Accent4 31" xfId="1687"/>
    <cellStyle name="60% - Accent4 31 2" xfId="18508"/>
    <cellStyle name="60% - Accent4 31 3" xfId="12167"/>
    <cellStyle name="60% - Accent4 32" xfId="1688"/>
    <cellStyle name="60% - Accent4 32 2" xfId="18509"/>
    <cellStyle name="60% - Accent4 32 3" xfId="12168"/>
    <cellStyle name="60% - Accent4 33" xfId="1689"/>
    <cellStyle name="60% - Accent4 33 2" xfId="18510"/>
    <cellStyle name="60% - Accent4 33 3" xfId="12169"/>
    <cellStyle name="60% - Accent4 34" xfId="1690"/>
    <cellStyle name="60% - Accent4 34 2" xfId="18511"/>
    <cellStyle name="60% - Accent4 34 3" xfId="12170"/>
    <cellStyle name="60% - Accent4 35" xfId="1691"/>
    <cellStyle name="60% - Accent4 35 2" xfId="18512"/>
    <cellStyle name="60% - Accent4 35 3" xfId="12171"/>
    <cellStyle name="60% - Accent4 36" xfId="1692"/>
    <cellStyle name="60% - Accent4 36 2" xfId="18513"/>
    <cellStyle name="60% - Accent4 36 3" xfId="12172"/>
    <cellStyle name="60% - Accent4 37" xfId="1693"/>
    <cellStyle name="60% - Accent4 37 2" xfId="18514"/>
    <cellStyle name="60% - Accent4 37 3" xfId="12173"/>
    <cellStyle name="60% - Accent4 38" xfId="1694"/>
    <cellStyle name="60% - Accent4 38 2" xfId="18515"/>
    <cellStyle name="60% - Accent4 38 3" xfId="12174"/>
    <cellStyle name="60% - Accent4 39" xfId="1695"/>
    <cellStyle name="60% - Accent4 39 2" xfId="18516"/>
    <cellStyle name="60% - Accent4 39 3" xfId="12175"/>
    <cellStyle name="60% - Accent4 4" xfId="1696"/>
    <cellStyle name="60% - Accent4 4 2" xfId="18517"/>
    <cellStyle name="60% - Accent4 4 3" xfId="12176"/>
    <cellStyle name="60% - Accent4 40" xfId="1697"/>
    <cellStyle name="60% - Accent4 40 2" xfId="18518"/>
    <cellStyle name="60% - Accent4 40 3" xfId="12177"/>
    <cellStyle name="60% - Accent4 41" xfId="1698"/>
    <cellStyle name="60% - Accent4 41 2" xfId="18519"/>
    <cellStyle name="60% - Accent4 41 3" xfId="12178"/>
    <cellStyle name="60% - Accent4 42" xfId="1699"/>
    <cellStyle name="60% - Accent4 42 2" xfId="18520"/>
    <cellStyle name="60% - Accent4 42 3" xfId="12179"/>
    <cellStyle name="60% - Accent4 43" xfId="1700"/>
    <cellStyle name="60% - Accent4 43 2" xfId="18521"/>
    <cellStyle name="60% - Accent4 43 3" xfId="12180"/>
    <cellStyle name="60% - Accent4 44" xfId="1701"/>
    <cellStyle name="60% - Accent4 44 2" xfId="18522"/>
    <cellStyle name="60% - Accent4 44 3" xfId="12181"/>
    <cellStyle name="60% - Accent4 45" xfId="1702"/>
    <cellStyle name="60% - Accent4 45 2" xfId="18523"/>
    <cellStyle name="60% - Accent4 45 3" xfId="12182"/>
    <cellStyle name="60% - Accent4 46" xfId="1703"/>
    <cellStyle name="60% - Accent4 46 2" xfId="18524"/>
    <cellStyle name="60% - Accent4 46 3" xfId="12183"/>
    <cellStyle name="60% - Accent4 47" xfId="1704"/>
    <cellStyle name="60% - Accent4 47 2" xfId="18525"/>
    <cellStyle name="60% - Accent4 47 3" xfId="12184"/>
    <cellStyle name="60% - Accent4 48" xfId="19859"/>
    <cellStyle name="60% - Accent4 49" xfId="13517"/>
    <cellStyle name="60% - Accent4 5" xfId="1705"/>
    <cellStyle name="60% - Accent4 5 2" xfId="18526"/>
    <cellStyle name="60% - Accent4 5 3" xfId="12185"/>
    <cellStyle name="60% - Accent4 6" xfId="1706"/>
    <cellStyle name="60% - Accent4 6 2" xfId="18527"/>
    <cellStyle name="60% - Accent4 6 3" xfId="12186"/>
    <cellStyle name="60% - Accent4 7" xfId="1707"/>
    <cellStyle name="60% - Accent4 7 2" xfId="18528"/>
    <cellStyle name="60% - Accent4 7 3" xfId="12187"/>
    <cellStyle name="60% - Accent4 8" xfId="1708"/>
    <cellStyle name="60% - Accent4 8 2" xfId="18529"/>
    <cellStyle name="60% - Accent4 8 3" xfId="12188"/>
    <cellStyle name="60% - Accent4 9" xfId="1709"/>
    <cellStyle name="60% - Accent4 9 2" xfId="18530"/>
    <cellStyle name="60% - Accent4 9 3" xfId="12189"/>
    <cellStyle name="60% - Accent5" xfId="3113"/>
    <cellStyle name="60% - Accent5 10" xfId="1710"/>
    <cellStyle name="60% - Accent5 10 2" xfId="18531"/>
    <cellStyle name="60% - Accent5 10 3" xfId="12190"/>
    <cellStyle name="60% - Accent5 11" xfId="1711"/>
    <cellStyle name="60% - Accent5 11 2" xfId="18532"/>
    <cellStyle name="60% - Accent5 11 3" xfId="12191"/>
    <cellStyle name="60% - Accent5 12" xfId="1712"/>
    <cellStyle name="60% - Accent5 12 2" xfId="18533"/>
    <cellStyle name="60% - Accent5 12 3" xfId="12192"/>
    <cellStyle name="60% - Accent5 13" xfId="1713"/>
    <cellStyle name="60% - Accent5 13 2" xfId="18534"/>
    <cellStyle name="60% - Accent5 13 3" xfId="12193"/>
    <cellStyle name="60% - Accent5 14" xfId="1714"/>
    <cellStyle name="60% - Accent5 14 2" xfId="18535"/>
    <cellStyle name="60% - Accent5 14 3" xfId="12194"/>
    <cellStyle name="60% - Accent5 15" xfId="1715"/>
    <cellStyle name="60% - Accent5 15 2" xfId="18536"/>
    <cellStyle name="60% - Accent5 15 3" xfId="12195"/>
    <cellStyle name="60% - Accent5 16" xfId="1716"/>
    <cellStyle name="60% - Accent5 16 2" xfId="18537"/>
    <cellStyle name="60% - Accent5 16 3" xfId="12196"/>
    <cellStyle name="60% - Accent5 17" xfId="1717"/>
    <cellStyle name="60% - Accent5 17 2" xfId="18538"/>
    <cellStyle name="60% - Accent5 17 3" xfId="12197"/>
    <cellStyle name="60% - Accent5 18" xfId="1718"/>
    <cellStyle name="60% - Accent5 18 2" xfId="18539"/>
    <cellStyle name="60% - Accent5 18 3" xfId="12198"/>
    <cellStyle name="60% - Accent5 19" xfId="1719"/>
    <cellStyle name="60% - Accent5 19 2" xfId="18540"/>
    <cellStyle name="60% - Accent5 19 3" xfId="12199"/>
    <cellStyle name="60% - Accent5 2" xfId="219"/>
    <cellStyle name="60% - Accent5 2 2" xfId="5717"/>
    <cellStyle name="60% - Accent5 2 2 2" xfId="21152"/>
    <cellStyle name="60% - Accent5 2 2 3" xfId="14809"/>
    <cellStyle name="60% - Accent5 2 3" xfId="5718"/>
    <cellStyle name="60% - Accent5 2 3 2" xfId="21153"/>
    <cellStyle name="60% - Accent5 2 3 3" xfId="14810"/>
    <cellStyle name="60% - Accent5 2 4" xfId="17261"/>
    <cellStyle name="60% - Accent5 2 5" xfId="10920"/>
    <cellStyle name="60% - Accent5 20" xfId="1720"/>
    <cellStyle name="60% - Accent5 20 2" xfId="18541"/>
    <cellStyle name="60% - Accent5 20 3" xfId="12200"/>
    <cellStyle name="60% - Accent5 21" xfId="1721"/>
    <cellStyle name="60% - Accent5 21 2" xfId="18542"/>
    <cellStyle name="60% - Accent5 21 3" xfId="12201"/>
    <cellStyle name="60% - Accent5 22" xfId="1722"/>
    <cellStyle name="60% - Accent5 22 2" xfId="18543"/>
    <cellStyle name="60% - Accent5 22 3" xfId="12202"/>
    <cellStyle name="60% - Accent5 23" xfId="1723"/>
    <cellStyle name="60% - Accent5 23 2" xfId="18544"/>
    <cellStyle name="60% - Accent5 23 3" xfId="12203"/>
    <cellStyle name="60% - Accent5 24" xfId="1724"/>
    <cellStyle name="60% - Accent5 24 2" xfId="18545"/>
    <cellStyle name="60% - Accent5 24 3" xfId="12204"/>
    <cellStyle name="60% - Accent5 25" xfId="1725"/>
    <cellStyle name="60% - Accent5 25 2" xfId="18546"/>
    <cellStyle name="60% - Accent5 25 3" xfId="12205"/>
    <cellStyle name="60% - Accent5 26" xfId="1726"/>
    <cellStyle name="60% - Accent5 26 2" xfId="18547"/>
    <cellStyle name="60% - Accent5 26 3" xfId="12206"/>
    <cellStyle name="60% - Accent5 27" xfId="1727"/>
    <cellStyle name="60% - Accent5 27 2" xfId="18548"/>
    <cellStyle name="60% - Accent5 27 3" xfId="12207"/>
    <cellStyle name="60% - Accent5 28" xfId="1728"/>
    <cellStyle name="60% - Accent5 28 2" xfId="18549"/>
    <cellStyle name="60% - Accent5 28 3" xfId="12208"/>
    <cellStyle name="60% - Accent5 29" xfId="1729"/>
    <cellStyle name="60% - Accent5 29 2" xfId="18550"/>
    <cellStyle name="60% - Accent5 29 3" xfId="12209"/>
    <cellStyle name="60% - Accent5 3" xfId="220"/>
    <cellStyle name="60% - Accent5 3 2" xfId="17262"/>
    <cellStyle name="60% - Accent5 3 3" xfId="10921"/>
    <cellStyle name="60% - Accent5 30" xfId="1730"/>
    <cellStyle name="60% - Accent5 30 2" xfId="18551"/>
    <cellStyle name="60% - Accent5 30 3" xfId="12210"/>
    <cellStyle name="60% - Accent5 31" xfId="1731"/>
    <cellStyle name="60% - Accent5 31 2" xfId="18552"/>
    <cellStyle name="60% - Accent5 31 3" xfId="12211"/>
    <cellStyle name="60% - Accent5 32" xfId="1732"/>
    <cellStyle name="60% - Accent5 32 2" xfId="18553"/>
    <cellStyle name="60% - Accent5 32 3" xfId="12212"/>
    <cellStyle name="60% - Accent5 33" xfId="1733"/>
    <cellStyle name="60% - Accent5 33 2" xfId="18554"/>
    <cellStyle name="60% - Accent5 33 3" xfId="12213"/>
    <cellStyle name="60% - Accent5 34" xfId="1734"/>
    <cellStyle name="60% - Accent5 34 2" xfId="18555"/>
    <cellStyle name="60% - Accent5 34 3" xfId="12214"/>
    <cellStyle name="60% - Accent5 35" xfId="1735"/>
    <cellStyle name="60% - Accent5 35 2" xfId="18556"/>
    <cellStyle name="60% - Accent5 35 3" xfId="12215"/>
    <cellStyle name="60% - Accent5 36" xfId="1736"/>
    <cellStyle name="60% - Accent5 36 2" xfId="18557"/>
    <cellStyle name="60% - Accent5 36 3" xfId="12216"/>
    <cellStyle name="60% - Accent5 37" xfId="1737"/>
    <cellStyle name="60% - Accent5 37 2" xfId="18558"/>
    <cellStyle name="60% - Accent5 37 3" xfId="12217"/>
    <cellStyle name="60% - Accent5 38" xfId="1738"/>
    <cellStyle name="60% - Accent5 38 2" xfId="18559"/>
    <cellStyle name="60% - Accent5 38 3" xfId="12218"/>
    <cellStyle name="60% - Accent5 39" xfId="1739"/>
    <cellStyle name="60% - Accent5 39 2" xfId="18560"/>
    <cellStyle name="60% - Accent5 39 3" xfId="12219"/>
    <cellStyle name="60% - Accent5 4" xfId="1740"/>
    <cellStyle name="60% - Accent5 4 2" xfId="18561"/>
    <cellStyle name="60% - Accent5 4 3" xfId="12220"/>
    <cellStyle name="60% - Accent5 40" xfId="1741"/>
    <cellStyle name="60% - Accent5 40 2" xfId="18562"/>
    <cellStyle name="60% - Accent5 40 3" xfId="12221"/>
    <cellStyle name="60% - Accent5 41" xfId="1742"/>
    <cellStyle name="60% - Accent5 41 2" xfId="18563"/>
    <cellStyle name="60% - Accent5 41 3" xfId="12222"/>
    <cellStyle name="60% - Accent5 42" xfId="1743"/>
    <cellStyle name="60% - Accent5 42 2" xfId="18564"/>
    <cellStyle name="60% - Accent5 42 3" xfId="12223"/>
    <cellStyle name="60% - Accent5 43" xfId="1744"/>
    <cellStyle name="60% - Accent5 43 2" xfId="18565"/>
    <cellStyle name="60% - Accent5 43 3" xfId="12224"/>
    <cellStyle name="60% - Accent5 44" xfId="1745"/>
    <cellStyle name="60% - Accent5 44 2" xfId="18566"/>
    <cellStyle name="60% - Accent5 44 3" xfId="12225"/>
    <cellStyle name="60% - Accent5 45" xfId="1746"/>
    <cellStyle name="60% - Accent5 45 2" xfId="18567"/>
    <cellStyle name="60% - Accent5 45 3" xfId="12226"/>
    <cellStyle name="60% - Accent5 46" xfId="1747"/>
    <cellStyle name="60% - Accent5 46 2" xfId="18568"/>
    <cellStyle name="60% - Accent5 46 3" xfId="12227"/>
    <cellStyle name="60% - Accent5 47" xfId="1748"/>
    <cellStyle name="60% - Accent5 47 2" xfId="18569"/>
    <cellStyle name="60% - Accent5 47 3" xfId="12228"/>
    <cellStyle name="60% - Accent5 48" xfId="19860"/>
    <cellStyle name="60% - Accent5 49" xfId="13518"/>
    <cellStyle name="60% - Accent5 5" xfId="1749"/>
    <cellStyle name="60% - Accent5 5 2" xfId="18570"/>
    <cellStyle name="60% - Accent5 5 3" xfId="12229"/>
    <cellStyle name="60% - Accent5 6" xfId="1750"/>
    <cellStyle name="60% - Accent5 6 2" xfId="18571"/>
    <cellStyle name="60% - Accent5 6 3" xfId="12230"/>
    <cellStyle name="60% - Accent5 7" xfId="1751"/>
    <cellStyle name="60% - Accent5 7 2" xfId="18572"/>
    <cellStyle name="60% - Accent5 7 3" xfId="12231"/>
    <cellStyle name="60% - Accent5 8" xfId="1752"/>
    <cellStyle name="60% - Accent5 8 2" xfId="18573"/>
    <cellStyle name="60% - Accent5 8 3" xfId="12232"/>
    <cellStyle name="60% - Accent5 9" xfId="1753"/>
    <cellStyle name="60% - Accent5 9 2" xfId="18574"/>
    <cellStyle name="60% - Accent5 9 3" xfId="12233"/>
    <cellStyle name="60% - Accent6" xfId="3114"/>
    <cellStyle name="60% - Accent6 10" xfId="1754"/>
    <cellStyle name="60% - Accent6 10 2" xfId="18575"/>
    <cellStyle name="60% - Accent6 10 3" xfId="12234"/>
    <cellStyle name="60% - Accent6 11" xfId="1755"/>
    <cellStyle name="60% - Accent6 11 2" xfId="18576"/>
    <cellStyle name="60% - Accent6 11 3" xfId="12235"/>
    <cellStyle name="60% - Accent6 12" xfId="1756"/>
    <cellStyle name="60% - Accent6 12 2" xfId="18577"/>
    <cellStyle name="60% - Accent6 12 3" xfId="12236"/>
    <cellStyle name="60% - Accent6 13" xfId="1757"/>
    <cellStyle name="60% - Accent6 13 2" xfId="18578"/>
    <cellStyle name="60% - Accent6 13 3" xfId="12237"/>
    <cellStyle name="60% - Accent6 14" xfId="1758"/>
    <cellStyle name="60% - Accent6 14 2" xfId="18579"/>
    <cellStyle name="60% - Accent6 14 3" xfId="12238"/>
    <cellStyle name="60% - Accent6 15" xfId="1759"/>
    <cellStyle name="60% - Accent6 15 2" xfId="18580"/>
    <cellStyle name="60% - Accent6 15 3" xfId="12239"/>
    <cellStyle name="60% - Accent6 16" xfId="1760"/>
    <cellStyle name="60% - Accent6 16 2" xfId="18581"/>
    <cellStyle name="60% - Accent6 16 3" xfId="12240"/>
    <cellStyle name="60% - Accent6 17" xfId="1761"/>
    <cellStyle name="60% - Accent6 17 2" xfId="18582"/>
    <cellStyle name="60% - Accent6 17 3" xfId="12241"/>
    <cellStyle name="60% - Accent6 18" xfId="1762"/>
    <cellStyle name="60% - Accent6 18 2" xfId="18583"/>
    <cellStyle name="60% - Accent6 18 3" xfId="12242"/>
    <cellStyle name="60% - Accent6 19" xfId="1763"/>
    <cellStyle name="60% - Accent6 19 2" xfId="18584"/>
    <cellStyle name="60% - Accent6 19 3" xfId="12243"/>
    <cellStyle name="60% - Accent6 2" xfId="221"/>
    <cellStyle name="60% - Accent6 2 2" xfId="5719"/>
    <cellStyle name="60% - Accent6 2 2 2" xfId="21154"/>
    <cellStyle name="60% - Accent6 2 2 3" xfId="14811"/>
    <cellStyle name="60% - Accent6 2 3" xfId="5720"/>
    <cellStyle name="60% - Accent6 2 3 2" xfId="21155"/>
    <cellStyle name="60% - Accent6 2 3 3" xfId="14812"/>
    <cellStyle name="60% - Accent6 2 4" xfId="17263"/>
    <cellStyle name="60% - Accent6 2 5" xfId="10922"/>
    <cellStyle name="60% - Accent6 20" xfId="1764"/>
    <cellStyle name="60% - Accent6 20 2" xfId="18585"/>
    <cellStyle name="60% - Accent6 20 3" xfId="12244"/>
    <cellStyle name="60% - Accent6 21" xfId="1765"/>
    <cellStyle name="60% - Accent6 21 2" xfId="18586"/>
    <cellStyle name="60% - Accent6 21 3" xfId="12245"/>
    <cellStyle name="60% - Accent6 22" xfId="1766"/>
    <cellStyle name="60% - Accent6 22 2" xfId="18587"/>
    <cellStyle name="60% - Accent6 22 3" xfId="12246"/>
    <cellStyle name="60% - Accent6 23" xfId="1767"/>
    <cellStyle name="60% - Accent6 23 2" xfId="18588"/>
    <cellStyle name="60% - Accent6 23 3" xfId="12247"/>
    <cellStyle name="60% - Accent6 24" xfId="1768"/>
    <cellStyle name="60% - Accent6 24 2" xfId="18589"/>
    <cellStyle name="60% - Accent6 24 3" xfId="12248"/>
    <cellStyle name="60% - Accent6 25" xfId="1769"/>
    <cellStyle name="60% - Accent6 25 2" xfId="18590"/>
    <cellStyle name="60% - Accent6 25 3" xfId="12249"/>
    <cellStyle name="60% - Accent6 26" xfId="1770"/>
    <cellStyle name="60% - Accent6 26 2" xfId="18591"/>
    <cellStyle name="60% - Accent6 26 3" xfId="12250"/>
    <cellStyle name="60% - Accent6 27" xfId="1771"/>
    <cellStyle name="60% - Accent6 27 2" xfId="18592"/>
    <cellStyle name="60% - Accent6 27 3" xfId="12251"/>
    <cellStyle name="60% - Accent6 28" xfId="1772"/>
    <cellStyle name="60% - Accent6 28 2" xfId="18593"/>
    <cellStyle name="60% - Accent6 28 3" xfId="12252"/>
    <cellStyle name="60% - Accent6 29" xfId="1773"/>
    <cellStyle name="60% - Accent6 29 2" xfId="18594"/>
    <cellStyle name="60% - Accent6 29 3" xfId="12253"/>
    <cellStyle name="60% - Accent6 3" xfId="222"/>
    <cellStyle name="60% - Accent6 3 2" xfId="17264"/>
    <cellStyle name="60% - Accent6 3 3" xfId="10923"/>
    <cellStyle name="60% - Accent6 30" xfId="1774"/>
    <cellStyle name="60% - Accent6 30 2" xfId="18595"/>
    <cellStyle name="60% - Accent6 30 3" xfId="12254"/>
    <cellStyle name="60% - Accent6 31" xfId="1775"/>
    <cellStyle name="60% - Accent6 31 2" xfId="18596"/>
    <cellStyle name="60% - Accent6 31 3" xfId="12255"/>
    <cellStyle name="60% - Accent6 32" xfId="1776"/>
    <cellStyle name="60% - Accent6 32 2" xfId="18597"/>
    <cellStyle name="60% - Accent6 32 3" xfId="12256"/>
    <cellStyle name="60% - Accent6 33" xfId="1777"/>
    <cellStyle name="60% - Accent6 33 2" xfId="18598"/>
    <cellStyle name="60% - Accent6 33 3" xfId="12257"/>
    <cellStyle name="60% - Accent6 34" xfId="1778"/>
    <cellStyle name="60% - Accent6 34 2" xfId="18599"/>
    <cellStyle name="60% - Accent6 34 3" xfId="12258"/>
    <cellStyle name="60% - Accent6 35" xfId="1779"/>
    <cellStyle name="60% - Accent6 35 2" xfId="18600"/>
    <cellStyle name="60% - Accent6 35 3" xfId="12259"/>
    <cellStyle name="60% - Accent6 36" xfId="1780"/>
    <cellStyle name="60% - Accent6 36 2" xfId="18601"/>
    <cellStyle name="60% - Accent6 36 3" xfId="12260"/>
    <cellStyle name="60% - Accent6 37" xfId="1781"/>
    <cellStyle name="60% - Accent6 37 2" xfId="18602"/>
    <cellStyle name="60% - Accent6 37 3" xfId="12261"/>
    <cellStyle name="60% - Accent6 38" xfId="1782"/>
    <cellStyle name="60% - Accent6 38 2" xfId="18603"/>
    <cellStyle name="60% - Accent6 38 3" xfId="12262"/>
    <cellStyle name="60% - Accent6 39" xfId="1783"/>
    <cellStyle name="60% - Accent6 39 2" xfId="18604"/>
    <cellStyle name="60% - Accent6 39 3" xfId="12263"/>
    <cellStyle name="60% - Accent6 4" xfId="1784"/>
    <cellStyle name="60% - Accent6 4 2" xfId="18605"/>
    <cellStyle name="60% - Accent6 4 3" xfId="12264"/>
    <cellStyle name="60% - Accent6 40" xfId="1785"/>
    <cellStyle name="60% - Accent6 40 2" xfId="18606"/>
    <cellStyle name="60% - Accent6 40 3" xfId="12265"/>
    <cellStyle name="60% - Accent6 41" xfId="1786"/>
    <cellStyle name="60% - Accent6 41 2" xfId="18607"/>
    <cellStyle name="60% - Accent6 41 3" xfId="12266"/>
    <cellStyle name="60% - Accent6 42" xfId="1787"/>
    <cellStyle name="60% - Accent6 42 2" xfId="18608"/>
    <cellStyle name="60% - Accent6 42 3" xfId="12267"/>
    <cellStyle name="60% - Accent6 43" xfId="1788"/>
    <cellStyle name="60% - Accent6 43 2" xfId="18609"/>
    <cellStyle name="60% - Accent6 43 3" xfId="12268"/>
    <cellStyle name="60% - Accent6 44" xfId="1789"/>
    <cellStyle name="60% - Accent6 44 2" xfId="18610"/>
    <cellStyle name="60% - Accent6 44 3" xfId="12269"/>
    <cellStyle name="60% - Accent6 45" xfId="1790"/>
    <cellStyle name="60% - Accent6 45 2" xfId="18611"/>
    <cellStyle name="60% - Accent6 45 3" xfId="12270"/>
    <cellStyle name="60% - Accent6 46" xfId="1791"/>
    <cellStyle name="60% - Accent6 46 2" xfId="18612"/>
    <cellStyle name="60% - Accent6 46 3" xfId="12271"/>
    <cellStyle name="60% - Accent6 47" xfId="1792"/>
    <cellStyle name="60% - Accent6 47 2" xfId="18613"/>
    <cellStyle name="60% - Accent6 47 3" xfId="12272"/>
    <cellStyle name="60% - Accent6 48" xfId="19861"/>
    <cellStyle name="60% - Accent6 49" xfId="13519"/>
    <cellStyle name="60% - Accent6 5" xfId="1793"/>
    <cellStyle name="60% - Accent6 5 2" xfId="18614"/>
    <cellStyle name="60% - Accent6 5 3" xfId="12273"/>
    <cellStyle name="60% - Accent6 6" xfId="1794"/>
    <cellStyle name="60% - Accent6 6 2" xfId="18615"/>
    <cellStyle name="60% - Accent6 6 3" xfId="12274"/>
    <cellStyle name="60% - Accent6 7" xfId="1795"/>
    <cellStyle name="60% - Accent6 7 2" xfId="18616"/>
    <cellStyle name="60% - Accent6 7 3" xfId="12275"/>
    <cellStyle name="60% - Accent6 8" xfId="1796"/>
    <cellStyle name="60% - Accent6 8 2" xfId="18617"/>
    <cellStyle name="60% - Accent6 8 3" xfId="12276"/>
    <cellStyle name="60% - Accent6 9" xfId="1797"/>
    <cellStyle name="60% - Accent6 9 2" xfId="18618"/>
    <cellStyle name="60% - Accent6 9 3" xfId="12277"/>
    <cellStyle name="60% - Akzent1" xfId="223"/>
    <cellStyle name="60% - Akzent1 2" xfId="17265"/>
    <cellStyle name="60% - Akzent1 3" xfId="10924"/>
    <cellStyle name="60% - Akzent2" xfId="224"/>
    <cellStyle name="60% - Akzent2 2" xfId="17266"/>
    <cellStyle name="60% - Akzent2 3" xfId="10925"/>
    <cellStyle name="60% - Akzent3" xfId="225"/>
    <cellStyle name="60% - Akzent3 2" xfId="17267"/>
    <cellStyle name="60% - Akzent3 3" xfId="10926"/>
    <cellStyle name="60% - Akzent4" xfId="226"/>
    <cellStyle name="60% - Akzent4 2" xfId="17268"/>
    <cellStyle name="60% - Akzent4 3" xfId="10927"/>
    <cellStyle name="60% - Akzent5" xfId="227"/>
    <cellStyle name="60% - Akzent5 2" xfId="17269"/>
    <cellStyle name="60% - Akzent5 3" xfId="10928"/>
    <cellStyle name="60% - Akzent6" xfId="228"/>
    <cellStyle name="60% - Akzent6 2" xfId="17270"/>
    <cellStyle name="60% - Akzent6 3" xfId="10929"/>
    <cellStyle name="60% - Dekorfärg1" xfId="5721"/>
    <cellStyle name="60% - Dekorfärg1 2" xfId="21156"/>
    <cellStyle name="60% - Dekorfärg1 3" xfId="14813"/>
    <cellStyle name="60% - Dekorfärg2" xfId="5722"/>
    <cellStyle name="60% - Dekorfärg2 2" xfId="21157"/>
    <cellStyle name="60% - Dekorfärg2 3" xfId="14814"/>
    <cellStyle name="60% - Dekorfärg3" xfId="5723"/>
    <cellStyle name="60% - Dekorfärg3 2" xfId="21158"/>
    <cellStyle name="60% - Dekorfärg3 3" xfId="14815"/>
    <cellStyle name="60% - Dekorfärg4" xfId="5724"/>
    <cellStyle name="60% - Dekorfärg4 2" xfId="21159"/>
    <cellStyle name="60% - Dekorfärg4 3" xfId="14816"/>
    <cellStyle name="60% - Dekorfärg5" xfId="5725"/>
    <cellStyle name="60% - Dekorfärg5 2" xfId="21160"/>
    <cellStyle name="60% - Dekorfärg5 3" xfId="14817"/>
    <cellStyle name="60% - Dekorfärg6" xfId="5726"/>
    <cellStyle name="60% - Dekorfärg6 2" xfId="21161"/>
    <cellStyle name="60% - Dekorfärg6 3" xfId="14818"/>
    <cellStyle name="60% - 强调文字颜色 1 2" xfId="229"/>
    <cellStyle name="60% - 强调文字颜色 1 2 2" xfId="17271"/>
    <cellStyle name="60% - 强调文字颜色 1 2 3" xfId="10930"/>
    <cellStyle name="60% - 强调文字颜色 1 3" xfId="230"/>
    <cellStyle name="60% - 强调文字颜色 1 3 2" xfId="17272"/>
    <cellStyle name="60% - 强调文字颜色 1 3 3" xfId="10931"/>
    <cellStyle name="60% - 强调文字颜色 1 4" xfId="231"/>
    <cellStyle name="60% - 强调文字颜色 1 4 2" xfId="17273"/>
    <cellStyle name="60% - 强调文字颜色 1 4 3" xfId="10932"/>
    <cellStyle name="60% - 强调文字颜色 2 2" xfId="232"/>
    <cellStyle name="60% - 强调文字颜色 2 2 2" xfId="17274"/>
    <cellStyle name="60% - 强调文字颜色 2 2 3" xfId="10933"/>
    <cellStyle name="60% - 强调文字颜色 2 3" xfId="233"/>
    <cellStyle name="60% - 强调文字颜色 2 3 2" xfId="17275"/>
    <cellStyle name="60% - 强调文字颜色 2 3 3" xfId="10934"/>
    <cellStyle name="60% - 强调文字颜色 2 4" xfId="234"/>
    <cellStyle name="60% - 强调文字颜色 2 4 2" xfId="17276"/>
    <cellStyle name="60% - 强调文字颜色 2 4 3" xfId="10935"/>
    <cellStyle name="60% - 强调文字颜色 3 2" xfId="235"/>
    <cellStyle name="60% - 强调文字颜色 3 2 2" xfId="17277"/>
    <cellStyle name="60% - 强调文字颜色 3 2 3" xfId="10936"/>
    <cellStyle name="60% - 强调文字颜色 3 3" xfId="236"/>
    <cellStyle name="60% - 强调文字颜色 3 3 2" xfId="17278"/>
    <cellStyle name="60% - 强调文字颜色 3 3 3" xfId="10937"/>
    <cellStyle name="60% - 强调文字颜色 3 4" xfId="237"/>
    <cellStyle name="60% - 强调文字颜色 3 4 2" xfId="17279"/>
    <cellStyle name="60% - 强调文字颜色 3 4 3" xfId="10938"/>
    <cellStyle name="60% - 强调文字颜色 4 2" xfId="238"/>
    <cellStyle name="60% - 强调文字颜色 4 2 2" xfId="17280"/>
    <cellStyle name="60% - 强调文字颜色 4 2 3" xfId="10939"/>
    <cellStyle name="60% - 强调文字颜色 4 3" xfId="239"/>
    <cellStyle name="60% - 强调文字颜色 4 3 2" xfId="17281"/>
    <cellStyle name="60% - 强调文字颜色 4 3 3" xfId="10940"/>
    <cellStyle name="60% - 强调文字颜色 4 4" xfId="240"/>
    <cellStyle name="60% - 强调文字颜色 4 4 2" xfId="17282"/>
    <cellStyle name="60% - 强调文字颜色 4 4 3" xfId="10941"/>
    <cellStyle name="60% - 强调文字颜色 5 2" xfId="241"/>
    <cellStyle name="60% - 强调文字颜色 5 2 2" xfId="17283"/>
    <cellStyle name="60% - 强调文字颜色 5 2 3" xfId="10942"/>
    <cellStyle name="60% - 强调文字颜色 5 3" xfId="242"/>
    <cellStyle name="60% - 强调文字颜色 5 3 2" xfId="17284"/>
    <cellStyle name="60% - 强调文字颜色 5 3 3" xfId="10943"/>
    <cellStyle name="60% - 强调文字颜色 5 4" xfId="243"/>
    <cellStyle name="60% - 强调文字颜色 5 4 2" xfId="17285"/>
    <cellStyle name="60% - 强调文字颜色 5 4 3" xfId="10944"/>
    <cellStyle name="60% - 强调文字颜色 6 2" xfId="244"/>
    <cellStyle name="60% - 强调文字颜色 6 2 2" xfId="17286"/>
    <cellStyle name="60% - 强调文字颜色 6 2 3" xfId="10945"/>
    <cellStyle name="60% - 强调文字颜色 6 3" xfId="245"/>
    <cellStyle name="60% - 强调文字颜色 6 3 2" xfId="17287"/>
    <cellStyle name="60% - 强调文字颜色 6 3 3" xfId="10946"/>
    <cellStyle name="60% - 强调文字颜色 6 4" xfId="246"/>
    <cellStyle name="60% - 强调文字颜色 6 4 2" xfId="17288"/>
    <cellStyle name="60% - 强调文字颜色 6 4 3" xfId="10947"/>
    <cellStyle name="600 PN" xfId="10529"/>
    <cellStyle name="6401" xfId="5727"/>
    <cellStyle name="700 PN" xfId="10530"/>
    <cellStyle name="A¨­￠￢￠O [0]_          " xfId="1798"/>
    <cellStyle name="A¨­￠￢￠O_          " xfId="1799"/>
    <cellStyle name="ac" xfId="5728"/>
    <cellStyle name="ac 2" xfId="5729"/>
    <cellStyle name="ac 2 2" xfId="5730"/>
    <cellStyle name="ac 2 2 2" xfId="5731"/>
    <cellStyle name="ac 2 2 2 2" xfId="5732"/>
    <cellStyle name="ac 2 2 2 2 2" xfId="5733"/>
    <cellStyle name="ac 2 2 2 2 2 2" xfId="21167"/>
    <cellStyle name="ac 2 2 2 2 2 3" xfId="14824"/>
    <cellStyle name="ac 2 2 2 2 3" xfId="21166"/>
    <cellStyle name="ac 2 2 2 2 4" xfId="14823"/>
    <cellStyle name="ac 2 2 2 3" xfId="5734"/>
    <cellStyle name="ac 2 2 2 3 2" xfId="21168"/>
    <cellStyle name="ac 2 2 2 3 3" xfId="14825"/>
    <cellStyle name="ac 2 2 2 4" xfId="5735"/>
    <cellStyle name="ac 2 2 2 4 2" xfId="21169"/>
    <cellStyle name="ac 2 2 2 4 3" xfId="14826"/>
    <cellStyle name="ac 2 2 2 5" xfId="21165"/>
    <cellStyle name="ac 2 2 2 6" xfId="14822"/>
    <cellStyle name="ac 2 2 3" xfId="5736"/>
    <cellStyle name="ac 2 2 3 2" xfId="5737"/>
    <cellStyle name="ac 2 2 3 2 2" xfId="5738"/>
    <cellStyle name="ac 2 2 3 2 2 2" xfId="5739"/>
    <cellStyle name="ac 2 2 3 2 2 2 2" xfId="21173"/>
    <cellStyle name="ac 2 2 3 2 2 2 3" xfId="14830"/>
    <cellStyle name="ac 2 2 3 2 2 3" xfId="21172"/>
    <cellStyle name="ac 2 2 3 2 2 4" xfId="14829"/>
    <cellStyle name="ac 2 2 3 2 3" xfId="5740"/>
    <cellStyle name="ac 2 2 3 2 3 2" xfId="21174"/>
    <cellStyle name="ac 2 2 3 2 3 3" xfId="14831"/>
    <cellStyle name="ac 2 2 3 2 4" xfId="5741"/>
    <cellStyle name="ac 2 2 3 2 4 2" xfId="21175"/>
    <cellStyle name="ac 2 2 3 2 4 3" xfId="14832"/>
    <cellStyle name="ac 2 2 3 2 5" xfId="21171"/>
    <cellStyle name="ac 2 2 3 2 6" xfId="14828"/>
    <cellStyle name="ac 2 2 3 3" xfId="21170"/>
    <cellStyle name="ac 2 2 3 4" xfId="14827"/>
    <cellStyle name="ac 2 2 4" xfId="5742"/>
    <cellStyle name="ac 2 2 4 2" xfId="21176"/>
    <cellStyle name="ac 2 2 4 3" xfId="14833"/>
    <cellStyle name="ac 2 2 5" xfId="5743"/>
    <cellStyle name="ac 2 2 5 2" xfId="21177"/>
    <cellStyle name="ac 2 2 5 3" xfId="14834"/>
    <cellStyle name="ac 2 2 6" xfId="21164"/>
    <cellStyle name="ac 2 2 7" xfId="14821"/>
    <cellStyle name="ac 2 3" xfId="5744"/>
    <cellStyle name="ac 2 3 2" xfId="5745"/>
    <cellStyle name="ac 2 3 2 2" xfId="5746"/>
    <cellStyle name="ac 2 3 2 2 2" xfId="5747"/>
    <cellStyle name="ac 2 3 2 2 2 2" xfId="21181"/>
    <cellStyle name="ac 2 3 2 2 2 3" xfId="14838"/>
    <cellStyle name="ac 2 3 2 2 3" xfId="21180"/>
    <cellStyle name="ac 2 3 2 2 4" xfId="14837"/>
    <cellStyle name="ac 2 3 2 3" xfId="5748"/>
    <cellStyle name="ac 2 3 2 3 2" xfId="21182"/>
    <cellStyle name="ac 2 3 2 3 3" xfId="14839"/>
    <cellStyle name="ac 2 3 2 4" xfId="5749"/>
    <cellStyle name="ac 2 3 2 4 2" xfId="21183"/>
    <cellStyle name="ac 2 3 2 4 3" xfId="14840"/>
    <cellStyle name="ac 2 3 2 5" xfId="21179"/>
    <cellStyle name="ac 2 3 2 6" xfId="14836"/>
    <cellStyle name="ac 2 3 3" xfId="21178"/>
    <cellStyle name="ac 2 3 4" xfId="14835"/>
    <cellStyle name="ac 2 4" xfId="5750"/>
    <cellStyle name="ac 2 4 2" xfId="21184"/>
    <cellStyle name="ac 2 4 3" xfId="14841"/>
    <cellStyle name="ac 2 5" xfId="5751"/>
    <cellStyle name="ac 2 5 2" xfId="21185"/>
    <cellStyle name="ac 2 5 3" xfId="14842"/>
    <cellStyle name="ac 2 6" xfId="21163"/>
    <cellStyle name="ac 2 7" xfId="14820"/>
    <cellStyle name="ac 3" xfId="5752"/>
    <cellStyle name="ac 3 2" xfId="5753"/>
    <cellStyle name="ac 3 2 2" xfId="5754"/>
    <cellStyle name="ac 3 2 2 2" xfId="5755"/>
    <cellStyle name="ac 3 2 2 2 2" xfId="5756"/>
    <cellStyle name="ac 3 2 2 2 2 2" xfId="5757"/>
    <cellStyle name="ac 3 2 2 2 2 2 2" xfId="21191"/>
    <cellStyle name="ac 3 2 2 2 2 2 3" xfId="14848"/>
    <cellStyle name="ac 3 2 2 2 2 3" xfId="21190"/>
    <cellStyle name="ac 3 2 2 2 2 4" xfId="14847"/>
    <cellStyle name="ac 3 2 2 2 3" xfId="5758"/>
    <cellStyle name="ac 3 2 2 2 3 2" xfId="21192"/>
    <cellStyle name="ac 3 2 2 2 3 3" xfId="14849"/>
    <cellStyle name="ac 3 2 2 2 4" xfId="5759"/>
    <cellStyle name="ac 3 2 2 2 4 2" xfId="21193"/>
    <cellStyle name="ac 3 2 2 2 4 3" xfId="14850"/>
    <cellStyle name="ac 3 2 2 2 5" xfId="21189"/>
    <cellStyle name="ac 3 2 2 2 6" xfId="14846"/>
    <cellStyle name="ac 3 2 2 3" xfId="5760"/>
    <cellStyle name="ac 3 2 2 3 2" xfId="5761"/>
    <cellStyle name="ac 3 2 2 3 2 2" xfId="5762"/>
    <cellStyle name="ac 3 2 2 3 2 2 2" xfId="5763"/>
    <cellStyle name="ac 3 2 2 3 2 2 2 2" xfId="21197"/>
    <cellStyle name="ac 3 2 2 3 2 2 2 3" xfId="14854"/>
    <cellStyle name="ac 3 2 2 3 2 2 3" xfId="21196"/>
    <cellStyle name="ac 3 2 2 3 2 2 4" xfId="14853"/>
    <cellStyle name="ac 3 2 2 3 2 3" xfId="5764"/>
    <cellStyle name="ac 3 2 2 3 2 3 2" xfId="21198"/>
    <cellStyle name="ac 3 2 2 3 2 3 3" xfId="14855"/>
    <cellStyle name="ac 3 2 2 3 2 4" xfId="5765"/>
    <cellStyle name="ac 3 2 2 3 2 4 2" xfId="21199"/>
    <cellStyle name="ac 3 2 2 3 2 4 3" xfId="14856"/>
    <cellStyle name="ac 3 2 2 3 2 5" xfId="21195"/>
    <cellStyle name="ac 3 2 2 3 2 6" xfId="14852"/>
    <cellStyle name="ac 3 2 2 3 3" xfId="21194"/>
    <cellStyle name="ac 3 2 2 3 4" xfId="14851"/>
    <cellStyle name="ac 3 2 2 4" xfId="5766"/>
    <cellStyle name="ac 3 2 2 4 2" xfId="21200"/>
    <cellStyle name="ac 3 2 2 4 3" xfId="14857"/>
    <cellStyle name="ac 3 2 2 5" xfId="5767"/>
    <cellStyle name="ac 3 2 2 5 2" xfId="21201"/>
    <cellStyle name="ac 3 2 2 5 3" xfId="14858"/>
    <cellStyle name="ac 3 2 2 6" xfId="21188"/>
    <cellStyle name="ac 3 2 2 7" xfId="14845"/>
    <cellStyle name="ac 3 2 3" xfId="5768"/>
    <cellStyle name="ac 3 2 3 2" xfId="5769"/>
    <cellStyle name="ac 3 2 3 2 2" xfId="5770"/>
    <cellStyle name="ac 3 2 3 2 2 2" xfId="5771"/>
    <cellStyle name="ac 3 2 3 2 2 2 2" xfId="21205"/>
    <cellStyle name="ac 3 2 3 2 2 2 3" xfId="14862"/>
    <cellStyle name="ac 3 2 3 2 2 3" xfId="21204"/>
    <cellStyle name="ac 3 2 3 2 2 4" xfId="14861"/>
    <cellStyle name="ac 3 2 3 2 3" xfId="5772"/>
    <cellStyle name="ac 3 2 3 2 3 2" xfId="21206"/>
    <cellStyle name="ac 3 2 3 2 3 3" xfId="14863"/>
    <cellStyle name="ac 3 2 3 2 4" xfId="5773"/>
    <cellStyle name="ac 3 2 3 2 4 2" xfId="21207"/>
    <cellStyle name="ac 3 2 3 2 4 3" xfId="14864"/>
    <cellStyle name="ac 3 2 3 2 5" xfId="21203"/>
    <cellStyle name="ac 3 2 3 2 6" xfId="14860"/>
    <cellStyle name="ac 3 2 3 3" xfId="21202"/>
    <cellStyle name="ac 3 2 3 4" xfId="14859"/>
    <cellStyle name="ac 3 2 4" xfId="5774"/>
    <cellStyle name="ac 3 2 4 2" xfId="21208"/>
    <cellStyle name="ac 3 2 4 3" xfId="14865"/>
    <cellStyle name="ac 3 2 5" xfId="5775"/>
    <cellStyle name="ac 3 2 5 2" xfId="21209"/>
    <cellStyle name="ac 3 2 5 3" xfId="14866"/>
    <cellStyle name="ac 3 2 6" xfId="21187"/>
    <cellStyle name="ac 3 2 7" xfId="14844"/>
    <cellStyle name="ac 3 3" xfId="5776"/>
    <cellStyle name="ac 3 3 2" xfId="5777"/>
    <cellStyle name="ac 3 3 2 2" xfId="5778"/>
    <cellStyle name="ac 3 3 2 2 2" xfId="21212"/>
    <cellStyle name="ac 3 3 2 2 3" xfId="14869"/>
    <cellStyle name="ac 3 3 2 3" xfId="21211"/>
    <cellStyle name="ac 3 3 2 4" xfId="14868"/>
    <cellStyle name="ac 3 3 3" xfId="5779"/>
    <cellStyle name="ac 3 3 3 2" xfId="21213"/>
    <cellStyle name="ac 3 3 3 3" xfId="14870"/>
    <cellStyle name="ac 3 3 4" xfId="5780"/>
    <cellStyle name="ac 3 3 4 2" xfId="21214"/>
    <cellStyle name="ac 3 3 4 3" xfId="14871"/>
    <cellStyle name="ac 3 3 5" xfId="21210"/>
    <cellStyle name="ac 3 3 6" xfId="14867"/>
    <cellStyle name="ac 3 4" xfId="5781"/>
    <cellStyle name="ac 3 4 2" xfId="5782"/>
    <cellStyle name="ac 3 4 2 2" xfId="5783"/>
    <cellStyle name="ac 3 4 2 2 2" xfId="5784"/>
    <cellStyle name="ac 3 4 2 2 2 2" xfId="21218"/>
    <cellStyle name="ac 3 4 2 2 2 3" xfId="14875"/>
    <cellStyle name="ac 3 4 2 2 3" xfId="21217"/>
    <cellStyle name="ac 3 4 2 2 4" xfId="14874"/>
    <cellStyle name="ac 3 4 2 3" xfId="5785"/>
    <cellStyle name="ac 3 4 2 3 2" xfId="21219"/>
    <cellStyle name="ac 3 4 2 3 3" xfId="14876"/>
    <cellStyle name="ac 3 4 2 4" xfId="5786"/>
    <cellStyle name="ac 3 4 2 4 2" xfId="21220"/>
    <cellStyle name="ac 3 4 2 4 3" xfId="14877"/>
    <cellStyle name="ac 3 4 2 5" xfId="21216"/>
    <cellStyle name="ac 3 4 2 6" xfId="14873"/>
    <cellStyle name="ac 3 4 3" xfId="21215"/>
    <cellStyle name="ac 3 4 4" xfId="14872"/>
    <cellStyle name="ac 3 5" xfId="5787"/>
    <cellStyle name="ac 3 5 2" xfId="21221"/>
    <cellStyle name="ac 3 5 3" xfId="14878"/>
    <cellStyle name="ac 3 6" xfId="5788"/>
    <cellStyle name="ac 3 6 2" xfId="21222"/>
    <cellStyle name="ac 3 6 3" xfId="14879"/>
    <cellStyle name="ac 3 7" xfId="21186"/>
    <cellStyle name="ac 3 8" xfId="14843"/>
    <cellStyle name="ac 4" xfId="5789"/>
    <cellStyle name="ac 4 2" xfId="5790"/>
    <cellStyle name="ac 4 2 2" xfId="5791"/>
    <cellStyle name="ac 4 2 2 2" xfId="5792"/>
    <cellStyle name="ac 4 2 2 2 2" xfId="5793"/>
    <cellStyle name="ac 4 2 2 2 2 2" xfId="5794"/>
    <cellStyle name="ac 4 2 2 2 2 2 2" xfId="21228"/>
    <cellStyle name="ac 4 2 2 2 2 2 3" xfId="14885"/>
    <cellStyle name="ac 4 2 2 2 2 3" xfId="21227"/>
    <cellStyle name="ac 4 2 2 2 2 4" xfId="14884"/>
    <cellStyle name="ac 4 2 2 2 3" xfId="5795"/>
    <cellStyle name="ac 4 2 2 2 3 2" xfId="21229"/>
    <cellStyle name="ac 4 2 2 2 3 3" xfId="14886"/>
    <cellStyle name="ac 4 2 2 2 4" xfId="5796"/>
    <cellStyle name="ac 4 2 2 2 4 2" xfId="21230"/>
    <cellStyle name="ac 4 2 2 2 4 3" xfId="14887"/>
    <cellStyle name="ac 4 2 2 2 5" xfId="21226"/>
    <cellStyle name="ac 4 2 2 2 6" xfId="14883"/>
    <cellStyle name="ac 4 2 2 3" xfId="5797"/>
    <cellStyle name="ac 4 2 2 3 2" xfId="5798"/>
    <cellStyle name="ac 4 2 2 3 2 2" xfId="5799"/>
    <cellStyle name="ac 4 2 2 3 2 2 2" xfId="5800"/>
    <cellStyle name="ac 4 2 2 3 2 2 2 2" xfId="21234"/>
    <cellStyle name="ac 4 2 2 3 2 2 2 3" xfId="14891"/>
    <cellStyle name="ac 4 2 2 3 2 2 3" xfId="21233"/>
    <cellStyle name="ac 4 2 2 3 2 2 4" xfId="14890"/>
    <cellStyle name="ac 4 2 2 3 2 3" xfId="5801"/>
    <cellStyle name="ac 4 2 2 3 2 3 2" xfId="21235"/>
    <cellStyle name="ac 4 2 2 3 2 3 3" xfId="14892"/>
    <cellStyle name="ac 4 2 2 3 2 4" xfId="5802"/>
    <cellStyle name="ac 4 2 2 3 2 4 2" xfId="21236"/>
    <cellStyle name="ac 4 2 2 3 2 4 3" xfId="14893"/>
    <cellStyle name="ac 4 2 2 3 2 5" xfId="21232"/>
    <cellStyle name="ac 4 2 2 3 2 6" xfId="14889"/>
    <cellStyle name="ac 4 2 2 3 3" xfId="21231"/>
    <cellStyle name="ac 4 2 2 3 4" xfId="14888"/>
    <cellStyle name="ac 4 2 2 4" xfId="5803"/>
    <cellStyle name="ac 4 2 2 4 2" xfId="21237"/>
    <cellStyle name="ac 4 2 2 4 3" xfId="14894"/>
    <cellStyle name="ac 4 2 2 5" xfId="5804"/>
    <cellStyle name="ac 4 2 2 5 2" xfId="21238"/>
    <cellStyle name="ac 4 2 2 5 3" xfId="14895"/>
    <cellStyle name="ac 4 2 2 6" xfId="21225"/>
    <cellStyle name="ac 4 2 2 7" xfId="14882"/>
    <cellStyle name="ac 4 2 3" xfId="5805"/>
    <cellStyle name="ac 4 2 3 2" xfId="5806"/>
    <cellStyle name="ac 4 2 3 2 2" xfId="5807"/>
    <cellStyle name="ac 4 2 3 2 2 2" xfId="5808"/>
    <cellStyle name="ac 4 2 3 2 2 2 2" xfId="21242"/>
    <cellStyle name="ac 4 2 3 2 2 2 3" xfId="14899"/>
    <cellStyle name="ac 4 2 3 2 2 3" xfId="21241"/>
    <cellStyle name="ac 4 2 3 2 2 4" xfId="14898"/>
    <cellStyle name="ac 4 2 3 2 3" xfId="5809"/>
    <cellStyle name="ac 4 2 3 2 3 2" xfId="21243"/>
    <cellStyle name="ac 4 2 3 2 3 3" xfId="14900"/>
    <cellStyle name="ac 4 2 3 2 4" xfId="5810"/>
    <cellStyle name="ac 4 2 3 2 4 2" xfId="21244"/>
    <cellStyle name="ac 4 2 3 2 4 3" xfId="14901"/>
    <cellStyle name="ac 4 2 3 2 5" xfId="21240"/>
    <cellStyle name="ac 4 2 3 2 6" xfId="14897"/>
    <cellStyle name="ac 4 2 3 3" xfId="21239"/>
    <cellStyle name="ac 4 2 3 4" xfId="14896"/>
    <cellStyle name="ac 4 2 4" xfId="5811"/>
    <cellStyle name="ac 4 2 4 2" xfId="21245"/>
    <cellStyle name="ac 4 2 4 3" xfId="14902"/>
    <cellStyle name="ac 4 2 5" xfId="5812"/>
    <cellStyle name="ac 4 2 5 2" xfId="21246"/>
    <cellStyle name="ac 4 2 5 3" xfId="14903"/>
    <cellStyle name="ac 4 2 6" xfId="21224"/>
    <cellStyle name="ac 4 2 7" xfId="14881"/>
    <cellStyle name="ac 4 3" xfId="5813"/>
    <cellStyle name="ac 4 3 2" xfId="5814"/>
    <cellStyle name="ac 4 3 2 2" xfId="5815"/>
    <cellStyle name="ac 4 3 2 2 2" xfId="21249"/>
    <cellStyle name="ac 4 3 2 2 3" xfId="14906"/>
    <cellStyle name="ac 4 3 2 3" xfId="21248"/>
    <cellStyle name="ac 4 3 2 4" xfId="14905"/>
    <cellStyle name="ac 4 3 3" xfId="5816"/>
    <cellStyle name="ac 4 3 3 2" xfId="21250"/>
    <cellStyle name="ac 4 3 3 3" xfId="14907"/>
    <cellStyle name="ac 4 3 4" xfId="5817"/>
    <cellStyle name="ac 4 3 4 2" xfId="21251"/>
    <cellStyle name="ac 4 3 4 3" xfId="14908"/>
    <cellStyle name="ac 4 3 5" xfId="21247"/>
    <cellStyle name="ac 4 3 6" xfId="14904"/>
    <cellStyle name="ac 4 4" xfId="5818"/>
    <cellStyle name="ac 4 4 2" xfId="5819"/>
    <cellStyle name="ac 4 4 2 2" xfId="5820"/>
    <cellStyle name="ac 4 4 2 2 2" xfId="5821"/>
    <cellStyle name="ac 4 4 2 2 2 2" xfId="21255"/>
    <cellStyle name="ac 4 4 2 2 2 3" xfId="14912"/>
    <cellStyle name="ac 4 4 2 2 3" xfId="21254"/>
    <cellStyle name="ac 4 4 2 2 4" xfId="14911"/>
    <cellStyle name="ac 4 4 2 3" xfId="5822"/>
    <cellStyle name="ac 4 4 2 3 2" xfId="21256"/>
    <cellStyle name="ac 4 4 2 3 3" xfId="14913"/>
    <cellStyle name="ac 4 4 2 4" xfId="5823"/>
    <cellStyle name="ac 4 4 2 4 2" xfId="21257"/>
    <cellStyle name="ac 4 4 2 4 3" xfId="14914"/>
    <cellStyle name="ac 4 4 2 5" xfId="21253"/>
    <cellStyle name="ac 4 4 2 6" xfId="14910"/>
    <cellStyle name="ac 4 4 3" xfId="21252"/>
    <cellStyle name="ac 4 4 4" xfId="14909"/>
    <cellStyle name="ac 4 5" xfId="5824"/>
    <cellStyle name="ac 4 5 2" xfId="21258"/>
    <cellStyle name="ac 4 5 3" xfId="14915"/>
    <cellStyle name="ac 4 6" xfId="5825"/>
    <cellStyle name="ac 4 6 2" xfId="21259"/>
    <cellStyle name="ac 4 6 3" xfId="14916"/>
    <cellStyle name="ac 4 7" xfId="21223"/>
    <cellStyle name="ac 4 8" xfId="14880"/>
    <cellStyle name="ac 5" xfId="5826"/>
    <cellStyle name="ac 5 2" xfId="5827"/>
    <cellStyle name="ac 5 2 2" xfId="5828"/>
    <cellStyle name="ac 5 2 2 2" xfId="5829"/>
    <cellStyle name="ac 5 2 2 2 2" xfId="5830"/>
    <cellStyle name="ac 5 2 2 2 2 2" xfId="21264"/>
    <cellStyle name="ac 5 2 2 2 2 3" xfId="14921"/>
    <cellStyle name="ac 5 2 2 2 3" xfId="21263"/>
    <cellStyle name="ac 5 2 2 2 4" xfId="14920"/>
    <cellStyle name="ac 5 2 2 3" xfId="5831"/>
    <cellStyle name="ac 5 2 2 3 2" xfId="21265"/>
    <cellStyle name="ac 5 2 2 3 3" xfId="14922"/>
    <cellStyle name="ac 5 2 2 4" xfId="5832"/>
    <cellStyle name="ac 5 2 2 4 2" xfId="21266"/>
    <cellStyle name="ac 5 2 2 4 3" xfId="14923"/>
    <cellStyle name="ac 5 2 2 5" xfId="21262"/>
    <cellStyle name="ac 5 2 2 6" xfId="14919"/>
    <cellStyle name="ac 5 2 3" xfId="5833"/>
    <cellStyle name="ac 5 2 3 2" xfId="5834"/>
    <cellStyle name="ac 5 2 3 2 2" xfId="5835"/>
    <cellStyle name="ac 5 2 3 2 2 2" xfId="5836"/>
    <cellStyle name="ac 5 2 3 2 2 2 2" xfId="21270"/>
    <cellStyle name="ac 5 2 3 2 2 2 3" xfId="14927"/>
    <cellStyle name="ac 5 2 3 2 2 3" xfId="21269"/>
    <cellStyle name="ac 5 2 3 2 2 4" xfId="14926"/>
    <cellStyle name="ac 5 2 3 2 3" xfId="5837"/>
    <cellStyle name="ac 5 2 3 2 3 2" xfId="21271"/>
    <cellStyle name="ac 5 2 3 2 3 3" xfId="14928"/>
    <cellStyle name="ac 5 2 3 2 4" xfId="5838"/>
    <cellStyle name="ac 5 2 3 2 4 2" xfId="21272"/>
    <cellStyle name="ac 5 2 3 2 4 3" xfId="14929"/>
    <cellStyle name="ac 5 2 3 2 5" xfId="21268"/>
    <cellStyle name="ac 5 2 3 2 6" xfId="14925"/>
    <cellStyle name="ac 5 2 3 3" xfId="21267"/>
    <cellStyle name="ac 5 2 3 4" xfId="14924"/>
    <cellStyle name="ac 5 2 4" xfId="5839"/>
    <cellStyle name="ac 5 2 4 2" xfId="21273"/>
    <cellStyle name="ac 5 2 4 3" xfId="14930"/>
    <cellStyle name="ac 5 2 5" xfId="5840"/>
    <cellStyle name="ac 5 2 5 2" xfId="21274"/>
    <cellStyle name="ac 5 2 5 3" xfId="14931"/>
    <cellStyle name="ac 5 2 6" xfId="21261"/>
    <cellStyle name="ac 5 2 7" xfId="14918"/>
    <cellStyle name="ac 5 3" xfId="5841"/>
    <cellStyle name="ac 5 3 2" xfId="5842"/>
    <cellStyle name="ac 5 3 2 2" xfId="5843"/>
    <cellStyle name="ac 5 3 2 2 2" xfId="5844"/>
    <cellStyle name="ac 5 3 2 2 2 2" xfId="21278"/>
    <cellStyle name="ac 5 3 2 2 2 3" xfId="14935"/>
    <cellStyle name="ac 5 3 2 2 3" xfId="21277"/>
    <cellStyle name="ac 5 3 2 2 4" xfId="14934"/>
    <cellStyle name="ac 5 3 2 3" xfId="5845"/>
    <cellStyle name="ac 5 3 2 3 2" xfId="21279"/>
    <cellStyle name="ac 5 3 2 3 3" xfId="14936"/>
    <cellStyle name="ac 5 3 2 4" xfId="5846"/>
    <cellStyle name="ac 5 3 2 4 2" xfId="21280"/>
    <cellStyle name="ac 5 3 2 4 3" xfId="14937"/>
    <cellStyle name="ac 5 3 2 5" xfId="21276"/>
    <cellStyle name="ac 5 3 2 6" xfId="14933"/>
    <cellStyle name="ac 5 3 3" xfId="21275"/>
    <cellStyle name="ac 5 3 4" xfId="14932"/>
    <cellStyle name="ac 5 4" xfId="5847"/>
    <cellStyle name="ac 5 4 2" xfId="21281"/>
    <cellStyle name="ac 5 4 3" xfId="14938"/>
    <cellStyle name="ac 5 5" xfId="5848"/>
    <cellStyle name="ac 5 5 2" xfId="21282"/>
    <cellStyle name="ac 5 5 3" xfId="14939"/>
    <cellStyle name="ac 5 6" xfId="21260"/>
    <cellStyle name="ac 5 7" xfId="14917"/>
    <cellStyle name="ac 6" xfId="5849"/>
    <cellStyle name="ac 6 2" xfId="5850"/>
    <cellStyle name="ac 6 2 2" xfId="5851"/>
    <cellStyle name="ac 6 2 2 2" xfId="5852"/>
    <cellStyle name="ac 6 2 2 2 2" xfId="21286"/>
    <cellStyle name="ac 6 2 2 2 3" xfId="14943"/>
    <cellStyle name="ac 6 2 2 3" xfId="21285"/>
    <cellStyle name="ac 6 2 2 4" xfId="14942"/>
    <cellStyle name="ac 6 2 3" xfId="5853"/>
    <cellStyle name="ac 6 2 3 2" xfId="21287"/>
    <cellStyle name="ac 6 2 3 3" xfId="14944"/>
    <cellStyle name="ac 6 2 4" xfId="5854"/>
    <cellStyle name="ac 6 2 4 2" xfId="21288"/>
    <cellStyle name="ac 6 2 4 3" xfId="14945"/>
    <cellStyle name="ac 6 2 5" xfId="21284"/>
    <cellStyle name="ac 6 2 6" xfId="14941"/>
    <cellStyle name="ac 6 3" xfId="21283"/>
    <cellStyle name="ac 6 4" xfId="14940"/>
    <cellStyle name="ac 7" xfId="5855"/>
    <cellStyle name="ac 7 2" xfId="5856"/>
    <cellStyle name="ac 7 2 2" xfId="5857"/>
    <cellStyle name="ac 7 2 2 2" xfId="21291"/>
    <cellStyle name="ac 7 2 2 3" xfId="14948"/>
    <cellStyle name="ac 7 2 3" xfId="21290"/>
    <cellStyle name="ac 7 2 4" xfId="14947"/>
    <cellStyle name="ac 7 3" xfId="5858"/>
    <cellStyle name="ac 7 3 2" xfId="21292"/>
    <cellStyle name="ac 7 3 3" xfId="14949"/>
    <cellStyle name="ac 7 4" xfId="5859"/>
    <cellStyle name="ac 7 4 2" xfId="21293"/>
    <cellStyle name="ac 7 4 3" xfId="14950"/>
    <cellStyle name="ac 7 5" xfId="21289"/>
    <cellStyle name="ac 7 6" xfId="14946"/>
    <cellStyle name="ac 8" xfId="21162"/>
    <cellStyle name="ac 9" xfId="14819"/>
    <cellStyle name="Accent1" xfId="3115"/>
    <cellStyle name="Accent1 - 20%" xfId="247"/>
    <cellStyle name="Accent1 - 20% 2" xfId="17289"/>
    <cellStyle name="Accent1 - 20% 3" xfId="10948"/>
    <cellStyle name="Accent1 - 40%" xfId="248"/>
    <cellStyle name="Accent1 - 40% 2" xfId="17290"/>
    <cellStyle name="Accent1 - 40% 3" xfId="10949"/>
    <cellStyle name="Accent1 - 60%" xfId="249"/>
    <cellStyle name="Accent1 - 60% 2" xfId="17291"/>
    <cellStyle name="Accent1 - 60% 3" xfId="10950"/>
    <cellStyle name="Accent1 10" xfId="1800"/>
    <cellStyle name="Accent1 10 2" xfId="18619"/>
    <cellStyle name="Accent1 10 3" xfId="12278"/>
    <cellStyle name="Accent1 11" xfId="1801"/>
    <cellStyle name="Accent1 11 2" xfId="18620"/>
    <cellStyle name="Accent1 11 3" xfId="12279"/>
    <cellStyle name="Accent1 12" xfId="1802"/>
    <cellStyle name="Accent1 12 2" xfId="18621"/>
    <cellStyle name="Accent1 12 3" xfId="12280"/>
    <cellStyle name="Accent1 13" xfId="1803"/>
    <cellStyle name="Accent1 13 2" xfId="18622"/>
    <cellStyle name="Accent1 13 3" xfId="12281"/>
    <cellStyle name="Accent1 14" xfId="1804"/>
    <cellStyle name="Accent1 14 2" xfId="18623"/>
    <cellStyle name="Accent1 14 3" xfId="12282"/>
    <cellStyle name="Accent1 15" xfId="1805"/>
    <cellStyle name="Accent1 15 2" xfId="18624"/>
    <cellStyle name="Accent1 15 3" xfId="12283"/>
    <cellStyle name="Accent1 16" xfId="1806"/>
    <cellStyle name="Accent1 16 2" xfId="18625"/>
    <cellStyle name="Accent1 16 3" xfId="12284"/>
    <cellStyle name="Accent1 17" xfId="1807"/>
    <cellStyle name="Accent1 17 2" xfId="18626"/>
    <cellStyle name="Accent1 17 3" xfId="12285"/>
    <cellStyle name="Accent1 18" xfId="1808"/>
    <cellStyle name="Accent1 18 2" xfId="18627"/>
    <cellStyle name="Accent1 18 3" xfId="12286"/>
    <cellStyle name="Accent1 19" xfId="1809"/>
    <cellStyle name="Accent1 19 2" xfId="18628"/>
    <cellStyle name="Accent1 19 3" xfId="12287"/>
    <cellStyle name="Accent1 2" xfId="250"/>
    <cellStyle name="Accent1 2 2" xfId="5860"/>
    <cellStyle name="Accent1 2 2 2" xfId="21294"/>
    <cellStyle name="Accent1 2 2 3" xfId="14951"/>
    <cellStyle name="Accent1 2 3" xfId="5861"/>
    <cellStyle name="Accent1 2 3 2" xfId="21295"/>
    <cellStyle name="Accent1 2 3 3" xfId="14952"/>
    <cellStyle name="Accent1 2 4" xfId="17292"/>
    <cellStyle name="Accent1 2 5" xfId="10951"/>
    <cellStyle name="Accent1 20" xfId="1810"/>
    <cellStyle name="Accent1 20 2" xfId="18629"/>
    <cellStyle name="Accent1 20 3" xfId="12288"/>
    <cellStyle name="Accent1 21" xfId="1811"/>
    <cellStyle name="Accent1 21 2" xfId="18630"/>
    <cellStyle name="Accent1 21 3" xfId="12289"/>
    <cellStyle name="Accent1 22" xfId="1812"/>
    <cellStyle name="Accent1 22 2" xfId="18631"/>
    <cellStyle name="Accent1 22 3" xfId="12290"/>
    <cellStyle name="Accent1 23" xfId="1813"/>
    <cellStyle name="Accent1 23 2" xfId="18632"/>
    <cellStyle name="Accent1 23 3" xfId="12291"/>
    <cellStyle name="Accent1 24" xfId="1814"/>
    <cellStyle name="Accent1 24 2" xfId="18633"/>
    <cellStyle name="Accent1 24 3" xfId="12292"/>
    <cellStyle name="Accent1 25" xfId="1815"/>
    <cellStyle name="Accent1 25 2" xfId="18634"/>
    <cellStyle name="Accent1 25 3" xfId="12293"/>
    <cellStyle name="Accent1 26" xfId="1816"/>
    <cellStyle name="Accent1 26 2" xfId="18635"/>
    <cellStyle name="Accent1 26 3" xfId="12294"/>
    <cellStyle name="Accent1 27" xfId="1817"/>
    <cellStyle name="Accent1 27 2" xfId="18636"/>
    <cellStyle name="Accent1 27 3" xfId="12295"/>
    <cellStyle name="Accent1 28" xfId="1818"/>
    <cellStyle name="Accent1 28 2" xfId="18637"/>
    <cellStyle name="Accent1 28 3" xfId="12296"/>
    <cellStyle name="Accent1 29" xfId="1819"/>
    <cellStyle name="Accent1 29 2" xfId="18638"/>
    <cellStyle name="Accent1 29 3" xfId="12297"/>
    <cellStyle name="Accent1 3" xfId="251"/>
    <cellStyle name="Accent1 3 2" xfId="17293"/>
    <cellStyle name="Accent1 3 3" xfId="10952"/>
    <cellStyle name="Accent1 30" xfId="1820"/>
    <cellStyle name="Accent1 30 2" xfId="18639"/>
    <cellStyle name="Accent1 30 3" xfId="12298"/>
    <cellStyle name="Accent1 31" xfId="1821"/>
    <cellStyle name="Accent1 31 2" xfId="18640"/>
    <cellStyle name="Accent1 31 3" xfId="12299"/>
    <cellStyle name="Accent1 32" xfId="1822"/>
    <cellStyle name="Accent1 32 2" xfId="18641"/>
    <cellStyle name="Accent1 32 3" xfId="12300"/>
    <cellStyle name="Accent1 33" xfId="1823"/>
    <cellStyle name="Accent1 33 2" xfId="18642"/>
    <cellStyle name="Accent1 33 3" xfId="12301"/>
    <cellStyle name="Accent1 34" xfId="1824"/>
    <cellStyle name="Accent1 34 2" xfId="18643"/>
    <cellStyle name="Accent1 34 3" xfId="12302"/>
    <cellStyle name="Accent1 35" xfId="1825"/>
    <cellStyle name="Accent1 35 2" xfId="18644"/>
    <cellStyle name="Accent1 35 3" xfId="12303"/>
    <cellStyle name="Accent1 36" xfId="1826"/>
    <cellStyle name="Accent1 36 2" xfId="18645"/>
    <cellStyle name="Accent1 36 3" xfId="12304"/>
    <cellStyle name="Accent1 37" xfId="1827"/>
    <cellStyle name="Accent1 37 2" xfId="18646"/>
    <cellStyle name="Accent1 37 3" xfId="12305"/>
    <cellStyle name="Accent1 38" xfId="1828"/>
    <cellStyle name="Accent1 38 2" xfId="18647"/>
    <cellStyle name="Accent1 38 3" xfId="12306"/>
    <cellStyle name="Accent1 39" xfId="1829"/>
    <cellStyle name="Accent1 39 2" xfId="18648"/>
    <cellStyle name="Accent1 39 3" xfId="12307"/>
    <cellStyle name="Accent1 4" xfId="1830"/>
    <cellStyle name="Accent1 4 2" xfId="18649"/>
    <cellStyle name="Accent1 4 3" xfId="12308"/>
    <cellStyle name="Accent1 40" xfId="1831"/>
    <cellStyle name="Accent1 40 2" xfId="18650"/>
    <cellStyle name="Accent1 40 3" xfId="12309"/>
    <cellStyle name="Accent1 41" xfId="1832"/>
    <cellStyle name="Accent1 41 2" xfId="18651"/>
    <cellStyle name="Accent1 41 3" xfId="12310"/>
    <cellStyle name="Accent1 42" xfId="1833"/>
    <cellStyle name="Accent1 42 2" xfId="18652"/>
    <cellStyle name="Accent1 42 3" xfId="12311"/>
    <cellStyle name="Accent1 43" xfId="1834"/>
    <cellStyle name="Accent1 43 2" xfId="18653"/>
    <cellStyle name="Accent1 43 3" xfId="12312"/>
    <cellStyle name="Accent1 44" xfId="1835"/>
    <cellStyle name="Accent1 44 2" xfId="18654"/>
    <cellStyle name="Accent1 44 3" xfId="12313"/>
    <cellStyle name="Accent1 45" xfId="1836"/>
    <cellStyle name="Accent1 45 2" xfId="18655"/>
    <cellStyle name="Accent1 45 3" xfId="12314"/>
    <cellStyle name="Accent1 46" xfId="1837"/>
    <cellStyle name="Accent1 46 2" xfId="18656"/>
    <cellStyle name="Accent1 46 3" xfId="12315"/>
    <cellStyle name="Accent1 47" xfId="1838"/>
    <cellStyle name="Accent1 47 2" xfId="18657"/>
    <cellStyle name="Accent1 47 3" xfId="12316"/>
    <cellStyle name="Accent1 48" xfId="19862"/>
    <cellStyle name="Accent1 49" xfId="24463"/>
    <cellStyle name="Accent1 5" xfId="1839"/>
    <cellStyle name="Accent1 5 2" xfId="18658"/>
    <cellStyle name="Accent1 5 3" xfId="12317"/>
    <cellStyle name="Accent1 50" xfId="27273"/>
    <cellStyle name="Accent1 51" xfId="24479"/>
    <cellStyle name="Accent1 52" xfId="30171"/>
    <cellStyle name="Accent1 53" xfId="33558"/>
    <cellStyle name="Accent1 54" xfId="30270"/>
    <cellStyle name="Accent1 55" xfId="33458"/>
    <cellStyle name="Accent1 56" xfId="28631"/>
    <cellStyle name="Accent1 57" xfId="33441"/>
    <cellStyle name="Accent1 58" xfId="13520"/>
    <cellStyle name="Accent1 6" xfId="1840"/>
    <cellStyle name="Accent1 6 2" xfId="18659"/>
    <cellStyle name="Accent1 6 3" xfId="12318"/>
    <cellStyle name="Accent1 7" xfId="1841"/>
    <cellStyle name="Accent1 7 2" xfId="18660"/>
    <cellStyle name="Accent1 7 3" xfId="12319"/>
    <cellStyle name="Accent1 8" xfId="1842"/>
    <cellStyle name="Accent1 8 2" xfId="18661"/>
    <cellStyle name="Accent1 8 3" xfId="12320"/>
    <cellStyle name="Accent1 9" xfId="1843"/>
    <cellStyle name="Accent1 9 2" xfId="18662"/>
    <cellStyle name="Accent1 9 3" xfId="12321"/>
    <cellStyle name="Accent2" xfId="3116"/>
    <cellStyle name="Accent2 - 20%" xfId="252"/>
    <cellStyle name="Accent2 - 20% 2" xfId="17294"/>
    <cellStyle name="Accent2 - 20% 3" xfId="10953"/>
    <cellStyle name="Accent2 - 40%" xfId="253"/>
    <cellStyle name="Accent2 - 40% 2" xfId="17295"/>
    <cellStyle name="Accent2 - 40% 3" xfId="10954"/>
    <cellStyle name="Accent2 - 60%" xfId="254"/>
    <cellStyle name="Accent2 - 60% 2" xfId="17296"/>
    <cellStyle name="Accent2 - 60% 3" xfId="10955"/>
    <cellStyle name="Accent2 10" xfId="1844"/>
    <cellStyle name="Accent2 10 2" xfId="18663"/>
    <cellStyle name="Accent2 10 3" xfId="12322"/>
    <cellStyle name="Accent2 11" xfId="1845"/>
    <cellStyle name="Accent2 11 2" xfId="18664"/>
    <cellStyle name="Accent2 11 3" xfId="12323"/>
    <cellStyle name="Accent2 12" xfId="1846"/>
    <cellStyle name="Accent2 12 2" xfId="18665"/>
    <cellStyle name="Accent2 12 3" xfId="12324"/>
    <cellStyle name="Accent2 13" xfId="1847"/>
    <cellStyle name="Accent2 13 2" xfId="18666"/>
    <cellStyle name="Accent2 13 3" xfId="12325"/>
    <cellStyle name="Accent2 14" xfId="1848"/>
    <cellStyle name="Accent2 14 2" xfId="18667"/>
    <cellStyle name="Accent2 14 3" xfId="12326"/>
    <cellStyle name="Accent2 15" xfId="1849"/>
    <cellStyle name="Accent2 15 2" xfId="18668"/>
    <cellStyle name="Accent2 15 3" xfId="12327"/>
    <cellStyle name="Accent2 16" xfId="1850"/>
    <cellStyle name="Accent2 16 2" xfId="18669"/>
    <cellStyle name="Accent2 16 3" xfId="12328"/>
    <cellStyle name="Accent2 17" xfId="1851"/>
    <cellStyle name="Accent2 17 2" xfId="18670"/>
    <cellStyle name="Accent2 17 3" xfId="12329"/>
    <cellStyle name="Accent2 18" xfId="1852"/>
    <cellStyle name="Accent2 18 2" xfId="18671"/>
    <cellStyle name="Accent2 18 3" xfId="12330"/>
    <cellStyle name="Accent2 19" xfId="1853"/>
    <cellStyle name="Accent2 19 2" xfId="18672"/>
    <cellStyle name="Accent2 19 3" xfId="12331"/>
    <cellStyle name="Accent2 2" xfId="255"/>
    <cellStyle name="Accent2 2 2" xfId="5862"/>
    <cellStyle name="Accent2 2 2 2" xfId="21296"/>
    <cellStyle name="Accent2 2 2 3" xfId="14953"/>
    <cellStyle name="Accent2 2 3" xfId="5863"/>
    <cellStyle name="Accent2 2 3 2" xfId="21297"/>
    <cellStyle name="Accent2 2 3 3" xfId="14954"/>
    <cellStyle name="Accent2 2 4" xfId="17297"/>
    <cellStyle name="Accent2 2 5" xfId="10956"/>
    <cellStyle name="Accent2 20" xfId="1854"/>
    <cellStyle name="Accent2 20 2" xfId="18673"/>
    <cellStyle name="Accent2 20 3" xfId="12332"/>
    <cellStyle name="Accent2 21" xfId="1855"/>
    <cellStyle name="Accent2 21 2" xfId="18674"/>
    <cellStyle name="Accent2 21 3" xfId="12333"/>
    <cellStyle name="Accent2 22" xfId="1856"/>
    <cellStyle name="Accent2 22 2" xfId="18675"/>
    <cellStyle name="Accent2 22 3" xfId="12334"/>
    <cellStyle name="Accent2 23" xfId="1857"/>
    <cellStyle name="Accent2 23 2" xfId="18676"/>
    <cellStyle name="Accent2 23 3" xfId="12335"/>
    <cellStyle name="Accent2 24" xfId="1858"/>
    <cellStyle name="Accent2 24 2" xfId="18677"/>
    <cellStyle name="Accent2 24 3" xfId="12336"/>
    <cellStyle name="Accent2 25" xfId="1859"/>
    <cellStyle name="Accent2 25 2" xfId="18678"/>
    <cellStyle name="Accent2 25 3" xfId="12337"/>
    <cellStyle name="Accent2 26" xfId="1860"/>
    <cellStyle name="Accent2 26 2" xfId="18679"/>
    <cellStyle name="Accent2 26 3" xfId="12338"/>
    <cellStyle name="Accent2 27" xfId="1861"/>
    <cellStyle name="Accent2 27 2" xfId="18680"/>
    <cellStyle name="Accent2 27 3" xfId="12339"/>
    <cellStyle name="Accent2 28" xfId="1862"/>
    <cellStyle name="Accent2 28 2" xfId="18681"/>
    <cellStyle name="Accent2 28 3" xfId="12340"/>
    <cellStyle name="Accent2 29" xfId="1863"/>
    <cellStyle name="Accent2 29 2" xfId="18682"/>
    <cellStyle name="Accent2 29 3" xfId="12341"/>
    <cellStyle name="Accent2 3" xfId="256"/>
    <cellStyle name="Accent2 3 2" xfId="17298"/>
    <cellStyle name="Accent2 3 3" xfId="10957"/>
    <cellStyle name="Accent2 30" xfId="1864"/>
    <cellStyle name="Accent2 30 2" xfId="18683"/>
    <cellStyle name="Accent2 30 3" xfId="12342"/>
    <cellStyle name="Accent2 31" xfId="1865"/>
    <cellStyle name="Accent2 31 2" xfId="18684"/>
    <cellStyle name="Accent2 31 3" xfId="12343"/>
    <cellStyle name="Accent2 32" xfId="1866"/>
    <cellStyle name="Accent2 32 2" xfId="18685"/>
    <cellStyle name="Accent2 32 3" xfId="12344"/>
    <cellStyle name="Accent2 33" xfId="1867"/>
    <cellStyle name="Accent2 33 2" xfId="18686"/>
    <cellStyle name="Accent2 33 3" xfId="12345"/>
    <cellStyle name="Accent2 34" xfId="1868"/>
    <cellStyle name="Accent2 34 2" xfId="18687"/>
    <cellStyle name="Accent2 34 3" xfId="12346"/>
    <cellStyle name="Accent2 35" xfId="1869"/>
    <cellStyle name="Accent2 35 2" xfId="18688"/>
    <cellStyle name="Accent2 35 3" xfId="12347"/>
    <cellStyle name="Accent2 36" xfId="1870"/>
    <cellStyle name="Accent2 36 2" xfId="18689"/>
    <cellStyle name="Accent2 36 3" xfId="12348"/>
    <cellStyle name="Accent2 37" xfId="1871"/>
    <cellStyle name="Accent2 37 2" xfId="18690"/>
    <cellStyle name="Accent2 37 3" xfId="12349"/>
    <cellStyle name="Accent2 38" xfId="1872"/>
    <cellStyle name="Accent2 38 2" xfId="18691"/>
    <cellStyle name="Accent2 38 3" xfId="12350"/>
    <cellStyle name="Accent2 39" xfId="1873"/>
    <cellStyle name="Accent2 39 2" xfId="18692"/>
    <cellStyle name="Accent2 39 3" xfId="12351"/>
    <cellStyle name="Accent2 4" xfId="1874"/>
    <cellStyle name="Accent2 4 2" xfId="18693"/>
    <cellStyle name="Accent2 4 3" xfId="12352"/>
    <cellStyle name="Accent2 40" xfId="1875"/>
    <cellStyle name="Accent2 40 2" xfId="18694"/>
    <cellStyle name="Accent2 40 3" xfId="12353"/>
    <cellStyle name="Accent2 41" xfId="1876"/>
    <cellStyle name="Accent2 41 2" xfId="18695"/>
    <cellStyle name="Accent2 41 3" xfId="12354"/>
    <cellStyle name="Accent2 42" xfId="1877"/>
    <cellStyle name="Accent2 42 2" xfId="18696"/>
    <cellStyle name="Accent2 42 3" xfId="12355"/>
    <cellStyle name="Accent2 43" xfId="1878"/>
    <cellStyle name="Accent2 43 2" xfId="18697"/>
    <cellStyle name="Accent2 43 3" xfId="12356"/>
    <cellStyle name="Accent2 44" xfId="1879"/>
    <cellStyle name="Accent2 44 2" xfId="18698"/>
    <cellStyle name="Accent2 44 3" xfId="12357"/>
    <cellStyle name="Accent2 45" xfId="1880"/>
    <cellStyle name="Accent2 45 2" xfId="18699"/>
    <cellStyle name="Accent2 45 3" xfId="12358"/>
    <cellStyle name="Accent2 46" xfId="1881"/>
    <cellStyle name="Accent2 46 2" xfId="18700"/>
    <cellStyle name="Accent2 46 3" xfId="12359"/>
    <cellStyle name="Accent2 47" xfId="1882"/>
    <cellStyle name="Accent2 47 2" xfId="18701"/>
    <cellStyle name="Accent2 47 3" xfId="12360"/>
    <cellStyle name="Accent2 48" xfId="19863"/>
    <cellStyle name="Accent2 49" xfId="24464"/>
    <cellStyle name="Accent2 5" xfId="1883"/>
    <cellStyle name="Accent2 5 2" xfId="18702"/>
    <cellStyle name="Accent2 5 3" xfId="12361"/>
    <cellStyle name="Accent2 50" xfId="27272"/>
    <cellStyle name="Accent2 51" xfId="24480"/>
    <cellStyle name="Accent2 52" xfId="30172"/>
    <cellStyle name="Accent2 53" xfId="33557"/>
    <cellStyle name="Accent2 54" xfId="30271"/>
    <cellStyle name="Accent2 55" xfId="33457"/>
    <cellStyle name="Accent2 56" xfId="28632"/>
    <cellStyle name="Accent2 57" xfId="33440"/>
    <cellStyle name="Accent2 58" xfId="13521"/>
    <cellStyle name="Accent2 6" xfId="1884"/>
    <cellStyle name="Accent2 6 2" xfId="18703"/>
    <cellStyle name="Accent2 6 3" xfId="12362"/>
    <cellStyle name="Accent2 7" xfId="1885"/>
    <cellStyle name="Accent2 7 2" xfId="18704"/>
    <cellStyle name="Accent2 7 3" xfId="12363"/>
    <cellStyle name="Accent2 8" xfId="1886"/>
    <cellStyle name="Accent2 8 2" xfId="18705"/>
    <cellStyle name="Accent2 8 3" xfId="12364"/>
    <cellStyle name="Accent2 9" xfId="1887"/>
    <cellStyle name="Accent2 9 2" xfId="18706"/>
    <cellStyle name="Accent2 9 3" xfId="12365"/>
    <cellStyle name="Accent3" xfId="3117"/>
    <cellStyle name="Accent3 - 20%" xfId="257"/>
    <cellStyle name="Accent3 - 20% 2" xfId="17299"/>
    <cellStyle name="Accent3 - 20% 3" xfId="10958"/>
    <cellStyle name="Accent3 - 40%" xfId="258"/>
    <cellStyle name="Accent3 - 40% 2" xfId="17300"/>
    <cellStyle name="Accent3 - 40% 3" xfId="10959"/>
    <cellStyle name="Accent3 - 60%" xfId="259"/>
    <cellStyle name="Accent3 - 60% 2" xfId="17301"/>
    <cellStyle name="Accent3 - 60% 3" xfId="10960"/>
    <cellStyle name="Accent3 10" xfId="1888"/>
    <cellStyle name="Accent3 10 2" xfId="18707"/>
    <cellStyle name="Accent3 10 3" xfId="12366"/>
    <cellStyle name="Accent3 11" xfId="1889"/>
    <cellStyle name="Accent3 11 2" xfId="18708"/>
    <cellStyle name="Accent3 11 3" xfId="12367"/>
    <cellStyle name="Accent3 12" xfId="1890"/>
    <cellStyle name="Accent3 12 2" xfId="18709"/>
    <cellStyle name="Accent3 12 3" xfId="12368"/>
    <cellStyle name="Accent3 13" xfId="1891"/>
    <cellStyle name="Accent3 13 2" xfId="18710"/>
    <cellStyle name="Accent3 13 3" xfId="12369"/>
    <cellStyle name="Accent3 14" xfId="1892"/>
    <cellStyle name="Accent3 14 2" xfId="18711"/>
    <cellStyle name="Accent3 14 3" xfId="12370"/>
    <cellStyle name="Accent3 15" xfId="1893"/>
    <cellStyle name="Accent3 15 2" xfId="18712"/>
    <cellStyle name="Accent3 15 3" xfId="12371"/>
    <cellStyle name="Accent3 16" xfId="1894"/>
    <cellStyle name="Accent3 16 2" xfId="18713"/>
    <cellStyle name="Accent3 16 3" xfId="12372"/>
    <cellStyle name="Accent3 17" xfId="1895"/>
    <cellStyle name="Accent3 17 2" xfId="18714"/>
    <cellStyle name="Accent3 17 3" xfId="12373"/>
    <cellStyle name="Accent3 18" xfId="1896"/>
    <cellStyle name="Accent3 18 2" xfId="18715"/>
    <cellStyle name="Accent3 18 3" xfId="12374"/>
    <cellStyle name="Accent3 19" xfId="1897"/>
    <cellStyle name="Accent3 19 2" xfId="18716"/>
    <cellStyle name="Accent3 19 3" xfId="12375"/>
    <cellStyle name="Accent3 2" xfId="260"/>
    <cellStyle name="Accent3 2 2" xfId="5864"/>
    <cellStyle name="Accent3 2 2 2" xfId="21298"/>
    <cellStyle name="Accent3 2 2 3" xfId="14955"/>
    <cellStyle name="Accent3 2 3" xfId="5865"/>
    <cellStyle name="Accent3 2 3 2" xfId="21299"/>
    <cellStyle name="Accent3 2 3 3" xfId="14956"/>
    <cellStyle name="Accent3 2 4" xfId="17302"/>
    <cellStyle name="Accent3 2 5" xfId="10961"/>
    <cellStyle name="Accent3 20" xfId="1898"/>
    <cellStyle name="Accent3 20 2" xfId="18717"/>
    <cellStyle name="Accent3 20 3" xfId="12376"/>
    <cellStyle name="Accent3 21" xfId="1899"/>
    <cellStyle name="Accent3 21 2" xfId="18718"/>
    <cellStyle name="Accent3 21 3" xfId="12377"/>
    <cellStyle name="Accent3 22" xfId="1900"/>
    <cellStyle name="Accent3 22 2" xfId="18719"/>
    <cellStyle name="Accent3 22 3" xfId="12378"/>
    <cellStyle name="Accent3 23" xfId="1901"/>
    <cellStyle name="Accent3 23 2" xfId="18720"/>
    <cellStyle name="Accent3 23 3" xfId="12379"/>
    <cellStyle name="Accent3 24" xfId="1902"/>
    <cellStyle name="Accent3 24 2" xfId="18721"/>
    <cellStyle name="Accent3 24 3" xfId="12380"/>
    <cellStyle name="Accent3 25" xfId="1903"/>
    <cellStyle name="Accent3 25 2" xfId="18722"/>
    <cellStyle name="Accent3 25 3" xfId="12381"/>
    <cellStyle name="Accent3 26" xfId="1904"/>
    <cellStyle name="Accent3 26 2" xfId="18723"/>
    <cellStyle name="Accent3 26 3" xfId="12382"/>
    <cellStyle name="Accent3 27" xfId="1905"/>
    <cellStyle name="Accent3 27 2" xfId="18724"/>
    <cellStyle name="Accent3 27 3" xfId="12383"/>
    <cellStyle name="Accent3 28" xfId="1906"/>
    <cellStyle name="Accent3 28 2" xfId="18725"/>
    <cellStyle name="Accent3 28 3" xfId="12384"/>
    <cellStyle name="Accent3 29" xfId="1907"/>
    <cellStyle name="Accent3 29 2" xfId="18726"/>
    <cellStyle name="Accent3 29 3" xfId="12385"/>
    <cellStyle name="Accent3 3" xfId="261"/>
    <cellStyle name="Accent3 3 2" xfId="17303"/>
    <cellStyle name="Accent3 3 3" xfId="10962"/>
    <cellStyle name="Accent3 30" xfId="1908"/>
    <cellStyle name="Accent3 30 2" xfId="18727"/>
    <cellStyle name="Accent3 30 3" xfId="12386"/>
    <cellStyle name="Accent3 31" xfId="1909"/>
    <cellStyle name="Accent3 31 2" xfId="18728"/>
    <cellStyle name="Accent3 31 3" xfId="12387"/>
    <cellStyle name="Accent3 32" xfId="1910"/>
    <cellStyle name="Accent3 32 2" xfId="18729"/>
    <cellStyle name="Accent3 32 3" xfId="12388"/>
    <cellStyle name="Accent3 33" xfId="1911"/>
    <cellStyle name="Accent3 33 2" xfId="18730"/>
    <cellStyle name="Accent3 33 3" xfId="12389"/>
    <cellStyle name="Accent3 34" xfId="1912"/>
    <cellStyle name="Accent3 34 2" xfId="18731"/>
    <cellStyle name="Accent3 34 3" xfId="12390"/>
    <cellStyle name="Accent3 35" xfId="1913"/>
    <cellStyle name="Accent3 35 2" xfId="18732"/>
    <cellStyle name="Accent3 35 3" xfId="12391"/>
    <cellStyle name="Accent3 36" xfId="1914"/>
    <cellStyle name="Accent3 36 2" xfId="18733"/>
    <cellStyle name="Accent3 36 3" xfId="12392"/>
    <cellStyle name="Accent3 37" xfId="1915"/>
    <cellStyle name="Accent3 37 2" xfId="18734"/>
    <cellStyle name="Accent3 37 3" xfId="12393"/>
    <cellStyle name="Accent3 38" xfId="1916"/>
    <cellStyle name="Accent3 38 2" xfId="18735"/>
    <cellStyle name="Accent3 38 3" xfId="12394"/>
    <cellStyle name="Accent3 39" xfId="1917"/>
    <cellStyle name="Accent3 39 2" xfId="18736"/>
    <cellStyle name="Accent3 39 3" xfId="12395"/>
    <cellStyle name="Accent3 4" xfId="1918"/>
    <cellStyle name="Accent3 4 2" xfId="18737"/>
    <cellStyle name="Accent3 4 3" xfId="12396"/>
    <cellStyle name="Accent3 40" xfId="1919"/>
    <cellStyle name="Accent3 40 2" xfId="18738"/>
    <cellStyle name="Accent3 40 3" xfId="12397"/>
    <cellStyle name="Accent3 41" xfId="1920"/>
    <cellStyle name="Accent3 41 2" xfId="18739"/>
    <cellStyle name="Accent3 41 3" xfId="12398"/>
    <cellStyle name="Accent3 42" xfId="1921"/>
    <cellStyle name="Accent3 42 2" xfId="18740"/>
    <cellStyle name="Accent3 42 3" xfId="12399"/>
    <cellStyle name="Accent3 43" xfId="1922"/>
    <cellStyle name="Accent3 43 2" xfId="18741"/>
    <cellStyle name="Accent3 43 3" xfId="12400"/>
    <cellStyle name="Accent3 44" xfId="1923"/>
    <cellStyle name="Accent3 44 2" xfId="18742"/>
    <cellStyle name="Accent3 44 3" xfId="12401"/>
    <cellStyle name="Accent3 45" xfId="1924"/>
    <cellStyle name="Accent3 45 2" xfId="18743"/>
    <cellStyle name="Accent3 45 3" xfId="12402"/>
    <cellStyle name="Accent3 46" xfId="1925"/>
    <cellStyle name="Accent3 46 2" xfId="18744"/>
    <cellStyle name="Accent3 46 3" xfId="12403"/>
    <cellStyle name="Accent3 47" xfId="1926"/>
    <cellStyle name="Accent3 47 2" xfId="18745"/>
    <cellStyle name="Accent3 47 3" xfId="12404"/>
    <cellStyle name="Accent3 48" xfId="19864"/>
    <cellStyle name="Accent3 49" xfId="24465"/>
    <cellStyle name="Accent3 5" xfId="1927"/>
    <cellStyle name="Accent3 5 2" xfId="18746"/>
    <cellStyle name="Accent3 5 3" xfId="12405"/>
    <cellStyle name="Accent3 50" xfId="27271"/>
    <cellStyle name="Accent3 51" xfId="24481"/>
    <cellStyle name="Accent3 52" xfId="30173"/>
    <cellStyle name="Accent3 53" xfId="33556"/>
    <cellStyle name="Accent3 54" xfId="30272"/>
    <cellStyle name="Accent3 55" xfId="33456"/>
    <cellStyle name="Accent3 56" xfId="28633"/>
    <cellStyle name="Accent3 57" xfId="33625"/>
    <cellStyle name="Accent3 58" xfId="13522"/>
    <cellStyle name="Accent3 6" xfId="1928"/>
    <cellStyle name="Accent3 6 2" xfId="18747"/>
    <cellStyle name="Accent3 6 3" xfId="12406"/>
    <cellStyle name="Accent3 7" xfId="1929"/>
    <cellStyle name="Accent3 7 2" xfId="18748"/>
    <cellStyle name="Accent3 7 3" xfId="12407"/>
    <cellStyle name="Accent3 8" xfId="1930"/>
    <cellStyle name="Accent3 8 2" xfId="18749"/>
    <cellStyle name="Accent3 8 3" xfId="12408"/>
    <cellStyle name="Accent3 9" xfId="1931"/>
    <cellStyle name="Accent3 9 2" xfId="18750"/>
    <cellStyle name="Accent3 9 3" xfId="12409"/>
    <cellStyle name="Accent4" xfId="3118"/>
    <cellStyle name="Accent4 - 20%" xfId="262"/>
    <cellStyle name="Accent4 - 20% 2" xfId="17304"/>
    <cellStyle name="Accent4 - 20% 3" xfId="10963"/>
    <cellStyle name="Accent4 - 40%" xfId="263"/>
    <cellStyle name="Accent4 - 40% 2" xfId="17305"/>
    <cellStyle name="Accent4 - 40% 3" xfId="10964"/>
    <cellStyle name="Accent4 - 60%" xfId="264"/>
    <cellStyle name="Accent4 - 60% 2" xfId="17306"/>
    <cellStyle name="Accent4 - 60% 3" xfId="10965"/>
    <cellStyle name="Accent4 10" xfId="1932"/>
    <cellStyle name="Accent4 10 2" xfId="18751"/>
    <cellStyle name="Accent4 10 3" xfId="12410"/>
    <cellStyle name="Accent4 11" xfId="1933"/>
    <cellStyle name="Accent4 11 2" xfId="18752"/>
    <cellStyle name="Accent4 11 3" xfId="12411"/>
    <cellStyle name="Accent4 12" xfId="1934"/>
    <cellStyle name="Accent4 12 2" xfId="18753"/>
    <cellStyle name="Accent4 12 3" xfId="12412"/>
    <cellStyle name="Accent4 13" xfId="1935"/>
    <cellStyle name="Accent4 13 2" xfId="18754"/>
    <cellStyle name="Accent4 13 3" xfId="12413"/>
    <cellStyle name="Accent4 14" xfId="1936"/>
    <cellStyle name="Accent4 14 2" xfId="18755"/>
    <cellStyle name="Accent4 14 3" xfId="12414"/>
    <cellStyle name="Accent4 15" xfId="1937"/>
    <cellStyle name="Accent4 15 2" xfId="18756"/>
    <cellStyle name="Accent4 15 3" xfId="12415"/>
    <cellStyle name="Accent4 16" xfId="1938"/>
    <cellStyle name="Accent4 16 2" xfId="18757"/>
    <cellStyle name="Accent4 16 3" xfId="12416"/>
    <cellStyle name="Accent4 17" xfId="1939"/>
    <cellStyle name="Accent4 17 2" xfId="18758"/>
    <cellStyle name="Accent4 17 3" xfId="12417"/>
    <cellStyle name="Accent4 18" xfId="1940"/>
    <cellStyle name="Accent4 18 2" xfId="18759"/>
    <cellStyle name="Accent4 18 3" xfId="12418"/>
    <cellStyle name="Accent4 19" xfId="1941"/>
    <cellStyle name="Accent4 19 2" xfId="18760"/>
    <cellStyle name="Accent4 19 3" xfId="12419"/>
    <cellStyle name="Accent4 2" xfId="265"/>
    <cellStyle name="Accent4 2 2" xfId="5866"/>
    <cellStyle name="Accent4 2 2 2" xfId="21300"/>
    <cellStyle name="Accent4 2 2 3" xfId="14957"/>
    <cellStyle name="Accent4 2 3" xfId="5867"/>
    <cellStyle name="Accent4 2 3 2" xfId="21301"/>
    <cellStyle name="Accent4 2 3 3" xfId="14958"/>
    <cellStyle name="Accent4 2 4" xfId="17307"/>
    <cellStyle name="Accent4 2 5" xfId="10966"/>
    <cellStyle name="Accent4 20" xfId="1942"/>
    <cellStyle name="Accent4 20 2" xfId="18761"/>
    <cellStyle name="Accent4 20 3" xfId="12420"/>
    <cellStyle name="Accent4 21" xfId="1943"/>
    <cellStyle name="Accent4 21 2" xfId="18762"/>
    <cellStyle name="Accent4 21 3" xfId="12421"/>
    <cellStyle name="Accent4 22" xfId="1944"/>
    <cellStyle name="Accent4 22 2" xfId="18763"/>
    <cellStyle name="Accent4 22 3" xfId="12422"/>
    <cellStyle name="Accent4 23" xfId="1945"/>
    <cellStyle name="Accent4 23 2" xfId="18764"/>
    <cellStyle name="Accent4 23 3" xfId="12423"/>
    <cellStyle name="Accent4 24" xfId="1946"/>
    <cellStyle name="Accent4 24 2" xfId="18765"/>
    <cellStyle name="Accent4 24 3" xfId="12424"/>
    <cellStyle name="Accent4 25" xfId="1947"/>
    <cellStyle name="Accent4 25 2" xfId="18766"/>
    <cellStyle name="Accent4 25 3" xfId="12425"/>
    <cellStyle name="Accent4 26" xfId="1948"/>
    <cellStyle name="Accent4 26 2" xfId="18767"/>
    <cellStyle name="Accent4 26 3" xfId="12426"/>
    <cellStyle name="Accent4 27" xfId="1949"/>
    <cellStyle name="Accent4 27 2" xfId="18768"/>
    <cellStyle name="Accent4 27 3" xfId="12427"/>
    <cellStyle name="Accent4 28" xfId="1950"/>
    <cellStyle name="Accent4 28 2" xfId="18769"/>
    <cellStyle name="Accent4 28 3" xfId="12428"/>
    <cellStyle name="Accent4 29" xfId="1951"/>
    <cellStyle name="Accent4 29 2" xfId="18770"/>
    <cellStyle name="Accent4 29 3" xfId="12429"/>
    <cellStyle name="Accent4 3" xfId="266"/>
    <cellStyle name="Accent4 3 2" xfId="17308"/>
    <cellStyle name="Accent4 3 3" xfId="10967"/>
    <cellStyle name="Accent4 30" xfId="1952"/>
    <cellStyle name="Accent4 30 2" xfId="18771"/>
    <cellStyle name="Accent4 30 3" xfId="12430"/>
    <cellStyle name="Accent4 31" xfId="1953"/>
    <cellStyle name="Accent4 31 2" xfId="18772"/>
    <cellStyle name="Accent4 31 3" xfId="12431"/>
    <cellStyle name="Accent4 32" xfId="1954"/>
    <cellStyle name="Accent4 32 2" xfId="18773"/>
    <cellStyle name="Accent4 32 3" xfId="12432"/>
    <cellStyle name="Accent4 33" xfId="1955"/>
    <cellStyle name="Accent4 33 2" xfId="18774"/>
    <cellStyle name="Accent4 33 3" xfId="12433"/>
    <cellStyle name="Accent4 34" xfId="1956"/>
    <cellStyle name="Accent4 34 2" xfId="18775"/>
    <cellStyle name="Accent4 34 3" xfId="12434"/>
    <cellStyle name="Accent4 35" xfId="1957"/>
    <cellStyle name="Accent4 35 2" xfId="18776"/>
    <cellStyle name="Accent4 35 3" xfId="12435"/>
    <cellStyle name="Accent4 36" xfId="1958"/>
    <cellStyle name="Accent4 36 2" xfId="18777"/>
    <cellStyle name="Accent4 36 3" xfId="12436"/>
    <cellStyle name="Accent4 37" xfId="1959"/>
    <cellStyle name="Accent4 37 2" xfId="18778"/>
    <cellStyle name="Accent4 37 3" xfId="12437"/>
    <cellStyle name="Accent4 38" xfId="1960"/>
    <cellStyle name="Accent4 38 2" xfId="18779"/>
    <cellStyle name="Accent4 38 3" xfId="12438"/>
    <cellStyle name="Accent4 39" xfId="1961"/>
    <cellStyle name="Accent4 39 2" xfId="18780"/>
    <cellStyle name="Accent4 39 3" xfId="12439"/>
    <cellStyle name="Accent4 4" xfId="267"/>
    <cellStyle name="Accent4 4 2" xfId="17309"/>
    <cellStyle name="Accent4 4 3" xfId="10968"/>
    <cellStyle name="Accent4 40" xfId="1962"/>
    <cellStyle name="Accent4 40 2" xfId="18781"/>
    <cellStyle name="Accent4 40 3" xfId="12440"/>
    <cellStyle name="Accent4 41" xfId="1963"/>
    <cellStyle name="Accent4 41 2" xfId="18782"/>
    <cellStyle name="Accent4 41 3" xfId="12441"/>
    <cellStyle name="Accent4 42" xfId="1964"/>
    <cellStyle name="Accent4 42 2" xfId="18783"/>
    <cellStyle name="Accent4 42 3" xfId="12442"/>
    <cellStyle name="Accent4 43" xfId="1965"/>
    <cellStyle name="Accent4 43 2" xfId="18784"/>
    <cellStyle name="Accent4 43 3" xfId="12443"/>
    <cellStyle name="Accent4 44" xfId="1966"/>
    <cellStyle name="Accent4 44 2" xfId="18785"/>
    <cellStyle name="Accent4 44 3" xfId="12444"/>
    <cellStyle name="Accent4 45" xfId="1967"/>
    <cellStyle name="Accent4 45 2" xfId="18786"/>
    <cellStyle name="Accent4 45 3" xfId="12445"/>
    <cellStyle name="Accent4 46" xfId="1968"/>
    <cellStyle name="Accent4 46 2" xfId="18787"/>
    <cellStyle name="Accent4 46 3" xfId="12446"/>
    <cellStyle name="Accent4 47" xfId="1969"/>
    <cellStyle name="Accent4 47 2" xfId="18788"/>
    <cellStyle name="Accent4 47 3" xfId="12447"/>
    <cellStyle name="Accent4 48" xfId="19865"/>
    <cellStyle name="Accent4 49" xfId="24466"/>
    <cellStyle name="Accent4 5" xfId="1970"/>
    <cellStyle name="Accent4 5 2" xfId="18789"/>
    <cellStyle name="Accent4 5 3" xfId="12448"/>
    <cellStyle name="Accent4 50" xfId="27270"/>
    <cellStyle name="Accent4 51" xfId="24482"/>
    <cellStyle name="Accent4 52" xfId="30174"/>
    <cellStyle name="Accent4 53" xfId="33555"/>
    <cellStyle name="Accent4 54" xfId="30273"/>
    <cellStyle name="Accent4 55" xfId="33455"/>
    <cellStyle name="Accent4 56" xfId="28634"/>
    <cellStyle name="Accent4 57" xfId="33439"/>
    <cellStyle name="Accent4 58" xfId="13523"/>
    <cellStyle name="Accent4 6" xfId="1971"/>
    <cellStyle name="Accent4 6 2" xfId="18790"/>
    <cellStyle name="Accent4 6 3" xfId="12449"/>
    <cellStyle name="Accent4 7" xfId="1972"/>
    <cellStyle name="Accent4 7 2" xfId="18791"/>
    <cellStyle name="Accent4 7 3" xfId="12450"/>
    <cellStyle name="Accent4 8" xfId="1973"/>
    <cellStyle name="Accent4 8 2" xfId="18792"/>
    <cellStyle name="Accent4 8 3" xfId="12451"/>
    <cellStyle name="Accent4 9" xfId="1974"/>
    <cellStyle name="Accent4 9 2" xfId="18793"/>
    <cellStyle name="Accent4 9 3" xfId="12452"/>
    <cellStyle name="Accent5" xfId="3119"/>
    <cellStyle name="Accent5 - 20%" xfId="268"/>
    <cellStyle name="Accent5 - 20% 2" xfId="17310"/>
    <cellStyle name="Accent5 - 20% 3" xfId="10969"/>
    <cellStyle name="Accent5 - 40%" xfId="269"/>
    <cellStyle name="Accent5 - 40% 2" xfId="17311"/>
    <cellStyle name="Accent5 - 40% 3" xfId="10970"/>
    <cellStyle name="Accent5 - 60%" xfId="270"/>
    <cellStyle name="Accent5 - 60% 2" xfId="17312"/>
    <cellStyle name="Accent5 - 60% 3" xfId="10971"/>
    <cellStyle name="Accent5 10" xfId="1975"/>
    <cellStyle name="Accent5 10 2" xfId="18794"/>
    <cellStyle name="Accent5 10 3" xfId="12453"/>
    <cellStyle name="Accent5 11" xfId="1976"/>
    <cellStyle name="Accent5 11 2" xfId="18795"/>
    <cellStyle name="Accent5 11 3" xfId="12454"/>
    <cellStyle name="Accent5 12" xfId="1977"/>
    <cellStyle name="Accent5 12 2" xfId="18796"/>
    <cellStyle name="Accent5 12 3" xfId="12455"/>
    <cellStyle name="Accent5 13" xfId="1978"/>
    <cellStyle name="Accent5 13 2" xfId="18797"/>
    <cellStyle name="Accent5 13 3" xfId="12456"/>
    <cellStyle name="Accent5 14" xfId="1979"/>
    <cellStyle name="Accent5 14 2" xfId="18798"/>
    <cellStyle name="Accent5 14 3" xfId="12457"/>
    <cellStyle name="Accent5 15" xfId="1980"/>
    <cellStyle name="Accent5 15 2" xfId="18799"/>
    <cellStyle name="Accent5 15 3" xfId="12458"/>
    <cellStyle name="Accent5 16" xfId="1981"/>
    <cellStyle name="Accent5 16 2" xfId="18800"/>
    <cellStyle name="Accent5 16 3" xfId="12459"/>
    <cellStyle name="Accent5 17" xfId="1982"/>
    <cellStyle name="Accent5 17 2" xfId="18801"/>
    <cellStyle name="Accent5 17 3" xfId="12460"/>
    <cellStyle name="Accent5 18" xfId="1983"/>
    <cellStyle name="Accent5 18 2" xfId="18802"/>
    <cellStyle name="Accent5 18 3" xfId="12461"/>
    <cellStyle name="Accent5 19" xfId="1984"/>
    <cellStyle name="Accent5 19 2" xfId="18803"/>
    <cellStyle name="Accent5 19 3" xfId="12462"/>
    <cellStyle name="Accent5 2" xfId="271"/>
    <cellStyle name="Accent5 2 2" xfId="5868"/>
    <cellStyle name="Accent5 2 2 2" xfId="21302"/>
    <cellStyle name="Accent5 2 2 3" xfId="14959"/>
    <cellStyle name="Accent5 2 3" xfId="5869"/>
    <cellStyle name="Accent5 2 3 2" xfId="21303"/>
    <cellStyle name="Accent5 2 3 3" xfId="14960"/>
    <cellStyle name="Accent5 2 4" xfId="17313"/>
    <cellStyle name="Accent5 2 5" xfId="10972"/>
    <cellStyle name="Accent5 20" xfId="1985"/>
    <cellStyle name="Accent5 20 2" xfId="18804"/>
    <cellStyle name="Accent5 20 3" xfId="12463"/>
    <cellStyle name="Accent5 21" xfId="1986"/>
    <cellStyle name="Accent5 21 2" xfId="18805"/>
    <cellStyle name="Accent5 21 3" xfId="12464"/>
    <cellStyle name="Accent5 22" xfId="1987"/>
    <cellStyle name="Accent5 22 2" xfId="18806"/>
    <cellStyle name="Accent5 22 3" xfId="12465"/>
    <cellStyle name="Accent5 23" xfId="1988"/>
    <cellStyle name="Accent5 23 2" xfId="18807"/>
    <cellStyle name="Accent5 23 3" xfId="12466"/>
    <cellStyle name="Accent5 24" xfId="1989"/>
    <cellStyle name="Accent5 24 2" xfId="18808"/>
    <cellStyle name="Accent5 24 3" xfId="12467"/>
    <cellStyle name="Accent5 25" xfId="1990"/>
    <cellStyle name="Accent5 25 2" xfId="18809"/>
    <cellStyle name="Accent5 25 3" xfId="12468"/>
    <cellStyle name="Accent5 26" xfId="1991"/>
    <cellStyle name="Accent5 26 2" xfId="18810"/>
    <cellStyle name="Accent5 26 3" xfId="12469"/>
    <cellStyle name="Accent5 27" xfId="1992"/>
    <cellStyle name="Accent5 27 2" xfId="18811"/>
    <cellStyle name="Accent5 27 3" xfId="12470"/>
    <cellStyle name="Accent5 28" xfId="1993"/>
    <cellStyle name="Accent5 28 2" xfId="18812"/>
    <cellStyle name="Accent5 28 3" xfId="12471"/>
    <cellStyle name="Accent5 29" xfId="1994"/>
    <cellStyle name="Accent5 29 2" xfId="18813"/>
    <cellStyle name="Accent5 29 3" xfId="12472"/>
    <cellStyle name="Accent5 3" xfId="272"/>
    <cellStyle name="Accent5 3 2" xfId="17314"/>
    <cellStyle name="Accent5 3 3" xfId="10973"/>
    <cellStyle name="Accent5 30" xfId="1995"/>
    <cellStyle name="Accent5 30 2" xfId="18814"/>
    <cellStyle name="Accent5 30 3" xfId="12473"/>
    <cellStyle name="Accent5 31" xfId="1996"/>
    <cellStyle name="Accent5 31 2" xfId="18815"/>
    <cellStyle name="Accent5 31 3" xfId="12474"/>
    <cellStyle name="Accent5 32" xfId="1997"/>
    <cellStyle name="Accent5 32 2" xfId="18816"/>
    <cellStyle name="Accent5 32 3" xfId="12475"/>
    <cellStyle name="Accent5 33" xfId="1998"/>
    <cellStyle name="Accent5 33 2" xfId="18817"/>
    <cellStyle name="Accent5 33 3" xfId="12476"/>
    <cellStyle name="Accent5 34" xfId="1999"/>
    <cellStyle name="Accent5 34 2" xfId="18818"/>
    <cellStyle name="Accent5 34 3" xfId="12477"/>
    <cellStyle name="Accent5 35" xfId="2000"/>
    <cellStyle name="Accent5 35 2" xfId="18819"/>
    <cellStyle name="Accent5 35 3" xfId="12478"/>
    <cellStyle name="Accent5 36" xfId="2001"/>
    <cellStyle name="Accent5 36 2" xfId="18820"/>
    <cellStyle name="Accent5 36 3" xfId="12479"/>
    <cellStyle name="Accent5 37" xfId="2002"/>
    <cellStyle name="Accent5 37 2" xfId="18821"/>
    <cellStyle name="Accent5 37 3" xfId="12480"/>
    <cellStyle name="Accent5 38" xfId="2003"/>
    <cellStyle name="Accent5 38 2" xfId="18822"/>
    <cellStyle name="Accent5 38 3" xfId="12481"/>
    <cellStyle name="Accent5 39" xfId="2004"/>
    <cellStyle name="Accent5 39 2" xfId="18823"/>
    <cellStyle name="Accent5 39 3" xfId="12482"/>
    <cellStyle name="Accent5 4" xfId="2005"/>
    <cellStyle name="Accent5 4 2" xfId="18824"/>
    <cellStyle name="Accent5 4 3" xfId="12483"/>
    <cellStyle name="Accent5 40" xfId="2006"/>
    <cellStyle name="Accent5 40 2" xfId="18825"/>
    <cellStyle name="Accent5 40 3" xfId="12484"/>
    <cellStyle name="Accent5 41" xfId="2007"/>
    <cellStyle name="Accent5 41 2" xfId="18826"/>
    <cellStyle name="Accent5 41 3" xfId="12485"/>
    <cellStyle name="Accent5 42" xfId="2008"/>
    <cellStyle name="Accent5 42 2" xfId="18827"/>
    <cellStyle name="Accent5 42 3" xfId="12486"/>
    <cellStyle name="Accent5 43" xfId="2009"/>
    <cellStyle name="Accent5 43 2" xfId="18828"/>
    <cellStyle name="Accent5 43 3" xfId="12487"/>
    <cellStyle name="Accent5 44" xfId="2010"/>
    <cellStyle name="Accent5 44 2" xfId="18829"/>
    <cellStyle name="Accent5 44 3" xfId="12488"/>
    <cellStyle name="Accent5 45" xfId="2011"/>
    <cellStyle name="Accent5 45 2" xfId="18830"/>
    <cellStyle name="Accent5 45 3" xfId="12489"/>
    <cellStyle name="Accent5 46" xfId="2012"/>
    <cellStyle name="Accent5 46 2" xfId="18831"/>
    <cellStyle name="Accent5 46 3" xfId="12490"/>
    <cellStyle name="Accent5 47" xfId="2013"/>
    <cellStyle name="Accent5 47 2" xfId="18832"/>
    <cellStyle name="Accent5 47 3" xfId="12491"/>
    <cellStyle name="Accent5 48" xfId="19866"/>
    <cellStyle name="Accent5 49" xfId="24467"/>
    <cellStyle name="Accent5 5" xfId="2014"/>
    <cellStyle name="Accent5 5 2" xfId="18833"/>
    <cellStyle name="Accent5 5 3" xfId="12492"/>
    <cellStyle name="Accent5 50" xfId="27269"/>
    <cellStyle name="Accent5 51" xfId="24483"/>
    <cellStyle name="Accent5 52" xfId="30175"/>
    <cellStyle name="Accent5 53" xfId="33554"/>
    <cellStyle name="Accent5 54" xfId="30274"/>
    <cellStyle name="Accent5 55" xfId="33454"/>
    <cellStyle name="Accent5 56" xfId="28635"/>
    <cellStyle name="Accent5 57" xfId="33438"/>
    <cellStyle name="Accent5 58" xfId="13524"/>
    <cellStyle name="Accent5 6" xfId="2015"/>
    <cellStyle name="Accent5 6 2" xfId="18834"/>
    <cellStyle name="Accent5 6 3" xfId="12493"/>
    <cellStyle name="Accent5 7" xfId="2016"/>
    <cellStyle name="Accent5 7 2" xfId="18835"/>
    <cellStyle name="Accent5 7 3" xfId="12494"/>
    <cellStyle name="Accent5 8" xfId="2017"/>
    <cellStyle name="Accent5 8 2" xfId="18836"/>
    <cellStyle name="Accent5 8 3" xfId="12495"/>
    <cellStyle name="Accent5 9" xfId="2018"/>
    <cellStyle name="Accent5 9 2" xfId="18837"/>
    <cellStyle name="Accent5 9 3" xfId="12496"/>
    <cellStyle name="Accent6" xfId="3120"/>
    <cellStyle name="Accent6 - 20%" xfId="273"/>
    <cellStyle name="Accent6 - 20% 2" xfId="17315"/>
    <cellStyle name="Accent6 - 20% 3" xfId="10974"/>
    <cellStyle name="Accent6 - 40%" xfId="274"/>
    <cellStyle name="Accent6 - 40% 2" xfId="17316"/>
    <cellStyle name="Accent6 - 40% 3" xfId="10975"/>
    <cellStyle name="Accent6 - 60%" xfId="275"/>
    <cellStyle name="Accent6 - 60% 2" xfId="17317"/>
    <cellStyle name="Accent6 - 60% 3" xfId="10976"/>
    <cellStyle name="Accent6 10" xfId="2019"/>
    <cellStyle name="Accent6 10 2" xfId="18838"/>
    <cellStyle name="Accent6 10 3" xfId="12497"/>
    <cellStyle name="Accent6 11" xfId="2020"/>
    <cellStyle name="Accent6 11 2" xfId="18839"/>
    <cellStyle name="Accent6 11 3" xfId="12498"/>
    <cellStyle name="Accent6 12" xfId="2021"/>
    <cellStyle name="Accent6 12 2" xfId="18840"/>
    <cellStyle name="Accent6 12 3" xfId="12499"/>
    <cellStyle name="Accent6 13" xfId="2022"/>
    <cellStyle name="Accent6 13 2" xfId="18841"/>
    <cellStyle name="Accent6 13 3" xfId="12500"/>
    <cellStyle name="Accent6 14" xfId="2023"/>
    <cellStyle name="Accent6 14 2" xfId="18842"/>
    <cellStyle name="Accent6 14 3" xfId="12501"/>
    <cellStyle name="Accent6 15" xfId="2024"/>
    <cellStyle name="Accent6 15 2" xfId="18843"/>
    <cellStyle name="Accent6 15 3" xfId="12502"/>
    <cellStyle name="Accent6 16" xfId="2025"/>
    <cellStyle name="Accent6 16 2" xfId="18844"/>
    <cellStyle name="Accent6 16 3" xfId="12503"/>
    <cellStyle name="Accent6 17" xfId="2026"/>
    <cellStyle name="Accent6 17 2" xfId="18845"/>
    <cellStyle name="Accent6 17 3" xfId="12504"/>
    <cellStyle name="Accent6 18" xfId="2027"/>
    <cellStyle name="Accent6 18 2" xfId="18846"/>
    <cellStyle name="Accent6 18 3" xfId="12505"/>
    <cellStyle name="Accent6 19" xfId="2028"/>
    <cellStyle name="Accent6 19 2" xfId="18847"/>
    <cellStyle name="Accent6 19 3" xfId="12506"/>
    <cellStyle name="Accent6 2" xfId="276"/>
    <cellStyle name="Accent6 2 2" xfId="5870"/>
    <cellStyle name="Accent6 2 2 2" xfId="21304"/>
    <cellStyle name="Accent6 2 2 3" xfId="14961"/>
    <cellStyle name="Accent6 2 3" xfId="5871"/>
    <cellStyle name="Accent6 2 3 2" xfId="21305"/>
    <cellStyle name="Accent6 2 3 3" xfId="14962"/>
    <cellStyle name="Accent6 2 4" xfId="17318"/>
    <cellStyle name="Accent6 2 5" xfId="10977"/>
    <cellStyle name="Accent6 20" xfId="2029"/>
    <cellStyle name="Accent6 20 2" xfId="18848"/>
    <cellStyle name="Accent6 20 3" xfId="12507"/>
    <cellStyle name="Accent6 21" xfId="2030"/>
    <cellStyle name="Accent6 21 2" xfId="18849"/>
    <cellStyle name="Accent6 21 3" xfId="12508"/>
    <cellStyle name="Accent6 22" xfId="2031"/>
    <cellStyle name="Accent6 22 2" xfId="18850"/>
    <cellStyle name="Accent6 22 3" xfId="12509"/>
    <cellStyle name="Accent6 23" xfId="2032"/>
    <cellStyle name="Accent6 23 2" xfId="18851"/>
    <cellStyle name="Accent6 23 3" xfId="12510"/>
    <cellStyle name="Accent6 24" xfId="2033"/>
    <cellStyle name="Accent6 24 2" xfId="18852"/>
    <cellStyle name="Accent6 24 3" xfId="12511"/>
    <cellStyle name="Accent6 25" xfId="2034"/>
    <cellStyle name="Accent6 25 2" xfId="18853"/>
    <cellStyle name="Accent6 25 3" xfId="12512"/>
    <cellStyle name="Accent6 26" xfId="2035"/>
    <cellStyle name="Accent6 26 2" xfId="18854"/>
    <cellStyle name="Accent6 26 3" xfId="12513"/>
    <cellStyle name="Accent6 27" xfId="2036"/>
    <cellStyle name="Accent6 27 2" xfId="18855"/>
    <cellStyle name="Accent6 27 3" xfId="12514"/>
    <cellStyle name="Accent6 28" xfId="2037"/>
    <cellStyle name="Accent6 28 2" xfId="18856"/>
    <cellStyle name="Accent6 28 3" xfId="12515"/>
    <cellStyle name="Accent6 29" xfId="2038"/>
    <cellStyle name="Accent6 29 2" xfId="18857"/>
    <cellStyle name="Accent6 29 3" xfId="12516"/>
    <cellStyle name="Accent6 3" xfId="277"/>
    <cellStyle name="Accent6 3 2" xfId="17319"/>
    <cellStyle name="Accent6 3 3" xfId="10978"/>
    <cellStyle name="Accent6 30" xfId="2039"/>
    <cellStyle name="Accent6 30 2" xfId="18858"/>
    <cellStyle name="Accent6 30 3" xfId="12517"/>
    <cellStyle name="Accent6 31" xfId="2040"/>
    <cellStyle name="Accent6 31 2" xfId="18859"/>
    <cellStyle name="Accent6 31 3" xfId="12518"/>
    <cellStyle name="Accent6 32" xfId="2041"/>
    <cellStyle name="Accent6 32 2" xfId="18860"/>
    <cellStyle name="Accent6 32 3" xfId="12519"/>
    <cellStyle name="Accent6 33" xfId="2042"/>
    <cellStyle name="Accent6 33 2" xfId="18861"/>
    <cellStyle name="Accent6 33 3" xfId="12520"/>
    <cellStyle name="Accent6 34" xfId="2043"/>
    <cellStyle name="Accent6 34 2" xfId="18862"/>
    <cellStyle name="Accent6 34 3" xfId="12521"/>
    <cellStyle name="Accent6 35" xfId="2044"/>
    <cellStyle name="Accent6 35 2" xfId="18863"/>
    <cellStyle name="Accent6 35 3" xfId="12522"/>
    <cellStyle name="Accent6 36" xfId="2045"/>
    <cellStyle name="Accent6 36 2" xfId="18864"/>
    <cellStyle name="Accent6 36 3" xfId="12523"/>
    <cellStyle name="Accent6 37" xfId="2046"/>
    <cellStyle name="Accent6 37 2" xfId="18865"/>
    <cellStyle name="Accent6 37 3" xfId="12524"/>
    <cellStyle name="Accent6 38" xfId="2047"/>
    <cellStyle name="Accent6 38 2" xfId="18866"/>
    <cellStyle name="Accent6 38 3" xfId="12525"/>
    <cellStyle name="Accent6 39" xfId="2048"/>
    <cellStyle name="Accent6 39 2" xfId="18867"/>
    <cellStyle name="Accent6 39 3" xfId="12526"/>
    <cellStyle name="Accent6 4" xfId="2049"/>
    <cellStyle name="Accent6 4 2" xfId="18868"/>
    <cellStyle name="Accent6 4 3" xfId="12527"/>
    <cellStyle name="Accent6 40" xfId="2050"/>
    <cellStyle name="Accent6 40 2" xfId="18869"/>
    <cellStyle name="Accent6 40 3" xfId="12528"/>
    <cellStyle name="Accent6 41" xfId="2051"/>
    <cellStyle name="Accent6 41 2" xfId="18870"/>
    <cellStyle name="Accent6 41 3" xfId="12529"/>
    <cellStyle name="Accent6 42" xfId="2052"/>
    <cellStyle name="Accent6 42 2" xfId="18871"/>
    <cellStyle name="Accent6 42 3" xfId="12530"/>
    <cellStyle name="Accent6 43" xfId="2053"/>
    <cellStyle name="Accent6 43 2" xfId="18872"/>
    <cellStyle name="Accent6 43 3" xfId="12531"/>
    <cellStyle name="Accent6 44" xfId="2054"/>
    <cellStyle name="Accent6 44 2" xfId="18873"/>
    <cellStyle name="Accent6 44 3" xfId="12532"/>
    <cellStyle name="Accent6 45" xfId="2055"/>
    <cellStyle name="Accent6 45 2" xfId="18874"/>
    <cellStyle name="Accent6 45 3" xfId="12533"/>
    <cellStyle name="Accent6 46" xfId="2056"/>
    <cellStyle name="Accent6 46 2" xfId="18875"/>
    <cellStyle name="Accent6 46 3" xfId="12534"/>
    <cellStyle name="Accent6 47" xfId="2057"/>
    <cellStyle name="Accent6 47 2" xfId="18876"/>
    <cellStyle name="Accent6 47 3" xfId="12535"/>
    <cellStyle name="Accent6 48" xfId="19867"/>
    <cellStyle name="Accent6 49" xfId="24468"/>
    <cellStyle name="Accent6 5" xfId="2058"/>
    <cellStyle name="Accent6 5 2" xfId="18877"/>
    <cellStyle name="Accent6 5 3" xfId="12536"/>
    <cellStyle name="Accent6 50" xfId="27268"/>
    <cellStyle name="Accent6 51" xfId="24484"/>
    <cellStyle name="Accent6 52" xfId="30176"/>
    <cellStyle name="Accent6 53" xfId="33553"/>
    <cellStyle name="Accent6 54" xfId="30275"/>
    <cellStyle name="Accent6 55" xfId="33453"/>
    <cellStyle name="Accent6 56" xfId="28636"/>
    <cellStyle name="Accent6 57" xfId="33437"/>
    <cellStyle name="Accent6 58" xfId="13525"/>
    <cellStyle name="Accent6 6" xfId="2059"/>
    <cellStyle name="Accent6 6 2" xfId="18878"/>
    <cellStyle name="Accent6 6 3" xfId="12537"/>
    <cellStyle name="Accent6 7" xfId="2060"/>
    <cellStyle name="Accent6 7 2" xfId="18879"/>
    <cellStyle name="Accent6 7 3" xfId="12538"/>
    <cellStyle name="Accent6 8" xfId="2061"/>
    <cellStyle name="Accent6 8 2" xfId="18880"/>
    <cellStyle name="Accent6 8 3" xfId="12539"/>
    <cellStyle name="Accent6 9" xfId="2062"/>
    <cellStyle name="Accent6 9 2" xfId="18881"/>
    <cellStyle name="Accent6 9 3" xfId="12540"/>
    <cellStyle name="Accounting" xfId="5872"/>
    <cellStyle name="AeE­ [0]" xfId="2063"/>
    <cellStyle name="ÅëÈ­ [0]_´ë¿ìÃâÇÏ¿äÃ» " xfId="2064"/>
    <cellStyle name="AeE­ [0]_´e¿iAaCI¿aA≫ " xfId="2065"/>
    <cellStyle name="AeE­_          " xfId="2066"/>
    <cellStyle name="ÅëÈ­_´ë¿ìÃâÇÏ¿äÃ» " xfId="2067"/>
    <cellStyle name="AeE­_´e¿iAaCI¿aA≫ " xfId="2068"/>
    <cellStyle name="AeE¡ⓒ [0]_          " xfId="2069"/>
    <cellStyle name="AeE¡ⓒ_          " xfId="2070"/>
    <cellStyle name="AFE" xfId="5873"/>
    <cellStyle name="AFE 2" xfId="5874"/>
    <cellStyle name="AFO" xfId="278"/>
    <cellStyle name="AFO 2" xfId="279"/>
    <cellStyle name="Akzent1" xfId="280"/>
    <cellStyle name="Akzent1 2" xfId="17320"/>
    <cellStyle name="Akzent1 3" xfId="10979"/>
    <cellStyle name="Akzent2" xfId="281"/>
    <cellStyle name="Akzent2 2" xfId="17321"/>
    <cellStyle name="Akzent2 3" xfId="10980"/>
    <cellStyle name="Akzent3" xfId="282"/>
    <cellStyle name="Akzent3 2" xfId="17322"/>
    <cellStyle name="Akzent3 3" xfId="10981"/>
    <cellStyle name="Akzent4" xfId="283"/>
    <cellStyle name="Akzent4 2" xfId="17323"/>
    <cellStyle name="Akzent4 3" xfId="10982"/>
    <cellStyle name="Akzent5" xfId="284"/>
    <cellStyle name="Akzent5 2" xfId="17324"/>
    <cellStyle name="Akzent5 3" xfId="10983"/>
    <cellStyle name="Akzent6" xfId="285"/>
    <cellStyle name="Akzent6 2" xfId="17325"/>
    <cellStyle name="Akzent6 3" xfId="10984"/>
    <cellStyle name="Anteckning" xfId="5875"/>
    <cellStyle name="Anteckning 10" xfId="21306"/>
    <cellStyle name="Anteckning 11" xfId="35788"/>
    <cellStyle name="Anteckning 12" xfId="14963"/>
    <cellStyle name="Anteckning 2" xfId="5876"/>
    <cellStyle name="Anteckning 2 2" xfId="5877"/>
    <cellStyle name="Anteckning 2 2 2" xfId="21308"/>
    <cellStyle name="Anteckning 2 2 3" xfId="28620"/>
    <cellStyle name="Anteckning 2 2 4" xfId="14965"/>
    <cellStyle name="Anteckning 2 3" xfId="21307"/>
    <cellStyle name="Anteckning 2 4" xfId="35789"/>
    <cellStyle name="Anteckning 2 5" xfId="14964"/>
    <cellStyle name="Anteckning 3" xfId="5878"/>
    <cellStyle name="Anteckning 3 2" xfId="5879"/>
    <cellStyle name="Anteckning 3 2 2" xfId="21310"/>
    <cellStyle name="Anteckning 3 2 3" xfId="35791"/>
    <cellStyle name="Anteckning 3 2 4" xfId="14967"/>
    <cellStyle name="Anteckning 3 3" xfId="21309"/>
    <cellStyle name="Anteckning 3 4" xfId="35790"/>
    <cellStyle name="Anteckning 3 5" xfId="14966"/>
    <cellStyle name="Anteckning 4" xfId="5880"/>
    <cellStyle name="Anteckning 4 2" xfId="5881"/>
    <cellStyle name="Anteckning 4 2 2" xfId="21312"/>
    <cellStyle name="Anteckning 4 2 3" xfId="35793"/>
    <cellStyle name="Anteckning 4 2 4" xfId="14969"/>
    <cellStyle name="Anteckning 4 3" xfId="21311"/>
    <cellStyle name="Anteckning 4 4" xfId="35792"/>
    <cellStyle name="Anteckning 4 5" xfId="14968"/>
    <cellStyle name="Anteckning 5" xfId="5882"/>
    <cellStyle name="Anteckning 5 2" xfId="5883"/>
    <cellStyle name="Anteckning 5 2 2" xfId="21314"/>
    <cellStyle name="Anteckning 5 2 3" xfId="35795"/>
    <cellStyle name="Anteckning 5 2 4" xfId="14971"/>
    <cellStyle name="Anteckning 5 3" xfId="21313"/>
    <cellStyle name="Anteckning 5 4" xfId="35794"/>
    <cellStyle name="Anteckning 5 5" xfId="14970"/>
    <cellStyle name="Anteckning 6" xfId="5884"/>
    <cellStyle name="Anteckning 6 2" xfId="5885"/>
    <cellStyle name="Anteckning 6 2 2" xfId="21316"/>
    <cellStyle name="Anteckning 6 2 3" xfId="33870"/>
    <cellStyle name="Anteckning 6 2 4" xfId="14973"/>
    <cellStyle name="Anteckning 6 3" xfId="21315"/>
    <cellStyle name="Anteckning 6 4" xfId="28336"/>
    <cellStyle name="Anteckning 6 5" xfId="14972"/>
    <cellStyle name="Anteckning 7" xfId="5886"/>
    <cellStyle name="Anteckning 7 2" xfId="5887"/>
    <cellStyle name="Anteckning 7 2 2" xfId="21318"/>
    <cellStyle name="Anteckning 7 2 3" xfId="33868"/>
    <cellStyle name="Anteckning 7 2 4" xfId="14975"/>
    <cellStyle name="Anteckning 7 3" xfId="21317"/>
    <cellStyle name="Anteckning 7 4" xfId="33869"/>
    <cellStyle name="Anteckning 7 5" xfId="14974"/>
    <cellStyle name="Anteckning 8" xfId="5888"/>
    <cellStyle name="Anteckning 8 2" xfId="5889"/>
    <cellStyle name="Anteckning 8 2 2" xfId="21320"/>
    <cellStyle name="Anteckning 8 2 3" xfId="29789"/>
    <cellStyle name="Anteckning 8 2 4" xfId="14977"/>
    <cellStyle name="Anteckning 8 3" xfId="21319"/>
    <cellStyle name="Anteckning 8 4" xfId="28575"/>
    <cellStyle name="Anteckning 8 5" xfId="14976"/>
    <cellStyle name="Anteckning 9" xfId="5890"/>
    <cellStyle name="Anteckning 9 2" xfId="21321"/>
    <cellStyle name="Anteckning 9 3" xfId="29788"/>
    <cellStyle name="Anteckning 9 4" xfId="14978"/>
    <cellStyle name="args.style" xfId="5891"/>
    <cellStyle name="args.style 2" xfId="21322"/>
    <cellStyle name="args.style 3" xfId="14979"/>
    <cellStyle name="Array-Entered" xfId="5892"/>
    <cellStyle name="Array-Entered 2" xfId="21323"/>
    <cellStyle name="Array-Entered 3" xfId="14980"/>
    <cellStyle name="AÞ¸¶ [0]" xfId="2071"/>
    <cellStyle name="ÄÞ¸¶ [0]_´ë¿ìÃâÇÏ¿äÃ» " xfId="2072"/>
    <cellStyle name="AÞ¸¶ [0]_´e¿iAaCI¿aA≫ " xfId="2073"/>
    <cellStyle name="AÞ¸¶_          " xfId="2074"/>
    <cellStyle name="ÄÞ¸¶_´ë¿ìÃâÇÏ¿äÃ» " xfId="2075"/>
    <cellStyle name="AÞ¸¶_´e¿iAaCI¿aA≫ " xfId="2076"/>
    <cellStyle name="AttributeFloatStyle" xfId="286"/>
    <cellStyle name="AttributeFloatStyle 2" xfId="287"/>
    <cellStyle name="AttributeFloatStyle 2 2" xfId="17327"/>
    <cellStyle name="AttributeFloatStyle 2 3" xfId="10986"/>
    <cellStyle name="AttributeFloatStyle 3" xfId="17326"/>
    <cellStyle name="AttributeFloatStyle 4" xfId="10985"/>
    <cellStyle name="Ausgabe" xfId="288"/>
    <cellStyle name="Ausgabe 2" xfId="5893"/>
    <cellStyle name="Ausgabe 2 2" xfId="21324"/>
    <cellStyle name="Ausgabe 2 3" xfId="33867"/>
    <cellStyle name="Ausgabe 2 4" xfId="14981"/>
    <cellStyle name="Ausgabe 3" xfId="17328"/>
    <cellStyle name="Ausgabe 4" xfId="30233"/>
    <cellStyle name="Ausgabe 5" xfId="10987"/>
    <cellStyle name="AutoFormat-Optionen" xfId="23"/>
    <cellStyle name="AutoFormat-Optionen 10" xfId="10617"/>
    <cellStyle name="AutoFormat-Optionen 10 2" xfId="23424"/>
    <cellStyle name="AutoFormat-Optionen 10 3" xfId="10757"/>
    <cellStyle name="AutoFormat-Optionen 11" xfId="17090"/>
    <cellStyle name="AutoFormat-Optionen 2" xfId="24"/>
    <cellStyle name="AutoFormat-Optionen 2 2" xfId="25"/>
    <cellStyle name="AutoFormat-Optionen 2 2 2" xfId="22"/>
    <cellStyle name="AutoFormat-Optionen 2 2 2 2" xfId="76"/>
    <cellStyle name="AutoFormat-Optionen 2 2 2 2 2" xfId="17130"/>
    <cellStyle name="AutoFormat-Optionen 2 2 2 2 3" xfId="10789"/>
    <cellStyle name="AutoFormat-Optionen 2 2 2 3" xfId="3148"/>
    <cellStyle name="AutoFormat-Optionen 2 2 2 3 2" xfId="19892"/>
    <cellStyle name="AutoFormat-Optionen 2 2 2 3 3" xfId="13549"/>
    <cellStyle name="AutoFormat-Optionen 2 2 2 4" xfId="3151"/>
    <cellStyle name="AutoFormat-Optionen 2 2 2 4 2" xfId="19895"/>
    <cellStyle name="AutoFormat-Optionen 2 2 2 4 3" xfId="13552"/>
    <cellStyle name="AutoFormat-Optionen 2 2 2 5" xfId="10613"/>
    <cellStyle name="AutoFormat-Optionen 2 2 2 6" xfId="10645"/>
    <cellStyle name="AutoFormat-Optionen 2 2 2 7" xfId="17089"/>
    <cellStyle name="AutoFormat-Optionen 2 2 2 8" xfId="10709"/>
    <cellStyle name="AutoFormat-Optionen 2 2 3" xfId="3091"/>
    <cellStyle name="AutoFormat-Optionen 2 2 3 2" xfId="10566"/>
    <cellStyle name="AutoFormat-Optionen 2 2 3 2 2" xfId="23384"/>
    <cellStyle name="AutoFormat-Optionen 2 2 3 2 3" xfId="17038"/>
    <cellStyle name="AutoFormat-Optionen 2 2 3 3" xfId="19838"/>
    <cellStyle name="AutoFormat-Optionen 2 2 3 4" xfId="13496"/>
    <cellStyle name="AutoFormat-Optionen 2 2 4" xfId="289"/>
    <cellStyle name="AutoFormat-Optionen 2 2 4 2" xfId="17329"/>
    <cellStyle name="AutoFormat-Optionen 2 2 4 3" xfId="10988"/>
    <cellStyle name="AutoFormat-Optionen 2 2 5" xfId="10637"/>
    <cellStyle name="AutoFormat-Optionen 2 2 5 2" xfId="23430"/>
    <cellStyle name="AutoFormat-Optionen 2 2 5 3" xfId="10759"/>
    <cellStyle name="AutoFormat-Optionen 2 2 6" xfId="17092"/>
    <cellStyle name="AutoFormat-Optionen 2 3" xfId="26"/>
    <cellStyle name="AutoFormat-Optionen 2 3 2" xfId="290"/>
    <cellStyle name="AutoFormat-Optionen 2 3 2 2" xfId="5894"/>
    <cellStyle name="AutoFormat-Optionen 2 3 2 2 2" xfId="10567"/>
    <cellStyle name="AutoFormat-Optionen 2 3 2 2 2 2" xfId="23385"/>
    <cellStyle name="AutoFormat-Optionen 2 3 2 2 2 3" xfId="17039"/>
    <cellStyle name="AutoFormat-Optionen 2 3 2 2 3" xfId="21325"/>
    <cellStyle name="AutoFormat-Optionen 2 3 2 2 4" xfId="14982"/>
    <cellStyle name="AutoFormat-Optionen 2 3 2 3" xfId="17330"/>
    <cellStyle name="AutoFormat-Optionen 2 3 2 4" xfId="10989"/>
    <cellStyle name="AutoFormat-Optionen 2 3 3" xfId="10760"/>
    <cellStyle name="AutoFormat-Optionen 2 3 4" xfId="17093"/>
    <cellStyle name="AutoFormat-Optionen 2 3 5" xfId="10710"/>
    <cellStyle name="AutoFormat-Optionen 2 4" xfId="27"/>
    <cellStyle name="AutoFormat-Optionen 2 4 10" xfId="10711"/>
    <cellStyle name="AutoFormat-Optionen 2 4 2" xfId="3153"/>
    <cellStyle name="AutoFormat-Optionen 2 4 2 2" xfId="19897"/>
    <cellStyle name="AutoFormat-Optionen 2 4 2 3" xfId="13554"/>
    <cellStyle name="AutoFormat-Optionen 2 4 3" xfId="10559"/>
    <cellStyle name="AutoFormat-Optionen 2 4 3 2" xfId="23377"/>
    <cellStyle name="AutoFormat-Optionen 2 4 3 3" xfId="17034"/>
    <cellStyle name="AutoFormat-Optionen 2 4 4" xfId="10568"/>
    <cellStyle name="AutoFormat-Optionen 2 4 4 2" xfId="23386"/>
    <cellStyle name="AutoFormat-Optionen 2 4 4 3" xfId="17040"/>
    <cellStyle name="AutoFormat-Optionen 2 4 5" xfId="10564"/>
    <cellStyle name="AutoFormat-Optionen 2 4 5 2" xfId="10649"/>
    <cellStyle name="AutoFormat-Optionen 2 4 5 3" xfId="23382"/>
    <cellStyle name="AutoFormat-Optionen 2 4 6" xfId="10569"/>
    <cellStyle name="AutoFormat-Optionen 2 4 6 2" xfId="23387"/>
    <cellStyle name="AutoFormat-Optionen 2 4 6 3" xfId="17041"/>
    <cellStyle name="AutoFormat-Optionen 2 4 7" xfId="10642"/>
    <cellStyle name="AutoFormat-Optionen 2 4 7 2" xfId="23432"/>
    <cellStyle name="AutoFormat-Optionen 2 4 7 3" xfId="10761"/>
    <cellStyle name="AutoFormat-Optionen 2 4 8" xfId="10648"/>
    <cellStyle name="AutoFormat-Optionen 2 4 9" xfId="17094"/>
    <cellStyle name="AutoFormat-Optionen 2 5" xfId="5895"/>
    <cellStyle name="AutoFormat-Optionen 2 5 2" xfId="10636"/>
    <cellStyle name="AutoFormat-Optionen 2 5 3" xfId="21326"/>
    <cellStyle name="AutoFormat-Optionen 2 6" xfId="10605"/>
    <cellStyle name="AutoFormat-Optionen 2 6 2" xfId="23420"/>
    <cellStyle name="AutoFormat-Optionen 2 6 3" xfId="10758"/>
    <cellStyle name="AutoFormat-Optionen 2 7" xfId="10626"/>
    <cellStyle name="AutoFormat-Optionen 2 8" xfId="10657"/>
    <cellStyle name="AutoFormat-Optionen 2 9" xfId="17091"/>
    <cellStyle name="AutoFormat-Optionen 2_120213 Next triton LOCK UP DIFF(LD88) 2" xfId="5896"/>
    <cellStyle name="AutoFormat-Optionen 3" xfId="28"/>
    <cellStyle name="AutoFormat-Optionen 3 2" xfId="291"/>
    <cellStyle name="AutoFormat-Optionen 3 2 2" xfId="5897"/>
    <cellStyle name="AutoFormat-Optionen 3 2 2 2" xfId="21327"/>
    <cellStyle name="AutoFormat-Optionen 3 2 2 3" xfId="14983"/>
    <cellStyle name="AutoFormat-Optionen 3 2 3" xfId="17331"/>
    <cellStyle name="AutoFormat-Optionen 3 2 4" xfId="10990"/>
    <cellStyle name="AutoFormat-Optionen 3 3" xfId="3092"/>
    <cellStyle name="AutoFormat-Optionen 3 3 2" xfId="19839"/>
    <cellStyle name="AutoFormat-Optionen 3 3 3" xfId="13497"/>
    <cellStyle name="AutoFormat-Optionen 3 4" xfId="10762"/>
    <cellStyle name="AutoFormat-Optionen 3 5" xfId="17095"/>
    <cellStyle name="AutoFormat-Optionen 3 6" xfId="10712"/>
    <cellStyle name="AutoFormat-Optionen 4" xfId="29"/>
    <cellStyle name="AutoFormat-Optionen 4 2" xfId="292"/>
    <cellStyle name="AutoFormat-Optionen 4 2 2" xfId="293"/>
    <cellStyle name="AutoFormat-Optionen 4 2 2 2" xfId="294"/>
    <cellStyle name="AutoFormat-Optionen 4 2 2 2 2" xfId="10618"/>
    <cellStyle name="AutoFormat-Optionen 4 2 2 2 3" xfId="10633"/>
    <cellStyle name="AutoFormat-Optionen 4 2 2 2 4" xfId="17334"/>
    <cellStyle name="AutoFormat-Optionen 4 2 2 2 5" xfId="10993"/>
    <cellStyle name="AutoFormat-Optionen 4 2 2 3" xfId="17333"/>
    <cellStyle name="AutoFormat-Optionen 4 2 2 4" xfId="10992"/>
    <cellStyle name="AutoFormat-Optionen 4 2 3" xfId="17332"/>
    <cellStyle name="AutoFormat-Optionen 4 2 4" xfId="10991"/>
    <cellStyle name="AutoFormat-Optionen 4 3" xfId="295"/>
    <cellStyle name="AutoFormat-Optionen 4 3 2" xfId="17335"/>
    <cellStyle name="AutoFormat-Optionen 4 3 3" xfId="10994"/>
    <cellStyle name="AutoFormat-Optionen 4 4" xfId="10763"/>
    <cellStyle name="AutoFormat-Optionen 4 5" xfId="17096"/>
    <cellStyle name="AutoFormat-Optionen 4 6" xfId="10713"/>
    <cellStyle name="AutoFormat-Optionen 5" xfId="30"/>
    <cellStyle name="AutoFormat-Optionen 5 2" xfId="10570"/>
    <cellStyle name="AutoFormat-Optionen 5 2 2" xfId="23388"/>
    <cellStyle name="AutoFormat-Optionen 5 2 3" xfId="17042"/>
    <cellStyle name="AutoFormat-Optionen 5 3" xfId="10571"/>
    <cellStyle name="AutoFormat-Optionen 5 3 2" xfId="23389"/>
    <cellStyle name="AutoFormat-Optionen 5 3 3" xfId="17043"/>
    <cellStyle name="AutoFormat-Optionen 5 4" xfId="10764"/>
    <cellStyle name="AutoFormat-Optionen 5 5" xfId="17097"/>
    <cellStyle name="AutoFormat-Optionen 5 6" xfId="10714"/>
    <cellStyle name="AutoFormat-Optionen 6" xfId="296"/>
    <cellStyle name="AutoFormat-Optionen 6 2" xfId="17336"/>
    <cellStyle name="AutoFormat-Optionen 6 3" xfId="10995"/>
    <cellStyle name="AutoFormat-Optionen 7" xfId="297"/>
    <cellStyle name="AutoFormat-Optionen 7 2" xfId="17337"/>
    <cellStyle name="AutoFormat-Optionen 7 3" xfId="10996"/>
    <cellStyle name="AutoFormat-Optionen 8" xfId="790"/>
    <cellStyle name="AutoFormat-Optionen 8 2" xfId="17706"/>
    <cellStyle name="AutoFormat-Optionen 8 3" xfId="11365"/>
    <cellStyle name="AutoFormat-Optionen 9" xfId="3089"/>
    <cellStyle name="AutoFormat-Optionen 9 2" xfId="19836"/>
    <cellStyle name="AutoFormat-Optionen 9 3" xfId="13494"/>
    <cellStyle name="AutoFormat-Optionen_120831 AS21 for SAIC PTU HYP cost sum" xfId="298"/>
    <cellStyle name="AutoFormat-Optionen_New format - Propshalf" xfId="10553"/>
    <cellStyle name="B/(W)" xfId="5898"/>
    <cellStyle name="Bad" xfId="3121"/>
    <cellStyle name="Bad 10" xfId="2077"/>
    <cellStyle name="Bad 10 2" xfId="18882"/>
    <cellStyle name="Bad 10 3" xfId="12541"/>
    <cellStyle name="Bad 11" xfId="2078"/>
    <cellStyle name="Bad 11 2" xfId="18883"/>
    <cellStyle name="Bad 11 3" xfId="12542"/>
    <cellStyle name="Bad 12" xfId="2079"/>
    <cellStyle name="Bad 12 2" xfId="18884"/>
    <cellStyle name="Bad 12 3" xfId="12543"/>
    <cellStyle name="Bad 13" xfId="2080"/>
    <cellStyle name="Bad 13 2" xfId="18885"/>
    <cellStyle name="Bad 13 3" xfId="12544"/>
    <cellStyle name="Bad 14" xfId="2081"/>
    <cellStyle name="Bad 14 2" xfId="18886"/>
    <cellStyle name="Bad 14 3" xfId="12545"/>
    <cellStyle name="Bad 15" xfId="2082"/>
    <cellStyle name="Bad 15 2" xfId="18887"/>
    <cellStyle name="Bad 15 3" xfId="12546"/>
    <cellStyle name="Bad 16" xfId="2083"/>
    <cellStyle name="Bad 16 2" xfId="18888"/>
    <cellStyle name="Bad 16 3" xfId="12547"/>
    <cellStyle name="Bad 17" xfId="2084"/>
    <cellStyle name="Bad 17 2" xfId="18889"/>
    <cellStyle name="Bad 17 3" xfId="12548"/>
    <cellStyle name="Bad 18" xfId="2085"/>
    <cellStyle name="Bad 18 2" xfId="18890"/>
    <cellStyle name="Bad 18 3" xfId="12549"/>
    <cellStyle name="Bad 19" xfId="2086"/>
    <cellStyle name="Bad 19 2" xfId="18891"/>
    <cellStyle name="Bad 19 3" xfId="12550"/>
    <cellStyle name="Bad 2" xfId="31"/>
    <cellStyle name="Bad 2 2" xfId="5899"/>
    <cellStyle name="Bad 2 2 2" xfId="21328"/>
    <cellStyle name="Bad 2 2 3" xfId="14984"/>
    <cellStyle name="Bad 2 3" xfId="5900"/>
    <cellStyle name="Bad 2 3 2" xfId="21329"/>
    <cellStyle name="Bad 2 3 3" xfId="14985"/>
    <cellStyle name="Bad 2 4" xfId="10765"/>
    <cellStyle name="Bad 2 5" xfId="17098"/>
    <cellStyle name="Bad 2 6" xfId="10715"/>
    <cellStyle name="Bad 20" xfId="2087"/>
    <cellStyle name="Bad 20 2" xfId="18892"/>
    <cellStyle name="Bad 20 3" xfId="12551"/>
    <cellStyle name="Bad 21" xfId="2088"/>
    <cellStyle name="Bad 21 2" xfId="18893"/>
    <cellStyle name="Bad 21 3" xfId="12552"/>
    <cellStyle name="Bad 22" xfId="2089"/>
    <cellStyle name="Bad 22 2" xfId="18894"/>
    <cellStyle name="Bad 22 3" xfId="12553"/>
    <cellStyle name="Bad 23" xfId="2090"/>
    <cellStyle name="Bad 23 2" xfId="18895"/>
    <cellStyle name="Bad 23 3" xfId="12554"/>
    <cellStyle name="Bad 24" xfId="2091"/>
    <cellStyle name="Bad 24 2" xfId="18896"/>
    <cellStyle name="Bad 24 3" xfId="12555"/>
    <cellStyle name="Bad 25" xfId="2092"/>
    <cellStyle name="Bad 25 2" xfId="18897"/>
    <cellStyle name="Bad 25 3" xfId="12556"/>
    <cellStyle name="Bad 26" xfId="2093"/>
    <cellStyle name="Bad 26 2" xfId="18898"/>
    <cellStyle name="Bad 26 3" xfId="12557"/>
    <cellStyle name="Bad 27" xfId="2094"/>
    <cellStyle name="Bad 27 2" xfId="18899"/>
    <cellStyle name="Bad 27 3" xfId="12558"/>
    <cellStyle name="Bad 28" xfId="2095"/>
    <cellStyle name="Bad 28 2" xfId="18900"/>
    <cellStyle name="Bad 28 3" xfId="12559"/>
    <cellStyle name="Bad 29" xfId="2096"/>
    <cellStyle name="Bad 29 2" xfId="18901"/>
    <cellStyle name="Bad 29 3" xfId="12560"/>
    <cellStyle name="Bad 3" xfId="299"/>
    <cellStyle name="Bad 3 2" xfId="10572"/>
    <cellStyle name="Bad 3 2 2" xfId="23390"/>
    <cellStyle name="Bad 3 2 3" xfId="17044"/>
    <cellStyle name="Bad 3 3" xfId="10573"/>
    <cellStyle name="Bad 3 3 2" xfId="23391"/>
    <cellStyle name="Bad 3 3 3" xfId="17045"/>
    <cellStyle name="Bad 3 4" xfId="17338"/>
    <cellStyle name="Bad 3 5" xfId="10997"/>
    <cellStyle name="Bad 30" xfId="2097"/>
    <cellStyle name="Bad 30 2" xfId="18902"/>
    <cellStyle name="Bad 30 3" xfId="12561"/>
    <cellStyle name="Bad 31" xfId="2098"/>
    <cellStyle name="Bad 31 2" xfId="18903"/>
    <cellStyle name="Bad 31 3" xfId="12562"/>
    <cellStyle name="Bad 32" xfId="2099"/>
    <cellStyle name="Bad 32 2" xfId="18904"/>
    <cellStyle name="Bad 32 3" xfId="12563"/>
    <cellStyle name="Bad 33" xfId="2100"/>
    <cellStyle name="Bad 33 2" xfId="18905"/>
    <cellStyle name="Bad 33 3" xfId="12564"/>
    <cellStyle name="Bad 34" xfId="2101"/>
    <cellStyle name="Bad 34 2" xfId="18906"/>
    <cellStyle name="Bad 34 3" xfId="12565"/>
    <cellStyle name="Bad 35" xfId="2102"/>
    <cellStyle name="Bad 35 2" xfId="18907"/>
    <cellStyle name="Bad 35 3" xfId="12566"/>
    <cellStyle name="Bad 36" xfId="2103"/>
    <cellStyle name="Bad 36 2" xfId="18908"/>
    <cellStyle name="Bad 36 3" xfId="12567"/>
    <cellStyle name="Bad 37" xfId="2104"/>
    <cellStyle name="Bad 37 2" xfId="18909"/>
    <cellStyle name="Bad 37 3" xfId="12568"/>
    <cellStyle name="Bad 38" xfId="2105"/>
    <cellStyle name="Bad 38 2" xfId="18910"/>
    <cellStyle name="Bad 38 3" xfId="12569"/>
    <cellStyle name="Bad 39" xfId="2106"/>
    <cellStyle name="Bad 39 2" xfId="18911"/>
    <cellStyle name="Bad 39 3" xfId="12570"/>
    <cellStyle name="Bad 4" xfId="2107"/>
    <cellStyle name="Bad 4 2" xfId="18912"/>
    <cellStyle name="Bad 4 3" xfId="12571"/>
    <cellStyle name="Bad 40" xfId="2108"/>
    <cellStyle name="Bad 40 2" xfId="18913"/>
    <cellStyle name="Bad 40 3" xfId="12572"/>
    <cellStyle name="Bad 41" xfId="2109"/>
    <cellStyle name="Bad 41 2" xfId="18914"/>
    <cellStyle name="Bad 41 3" xfId="12573"/>
    <cellStyle name="Bad 42" xfId="2110"/>
    <cellStyle name="Bad 42 2" xfId="18915"/>
    <cellStyle name="Bad 42 3" xfId="12574"/>
    <cellStyle name="Bad 43" xfId="2111"/>
    <cellStyle name="Bad 43 2" xfId="18916"/>
    <cellStyle name="Bad 43 3" xfId="12575"/>
    <cellStyle name="Bad 44" xfId="2112"/>
    <cellStyle name="Bad 44 2" xfId="18917"/>
    <cellStyle name="Bad 44 3" xfId="12576"/>
    <cellStyle name="Bad 45" xfId="2113"/>
    <cellStyle name="Bad 45 2" xfId="18918"/>
    <cellStyle name="Bad 45 3" xfId="12577"/>
    <cellStyle name="Bad 46" xfId="2114"/>
    <cellStyle name="Bad 46 2" xfId="18919"/>
    <cellStyle name="Bad 46 3" xfId="12578"/>
    <cellStyle name="Bad 47" xfId="2115"/>
    <cellStyle name="Bad 47 2" xfId="18920"/>
    <cellStyle name="Bad 47 3" xfId="12579"/>
    <cellStyle name="Bad 48" xfId="19868"/>
    <cellStyle name="Bad 49" xfId="13526"/>
    <cellStyle name="Bad 5" xfId="2116"/>
    <cellStyle name="Bad 5 2" xfId="18921"/>
    <cellStyle name="Bad 5 3" xfId="12580"/>
    <cellStyle name="Bad 6" xfId="2117"/>
    <cellStyle name="Bad 6 2" xfId="18922"/>
    <cellStyle name="Bad 6 3" xfId="12581"/>
    <cellStyle name="Bad 7" xfId="2118"/>
    <cellStyle name="Bad 7 2" xfId="18923"/>
    <cellStyle name="Bad 7 3" xfId="12582"/>
    <cellStyle name="Bad 8" xfId="2119"/>
    <cellStyle name="Bad 8 2" xfId="18924"/>
    <cellStyle name="Bad 8 3" xfId="12583"/>
    <cellStyle name="Bad 9" xfId="2120"/>
    <cellStyle name="Bad 9 2" xfId="18925"/>
    <cellStyle name="Bad 9 3" xfId="12584"/>
    <cellStyle name="bar" xfId="5901"/>
    <cellStyle name="bar 2" xfId="5902"/>
    <cellStyle name="bar 2 2" xfId="5903"/>
    <cellStyle name="bar 2 2 2" xfId="5904"/>
    <cellStyle name="bar 2 2 2 2" xfId="5905"/>
    <cellStyle name="bar 2 2 2 2 2" xfId="5906"/>
    <cellStyle name="bar 2 2 2 3" xfId="5907"/>
    <cellStyle name="bar 2 2 2 4" xfId="5908"/>
    <cellStyle name="Beräkning" xfId="5909"/>
    <cellStyle name="Beräkning 2" xfId="5910"/>
    <cellStyle name="Beräkning 2 2" xfId="21331"/>
    <cellStyle name="Beräkning 2 3" xfId="33852"/>
    <cellStyle name="Beräkning 2 4" xfId="14987"/>
    <cellStyle name="Beräkning 3" xfId="21330"/>
    <cellStyle name="Beräkning 4" xfId="33853"/>
    <cellStyle name="Beräkning 5" xfId="14986"/>
    <cellStyle name="Berechnung" xfId="300"/>
    <cellStyle name="Berechnung 2" xfId="5911"/>
    <cellStyle name="Berechnung 2 2" xfId="21332"/>
    <cellStyle name="Berechnung 2 3" xfId="33851"/>
    <cellStyle name="Berechnung 2 4" xfId="14988"/>
    <cellStyle name="Berechnung 3" xfId="17339"/>
    <cellStyle name="Berechnung 4" xfId="30221"/>
    <cellStyle name="Berechnung 5" xfId="10998"/>
    <cellStyle name="Besuchter Hyperlink" xfId="5912"/>
    <cellStyle name="Besuchter Hyperlink 2" xfId="21333"/>
    <cellStyle name="Besuchter Hyperlink 3" xfId="14989"/>
    <cellStyle name="blue" xfId="5913"/>
    <cellStyle name="blue 2" xfId="21334"/>
    <cellStyle name="blue 3" xfId="33850"/>
    <cellStyle name="blue 4" xfId="14990"/>
    <cellStyle name="Blue Dollars" xfId="5914"/>
    <cellStyle name="Blue Dollars 2" xfId="5915"/>
    <cellStyle name="Blue Dollars 2 2" xfId="5916"/>
    <cellStyle name="Blue Dollars 3" xfId="5917"/>
    <cellStyle name="Blue Numbers" xfId="5918"/>
    <cellStyle name="Blue Numbers 2" xfId="5919"/>
    <cellStyle name="Blue Numbers 2 2" xfId="5920"/>
    <cellStyle name="Blue Numbers 3" xfId="5921"/>
    <cellStyle name="Blue Numbers 3 2" xfId="21336"/>
    <cellStyle name="Blue Numbers 3 3" xfId="14992"/>
    <cellStyle name="Blue Numbers 4" xfId="21335"/>
    <cellStyle name="Blue Numbers 5" xfId="14991"/>
    <cellStyle name="BM Heading 3" xfId="5922"/>
    <cellStyle name="BM Heading 3 2" xfId="21337"/>
    <cellStyle name="BM Heading 3 3" xfId="14993"/>
    <cellStyle name="BM Input" xfId="5923"/>
    <cellStyle name="BM Modellers Input" xfId="5924"/>
    <cellStyle name="Body - No Decimal Place" xfId="5925"/>
    <cellStyle name="Body - No Decimal Place 2" xfId="21338"/>
    <cellStyle name="Body - No Decimal Place 3" xfId="14994"/>
    <cellStyle name="Bolivars" xfId="5926"/>
    <cellStyle name="Bolivars 2" xfId="5927"/>
    <cellStyle name="Bolivars 2 2" xfId="21340"/>
    <cellStyle name="Bolivars 2 3" xfId="14996"/>
    <cellStyle name="Bolivars 3" xfId="21339"/>
    <cellStyle name="Bolivars 4" xfId="14995"/>
    <cellStyle name="Border1" xfId="5928"/>
    <cellStyle name="Border1 2" xfId="5929"/>
    <cellStyle name="Border1 2 2" xfId="21342"/>
    <cellStyle name="Border1 2 3" xfId="14998"/>
    <cellStyle name="Border1 3" xfId="5930"/>
    <cellStyle name="Border1 3 2" xfId="21343"/>
    <cellStyle name="Border1 3 3" xfId="14999"/>
    <cellStyle name="Border1 4" xfId="5931"/>
    <cellStyle name="Border1 4 2" xfId="21344"/>
    <cellStyle name="Border1 4 3" xfId="15000"/>
    <cellStyle name="Border1 5" xfId="5932"/>
    <cellStyle name="Border1 5 2" xfId="21345"/>
    <cellStyle name="Border1 5 3" xfId="15001"/>
    <cellStyle name="Border1 6" xfId="21341"/>
    <cellStyle name="Border1 7" xfId="14997"/>
    <cellStyle name="Border2" xfId="5933"/>
    <cellStyle name="Border2 2" xfId="5934"/>
    <cellStyle name="Border2 2 2" xfId="21347"/>
    <cellStyle name="Border2 2 3" xfId="15003"/>
    <cellStyle name="Border2 3" xfId="5935"/>
    <cellStyle name="Border2 3 2" xfId="21348"/>
    <cellStyle name="Border2 3 3" xfId="15004"/>
    <cellStyle name="Border2 4" xfId="5936"/>
    <cellStyle name="Border2 4 2" xfId="21349"/>
    <cellStyle name="Border2 4 3" xfId="15005"/>
    <cellStyle name="Border2 5" xfId="5937"/>
    <cellStyle name="Border2 5 2" xfId="21350"/>
    <cellStyle name="Border2 5 3" xfId="15006"/>
    <cellStyle name="Border2 6" xfId="21346"/>
    <cellStyle name="Border2 7" xfId="15002"/>
    <cellStyle name="Border3" xfId="5938"/>
    <cellStyle name="Border3 2" xfId="5939"/>
    <cellStyle name="Border3 2 2" xfId="21352"/>
    <cellStyle name="Border3 2 3" xfId="15008"/>
    <cellStyle name="Border3 3" xfId="5940"/>
    <cellStyle name="Border3 3 2" xfId="21353"/>
    <cellStyle name="Border3 3 3" xfId="15009"/>
    <cellStyle name="Border3 4" xfId="5941"/>
    <cellStyle name="Border3 4 2" xfId="21354"/>
    <cellStyle name="Border3 4 3" xfId="15010"/>
    <cellStyle name="Border3 5" xfId="5942"/>
    <cellStyle name="Border3 5 2" xfId="21355"/>
    <cellStyle name="Border3 5 3" xfId="15011"/>
    <cellStyle name="Border3 6" xfId="21351"/>
    <cellStyle name="Border3 7" xfId="15007"/>
    <cellStyle name="Bottom Row" xfId="5943"/>
    <cellStyle name="Bottom Row 2" xfId="5944"/>
    <cellStyle name="Bottom Row 2 2" xfId="33548"/>
    <cellStyle name="Bottom Row 2 3" xfId="15013"/>
    <cellStyle name="Bottom Row 3" xfId="28114"/>
    <cellStyle name="Bottom Row 4" xfId="15012"/>
    <cellStyle name="BoxedTotal" xfId="5945"/>
    <cellStyle name="BoxedTotal 2" xfId="5946"/>
    <cellStyle name="Bra" xfId="5947"/>
    <cellStyle name="Bra 2" xfId="21356"/>
    <cellStyle name="Bra 3" xfId="15014"/>
    <cellStyle name="BuiltOpt_Content" xfId="2121"/>
    <cellStyle name="BuiltOption_Content" xfId="5948"/>
    <cellStyle name="C?AØ_¿?¾÷CoE² " xfId="5949"/>
    <cellStyle name="C¡IA¨ª_          " xfId="2122"/>
    <cellStyle name="C￥AØ_          " xfId="2123"/>
    <cellStyle name="Ç¥ÁØ_´ë¿ìÃâÇÏ¿äÃ» " xfId="2124"/>
    <cellStyle name="C￥AØ_´e¿iAaCI¿aA≫ " xfId="2125"/>
    <cellStyle name="Ç¥ÁØ_PRCPOSITION J-100 " xfId="2126"/>
    <cellStyle name="C￥AØ_T-100 ³≫¼o 4DR NB PHASE I " xfId="2127"/>
    <cellStyle name="Cabece - Modelo3" xfId="301"/>
    <cellStyle name="Cabece - Modelo3 2" xfId="17340"/>
    <cellStyle name="Cabece - Modelo3 3" xfId="10999"/>
    <cellStyle name="Cabece - Modelo4" xfId="302"/>
    <cellStyle name="Cabece - Modelo4 2" xfId="17341"/>
    <cellStyle name="Cabece - Modelo4 3" xfId="11000"/>
    <cellStyle name="Calc Currency (0)" xfId="303"/>
    <cellStyle name="Calc Currency (0) 2" xfId="5950"/>
    <cellStyle name="Calc Currency (0) 2 2" xfId="5951"/>
    <cellStyle name="Calc Currency (2)" xfId="5952"/>
    <cellStyle name="Calc Currency (2) 2" xfId="5953"/>
    <cellStyle name="Calc Currency (2) 2 2" xfId="5954"/>
    <cellStyle name="Calc Currency (2) 3" xfId="5955"/>
    <cellStyle name="Calc opsec" xfId="5956"/>
    <cellStyle name="Calc Percent (0)" xfId="5957"/>
    <cellStyle name="Calc Percent (1)" xfId="5958"/>
    <cellStyle name="Calc Percent (1) 2" xfId="5959"/>
    <cellStyle name="Calc Percent (1) 2 2" xfId="5960"/>
    <cellStyle name="Calc Percent (1) 3" xfId="5961"/>
    <cellStyle name="Calc Percent (2)" xfId="5962"/>
    <cellStyle name="Calc Percent (2) 2" xfId="5963"/>
    <cellStyle name="Calc Percent (2) 2 2" xfId="5964"/>
    <cellStyle name="Calc Percent (2) 3" xfId="5965"/>
    <cellStyle name="Calc total" xfId="5966"/>
    <cellStyle name="Calc Units (0)" xfId="5967"/>
    <cellStyle name="Calc Units (0) 2" xfId="5968"/>
    <cellStyle name="Calc Units (0) 2 2" xfId="5969"/>
    <cellStyle name="Calc Units (0) 3" xfId="5970"/>
    <cellStyle name="Calc Units (1)" xfId="5971"/>
    <cellStyle name="Calc Units (1) 2" xfId="5972"/>
    <cellStyle name="Calc Units (1) 2 2" xfId="5973"/>
    <cellStyle name="Calc Units (1) 2 2 2" xfId="21358"/>
    <cellStyle name="Calc Units (1) 2 2 3" xfId="15016"/>
    <cellStyle name="Calc Units (1) 2 3" xfId="21357"/>
    <cellStyle name="Calc Units (1) 2 4" xfId="15015"/>
    <cellStyle name="Calc Units (1) 3" xfId="5974"/>
    <cellStyle name="Calc Units (2)" xfId="5975"/>
    <cellStyle name="Calc Units (2) 2" xfId="5976"/>
    <cellStyle name="Calc Units (2) 2 2" xfId="5977"/>
    <cellStyle name="Calc Units (2) 2 2 2" xfId="5978"/>
    <cellStyle name="Calc Units (2) 2 2 3" xfId="5979"/>
    <cellStyle name="Calc Units (2) 3" xfId="5980"/>
    <cellStyle name="Calc Units (2) 3 2" xfId="5981"/>
    <cellStyle name="Calc Units (2) 3 2 2" xfId="5982"/>
    <cellStyle name="Calc Units (2) 3 2 3" xfId="5983"/>
    <cellStyle name="Calc Units (2) 4" xfId="5984"/>
    <cellStyle name="Calc Units (2) 4 2" xfId="5985"/>
    <cellStyle name="Calc Units (2) 5" xfId="5986"/>
    <cellStyle name="Calculation" xfId="3122"/>
    <cellStyle name="Calculation 10" xfId="2128"/>
    <cellStyle name="Calculation 10 2" xfId="18926"/>
    <cellStyle name="Calculation 10 3" xfId="36315"/>
    <cellStyle name="Calculation 10 4" xfId="12585"/>
    <cellStyle name="Calculation 11" xfId="2129"/>
    <cellStyle name="Calculation 11 2" xfId="18927"/>
    <cellStyle name="Calculation 11 3" xfId="36314"/>
    <cellStyle name="Calculation 11 4" xfId="12586"/>
    <cellStyle name="Calculation 12" xfId="2130"/>
    <cellStyle name="Calculation 12 2" xfId="18928"/>
    <cellStyle name="Calculation 12 3" xfId="36313"/>
    <cellStyle name="Calculation 12 4" xfId="12587"/>
    <cellStyle name="Calculation 13" xfId="2131"/>
    <cellStyle name="Calculation 13 2" xfId="18929"/>
    <cellStyle name="Calculation 13 3" xfId="36312"/>
    <cellStyle name="Calculation 13 4" xfId="12588"/>
    <cellStyle name="Calculation 14" xfId="2132"/>
    <cellStyle name="Calculation 14 2" xfId="18930"/>
    <cellStyle name="Calculation 14 3" xfId="36311"/>
    <cellStyle name="Calculation 14 4" xfId="12589"/>
    <cellStyle name="Calculation 15" xfId="2133"/>
    <cellStyle name="Calculation 15 2" xfId="18931"/>
    <cellStyle name="Calculation 15 3" xfId="36310"/>
    <cellStyle name="Calculation 15 4" xfId="12590"/>
    <cellStyle name="Calculation 16" xfId="2134"/>
    <cellStyle name="Calculation 16 2" xfId="18932"/>
    <cellStyle name="Calculation 16 3" xfId="36309"/>
    <cellStyle name="Calculation 16 4" xfId="12591"/>
    <cellStyle name="Calculation 17" xfId="2135"/>
    <cellStyle name="Calculation 17 2" xfId="18933"/>
    <cellStyle name="Calculation 17 3" xfId="36308"/>
    <cellStyle name="Calculation 17 4" xfId="12592"/>
    <cellStyle name="Calculation 18" xfId="2136"/>
    <cellStyle name="Calculation 18 2" xfId="18934"/>
    <cellStyle name="Calculation 18 3" xfId="36307"/>
    <cellStyle name="Calculation 18 4" xfId="12593"/>
    <cellStyle name="Calculation 19" xfId="2137"/>
    <cellStyle name="Calculation 19 2" xfId="18935"/>
    <cellStyle name="Calculation 19 3" xfId="36306"/>
    <cellStyle name="Calculation 19 4" xfId="12594"/>
    <cellStyle name="Calculation 2" xfId="304"/>
    <cellStyle name="Calculation 2 2" xfId="5987"/>
    <cellStyle name="Calculation 2 2 2" xfId="21359"/>
    <cellStyle name="Calculation 2 2 3" xfId="15017"/>
    <cellStyle name="Calculation 2 3" xfId="5988"/>
    <cellStyle name="Calculation 2 3 2" xfId="21360"/>
    <cellStyle name="Calculation 2 3 3" xfId="33805"/>
    <cellStyle name="Calculation 2 3 4" xfId="15018"/>
    <cellStyle name="Calculation 2 4" xfId="17342"/>
    <cellStyle name="Calculation 2 5" xfId="11001"/>
    <cellStyle name="Calculation 20" xfId="2138"/>
    <cellStyle name="Calculation 20 2" xfId="18936"/>
    <cellStyle name="Calculation 20 3" xfId="36305"/>
    <cellStyle name="Calculation 20 4" xfId="12595"/>
    <cellStyle name="Calculation 21" xfId="2139"/>
    <cellStyle name="Calculation 21 2" xfId="18937"/>
    <cellStyle name="Calculation 21 3" xfId="36304"/>
    <cellStyle name="Calculation 21 4" xfId="12596"/>
    <cellStyle name="Calculation 22" xfId="2140"/>
    <cellStyle name="Calculation 22 2" xfId="18938"/>
    <cellStyle name="Calculation 22 3" xfId="36302"/>
    <cellStyle name="Calculation 22 4" xfId="12597"/>
    <cellStyle name="Calculation 23" xfId="2141"/>
    <cellStyle name="Calculation 23 2" xfId="18939"/>
    <cellStyle name="Calculation 23 3" xfId="36301"/>
    <cellStyle name="Calculation 23 4" xfId="12598"/>
    <cellStyle name="Calculation 24" xfId="2142"/>
    <cellStyle name="Calculation 24 2" xfId="18940"/>
    <cellStyle name="Calculation 24 3" xfId="36300"/>
    <cellStyle name="Calculation 24 4" xfId="12599"/>
    <cellStyle name="Calculation 25" xfId="2143"/>
    <cellStyle name="Calculation 25 2" xfId="18941"/>
    <cellStyle name="Calculation 25 3" xfId="36299"/>
    <cellStyle name="Calculation 25 4" xfId="12600"/>
    <cellStyle name="Calculation 26" xfId="2144"/>
    <cellStyle name="Calculation 26 2" xfId="18942"/>
    <cellStyle name="Calculation 26 3" xfId="36298"/>
    <cellStyle name="Calculation 26 4" xfId="12601"/>
    <cellStyle name="Calculation 27" xfId="2145"/>
    <cellStyle name="Calculation 27 2" xfId="18943"/>
    <cellStyle name="Calculation 27 3" xfId="36297"/>
    <cellStyle name="Calculation 27 4" xfId="12602"/>
    <cellStyle name="Calculation 28" xfId="2146"/>
    <cellStyle name="Calculation 28 2" xfId="18944"/>
    <cellStyle name="Calculation 28 3" xfId="36296"/>
    <cellStyle name="Calculation 28 4" xfId="12603"/>
    <cellStyle name="Calculation 29" xfId="2147"/>
    <cellStyle name="Calculation 29 2" xfId="18945"/>
    <cellStyle name="Calculation 29 3" xfId="36295"/>
    <cellStyle name="Calculation 29 4" xfId="12604"/>
    <cellStyle name="Calculation 3" xfId="305"/>
    <cellStyle name="Calculation 3 2" xfId="306"/>
    <cellStyle name="Calculation 3 2 2" xfId="17344"/>
    <cellStyle name="Calculation 3 2 3" xfId="30215"/>
    <cellStyle name="Calculation 3 2 4" xfId="11003"/>
    <cellStyle name="Calculation 3 3" xfId="17343"/>
    <cellStyle name="Calculation 3 4" xfId="30216"/>
    <cellStyle name="Calculation 3 5" xfId="11002"/>
    <cellStyle name="Calculation 30" xfId="2148"/>
    <cellStyle name="Calculation 30 2" xfId="18946"/>
    <cellStyle name="Calculation 30 3" xfId="36238"/>
    <cellStyle name="Calculation 30 4" xfId="12605"/>
    <cellStyle name="Calculation 31" xfId="2149"/>
    <cellStyle name="Calculation 31 2" xfId="18947"/>
    <cellStyle name="Calculation 31 3" xfId="36237"/>
    <cellStyle name="Calculation 31 4" xfId="12606"/>
    <cellStyle name="Calculation 32" xfId="2150"/>
    <cellStyle name="Calculation 32 2" xfId="18948"/>
    <cellStyle name="Calculation 32 3" xfId="36236"/>
    <cellStyle name="Calculation 32 4" xfId="12607"/>
    <cellStyle name="Calculation 33" xfId="2151"/>
    <cellStyle name="Calculation 33 2" xfId="18949"/>
    <cellStyle name="Calculation 33 3" xfId="36235"/>
    <cellStyle name="Calculation 33 4" xfId="12608"/>
    <cellStyle name="Calculation 34" xfId="2152"/>
    <cellStyle name="Calculation 34 2" xfId="18950"/>
    <cellStyle name="Calculation 34 3" xfId="36234"/>
    <cellStyle name="Calculation 34 4" xfId="12609"/>
    <cellStyle name="Calculation 35" xfId="2153"/>
    <cellStyle name="Calculation 35 2" xfId="18951"/>
    <cellStyle name="Calculation 35 3" xfId="36233"/>
    <cellStyle name="Calculation 35 4" xfId="12610"/>
    <cellStyle name="Calculation 36" xfId="2154"/>
    <cellStyle name="Calculation 36 2" xfId="18952"/>
    <cellStyle name="Calculation 36 3" xfId="36232"/>
    <cellStyle name="Calculation 36 4" xfId="12611"/>
    <cellStyle name="Calculation 37" xfId="2155"/>
    <cellStyle name="Calculation 37 2" xfId="18953"/>
    <cellStyle name="Calculation 37 3" xfId="36231"/>
    <cellStyle name="Calculation 37 4" xfId="12612"/>
    <cellStyle name="Calculation 38" xfId="2156"/>
    <cellStyle name="Calculation 38 2" xfId="18954"/>
    <cellStyle name="Calculation 38 3" xfId="36230"/>
    <cellStyle name="Calculation 38 4" xfId="12613"/>
    <cellStyle name="Calculation 39" xfId="2157"/>
    <cellStyle name="Calculation 39 2" xfId="18955"/>
    <cellStyle name="Calculation 39 3" xfId="36229"/>
    <cellStyle name="Calculation 39 4" xfId="12614"/>
    <cellStyle name="Calculation 4" xfId="2158"/>
    <cellStyle name="Calculation 4 2" xfId="18956"/>
    <cellStyle name="Calculation 4 3" xfId="36228"/>
    <cellStyle name="Calculation 4 4" xfId="12615"/>
    <cellStyle name="Calculation 40" xfId="2159"/>
    <cellStyle name="Calculation 40 2" xfId="18957"/>
    <cellStyle name="Calculation 40 3" xfId="36227"/>
    <cellStyle name="Calculation 40 4" xfId="12616"/>
    <cellStyle name="Calculation 41" xfId="2160"/>
    <cellStyle name="Calculation 41 2" xfId="18958"/>
    <cellStyle name="Calculation 41 3" xfId="36226"/>
    <cellStyle name="Calculation 41 4" xfId="12617"/>
    <cellStyle name="Calculation 42" xfId="2161"/>
    <cellStyle name="Calculation 42 2" xfId="18959"/>
    <cellStyle name="Calculation 42 3" xfId="36225"/>
    <cellStyle name="Calculation 42 4" xfId="12618"/>
    <cellStyle name="Calculation 43" xfId="2162"/>
    <cellStyle name="Calculation 43 2" xfId="18960"/>
    <cellStyle name="Calculation 43 3" xfId="36224"/>
    <cellStyle name="Calculation 43 4" xfId="12619"/>
    <cellStyle name="Calculation 44" xfId="2163"/>
    <cellStyle name="Calculation 44 2" xfId="18961"/>
    <cellStyle name="Calculation 44 3" xfId="36223"/>
    <cellStyle name="Calculation 44 4" xfId="12620"/>
    <cellStyle name="Calculation 45" xfId="2164"/>
    <cellStyle name="Calculation 45 2" xfId="18962"/>
    <cellStyle name="Calculation 45 3" xfId="36222"/>
    <cellStyle name="Calculation 45 4" xfId="12621"/>
    <cellStyle name="Calculation 46" xfId="2165"/>
    <cellStyle name="Calculation 46 2" xfId="18963"/>
    <cellStyle name="Calculation 46 3" xfId="36221"/>
    <cellStyle name="Calculation 46 4" xfId="12622"/>
    <cellStyle name="Calculation 47" xfId="2166"/>
    <cellStyle name="Calculation 47 2" xfId="18964"/>
    <cellStyle name="Calculation 47 3" xfId="36220"/>
    <cellStyle name="Calculation 47 4" xfId="12623"/>
    <cellStyle name="Calculation 48" xfId="19869"/>
    <cellStyle name="Calculation 49" xfId="33451"/>
    <cellStyle name="Calculation 5" xfId="2167"/>
    <cellStyle name="Calculation 5 2" xfId="18965"/>
    <cellStyle name="Calculation 5 3" xfId="36219"/>
    <cellStyle name="Calculation 5 4" xfId="12624"/>
    <cellStyle name="Calculation 50" xfId="13527"/>
    <cellStyle name="Calculation 6" xfId="2168"/>
    <cellStyle name="Calculation 6 2" xfId="18966"/>
    <cellStyle name="Calculation 6 3" xfId="36218"/>
    <cellStyle name="Calculation 6 4" xfId="12625"/>
    <cellStyle name="Calculation 7" xfId="2169"/>
    <cellStyle name="Calculation 7 2" xfId="18967"/>
    <cellStyle name="Calculation 7 3" xfId="36217"/>
    <cellStyle name="Calculation 7 4" xfId="12626"/>
    <cellStyle name="Calculation 8" xfId="2170"/>
    <cellStyle name="Calculation 8 2" xfId="18968"/>
    <cellStyle name="Calculation 8 3" xfId="36216"/>
    <cellStyle name="Calculation 8 4" xfId="12627"/>
    <cellStyle name="Calculation 9" xfId="2171"/>
    <cellStyle name="Calculation 9 2" xfId="18969"/>
    <cellStyle name="Calculation 9 3" xfId="36215"/>
    <cellStyle name="Calculation 9 4" xfId="12628"/>
    <cellStyle name="category" xfId="2172"/>
    <cellStyle name="category 2" xfId="5989"/>
    <cellStyle name="category 2 2" xfId="21361"/>
    <cellStyle name="category 2 3" xfId="15019"/>
    <cellStyle name="category 3" xfId="18970"/>
    <cellStyle name="category 4" xfId="12629"/>
    <cellStyle name="Cgmma [0]_Focus History" xfId="5990"/>
    <cellStyle name="Check Cell" xfId="3123"/>
    <cellStyle name="Check Cell 10" xfId="2173"/>
    <cellStyle name="Check Cell 10 2" xfId="18971"/>
    <cellStyle name="Check Cell 10 3" xfId="12630"/>
    <cellStyle name="Check Cell 11" xfId="2174"/>
    <cellStyle name="Check Cell 11 2" xfId="18972"/>
    <cellStyle name="Check Cell 11 3" xfId="12631"/>
    <cellStyle name="Check Cell 12" xfId="2175"/>
    <cellStyle name="Check Cell 12 2" xfId="18973"/>
    <cellStyle name="Check Cell 12 3" xfId="12632"/>
    <cellStyle name="Check Cell 13" xfId="2176"/>
    <cellStyle name="Check Cell 13 2" xfId="18974"/>
    <cellStyle name="Check Cell 13 3" xfId="12633"/>
    <cellStyle name="Check Cell 14" xfId="2177"/>
    <cellStyle name="Check Cell 14 2" xfId="18975"/>
    <cellStyle name="Check Cell 14 3" xfId="12634"/>
    <cellStyle name="Check Cell 15" xfId="2178"/>
    <cellStyle name="Check Cell 15 2" xfId="18976"/>
    <cellStyle name="Check Cell 15 3" xfId="12635"/>
    <cellStyle name="Check Cell 16" xfId="2179"/>
    <cellStyle name="Check Cell 16 2" xfId="18977"/>
    <cellStyle name="Check Cell 16 3" xfId="12636"/>
    <cellStyle name="Check Cell 17" xfId="2180"/>
    <cellStyle name="Check Cell 17 2" xfId="18978"/>
    <cellStyle name="Check Cell 17 3" xfId="12637"/>
    <cellStyle name="Check Cell 18" xfId="2181"/>
    <cellStyle name="Check Cell 18 2" xfId="18979"/>
    <cellStyle name="Check Cell 18 3" xfId="12638"/>
    <cellStyle name="Check Cell 19" xfId="2182"/>
    <cellStyle name="Check Cell 19 2" xfId="18980"/>
    <cellStyle name="Check Cell 19 3" xfId="12639"/>
    <cellStyle name="Check Cell 2" xfId="307"/>
    <cellStyle name="Check Cell 2 2" xfId="5991"/>
    <cellStyle name="Check Cell 2 2 2" xfId="21362"/>
    <cellStyle name="Check Cell 2 2 3" xfId="15020"/>
    <cellStyle name="Check Cell 2 3" xfId="5992"/>
    <cellStyle name="Check Cell 2 3 2" xfId="21363"/>
    <cellStyle name="Check Cell 2 3 3" xfId="15021"/>
    <cellStyle name="Check Cell 2 4" xfId="17345"/>
    <cellStyle name="Check Cell 2 5" xfId="11004"/>
    <cellStyle name="Check Cell 20" xfId="2183"/>
    <cellStyle name="Check Cell 20 2" xfId="18981"/>
    <cellStyle name="Check Cell 20 3" xfId="12640"/>
    <cellStyle name="Check Cell 21" xfId="2184"/>
    <cellStyle name="Check Cell 21 2" xfId="18982"/>
    <cellStyle name="Check Cell 21 3" xfId="12641"/>
    <cellStyle name="Check Cell 22" xfId="2185"/>
    <cellStyle name="Check Cell 22 2" xfId="18983"/>
    <cellStyle name="Check Cell 22 3" xfId="12642"/>
    <cellStyle name="Check Cell 23" xfId="2186"/>
    <cellStyle name="Check Cell 23 2" xfId="18984"/>
    <cellStyle name="Check Cell 23 3" xfId="12643"/>
    <cellStyle name="Check Cell 24" xfId="2187"/>
    <cellStyle name="Check Cell 24 2" xfId="18985"/>
    <cellStyle name="Check Cell 24 3" xfId="12644"/>
    <cellStyle name="Check Cell 25" xfId="2188"/>
    <cellStyle name="Check Cell 25 2" xfId="18986"/>
    <cellStyle name="Check Cell 25 3" xfId="12645"/>
    <cellStyle name="Check Cell 26" xfId="2189"/>
    <cellStyle name="Check Cell 26 2" xfId="18987"/>
    <cellStyle name="Check Cell 26 3" xfId="12646"/>
    <cellStyle name="Check Cell 27" xfId="2190"/>
    <cellStyle name="Check Cell 27 2" xfId="18988"/>
    <cellStyle name="Check Cell 27 3" xfId="12647"/>
    <cellStyle name="Check Cell 28" xfId="2191"/>
    <cellStyle name="Check Cell 28 2" xfId="18989"/>
    <cellStyle name="Check Cell 28 3" xfId="12648"/>
    <cellStyle name="Check Cell 29" xfId="2192"/>
    <cellStyle name="Check Cell 29 2" xfId="18990"/>
    <cellStyle name="Check Cell 29 3" xfId="12649"/>
    <cellStyle name="Check Cell 3" xfId="308"/>
    <cellStyle name="Check Cell 3 2" xfId="17346"/>
    <cellStyle name="Check Cell 3 3" xfId="11005"/>
    <cellStyle name="Check Cell 30" xfId="2193"/>
    <cellStyle name="Check Cell 30 2" xfId="18991"/>
    <cellStyle name="Check Cell 30 3" xfId="12650"/>
    <cellStyle name="Check Cell 31" xfId="2194"/>
    <cellStyle name="Check Cell 31 2" xfId="18992"/>
    <cellStyle name="Check Cell 31 3" xfId="12651"/>
    <cellStyle name="Check Cell 32" xfId="2195"/>
    <cellStyle name="Check Cell 32 2" xfId="18993"/>
    <cellStyle name="Check Cell 32 3" xfId="12652"/>
    <cellStyle name="Check Cell 33" xfId="2196"/>
    <cellStyle name="Check Cell 33 2" xfId="18994"/>
    <cellStyle name="Check Cell 33 3" xfId="12653"/>
    <cellStyle name="Check Cell 34" xfId="2197"/>
    <cellStyle name="Check Cell 34 2" xfId="18995"/>
    <cellStyle name="Check Cell 34 3" xfId="12654"/>
    <cellStyle name="Check Cell 35" xfId="2198"/>
    <cellStyle name="Check Cell 35 2" xfId="18996"/>
    <cellStyle name="Check Cell 35 3" xfId="12655"/>
    <cellStyle name="Check Cell 36" xfId="2199"/>
    <cellStyle name="Check Cell 36 2" xfId="18997"/>
    <cellStyle name="Check Cell 36 3" xfId="12656"/>
    <cellStyle name="Check Cell 37" xfId="2200"/>
    <cellStyle name="Check Cell 37 2" xfId="18998"/>
    <cellStyle name="Check Cell 37 3" xfId="12657"/>
    <cellStyle name="Check Cell 38" xfId="2201"/>
    <cellStyle name="Check Cell 38 2" xfId="18999"/>
    <cellStyle name="Check Cell 38 3" xfId="12658"/>
    <cellStyle name="Check Cell 39" xfId="2202"/>
    <cellStyle name="Check Cell 39 2" xfId="19000"/>
    <cellStyle name="Check Cell 39 3" xfId="12659"/>
    <cellStyle name="Check Cell 4" xfId="2203"/>
    <cellStyle name="Check Cell 4 2" xfId="19001"/>
    <cellStyle name="Check Cell 4 3" xfId="12660"/>
    <cellStyle name="Check Cell 40" xfId="2204"/>
    <cellStyle name="Check Cell 40 2" xfId="19002"/>
    <cellStyle name="Check Cell 40 3" xfId="12661"/>
    <cellStyle name="Check Cell 41" xfId="2205"/>
    <cellStyle name="Check Cell 41 2" xfId="19003"/>
    <cellStyle name="Check Cell 41 3" xfId="12662"/>
    <cellStyle name="Check Cell 42" xfId="2206"/>
    <cellStyle name="Check Cell 42 2" xfId="19004"/>
    <cellStyle name="Check Cell 42 3" xfId="12663"/>
    <cellStyle name="Check Cell 43" xfId="2207"/>
    <cellStyle name="Check Cell 43 2" xfId="19005"/>
    <cellStyle name="Check Cell 43 3" xfId="12664"/>
    <cellStyle name="Check Cell 44" xfId="2208"/>
    <cellStyle name="Check Cell 44 2" xfId="19006"/>
    <cellStyle name="Check Cell 44 3" xfId="12665"/>
    <cellStyle name="Check Cell 45" xfId="2209"/>
    <cellStyle name="Check Cell 45 2" xfId="19007"/>
    <cellStyle name="Check Cell 45 3" xfId="12666"/>
    <cellStyle name="Check Cell 46" xfId="2210"/>
    <cellStyle name="Check Cell 46 2" xfId="19008"/>
    <cellStyle name="Check Cell 46 3" xfId="12667"/>
    <cellStyle name="Check Cell 47" xfId="2211"/>
    <cellStyle name="Check Cell 47 2" xfId="19009"/>
    <cellStyle name="Check Cell 47 3" xfId="12668"/>
    <cellStyle name="Check Cell 48" xfId="19870"/>
    <cellStyle name="Check Cell 49" xfId="13528"/>
    <cellStyle name="Check Cell 5" xfId="2212"/>
    <cellStyle name="Check Cell 5 2" xfId="19010"/>
    <cellStyle name="Check Cell 5 3" xfId="12669"/>
    <cellStyle name="Check Cell 6" xfId="2213"/>
    <cellStyle name="Check Cell 6 2" xfId="19011"/>
    <cellStyle name="Check Cell 6 3" xfId="12670"/>
    <cellStyle name="Check Cell 7" xfId="2214"/>
    <cellStyle name="Check Cell 7 2" xfId="19012"/>
    <cellStyle name="Check Cell 7 3" xfId="12671"/>
    <cellStyle name="Check Cell 8" xfId="2215"/>
    <cellStyle name="Check Cell 8 2" xfId="19013"/>
    <cellStyle name="Check Cell 8 3" xfId="12672"/>
    <cellStyle name="Check Cell 9" xfId="2216"/>
    <cellStyle name="Check Cell 9 2" xfId="19014"/>
    <cellStyle name="Check Cell 9 3" xfId="12673"/>
    <cellStyle name="CombinedVol_Data" xfId="2217"/>
    <cellStyle name="Comma (0,0)" xfId="5993"/>
    <cellStyle name="Comma (0,0) -" xfId="5994"/>
    <cellStyle name="Comma (0,0) - 2" xfId="21365"/>
    <cellStyle name="Comma (0,0) - 3" xfId="15023"/>
    <cellStyle name="Comma (0,0) 10" xfId="5995"/>
    <cellStyle name="Comma (0,0) 11" xfId="5996"/>
    <cellStyle name="Comma (0,0) 12" xfId="5997"/>
    <cellStyle name="Comma (0,0) 13" xfId="21364"/>
    <cellStyle name="Comma (0,0) 14" xfId="25885"/>
    <cellStyle name="Comma (0,0) 15" xfId="25615"/>
    <cellStyle name="Comma (0,0) 16" xfId="24419"/>
    <cellStyle name="Comma (0,0) 17" xfId="31937"/>
    <cellStyle name="Comma (0,0) 18" xfId="31563"/>
    <cellStyle name="Comma (0,0) 19" xfId="29907"/>
    <cellStyle name="Comma (0,0) 2" xfId="5998"/>
    <cellStyle name="Comma (0,0) 20" xfId="29779"/>
    <cellStyle name="Comma (0,0) 21" xfId="33971"/>
    <cellStyle name="Comma (0,0) 22" xfId="36127"/>
    <cellStyle name="Comma (0,0) 23" xfId="15022"/>
    <cellStyle name="Comma (0,0) 3" xfId="5999"/>
    <cellStyle name="Comma (0,0) 4" xfId="6000"/>
    <cellStyle name="Comma (0,0) 5" xfId="6001"/>
    <cellStyle name="Comma (0,0) 6" xfId="6002"/>
    <cellStyle name="Comma (0,0) 7" xfId="6003"/>
    <cellStyle name="Comma (0,0) 8" xfId="6004"/>
    <cellStyle name="Comma (0,0) 9" xfId="6005"/>
    <cellStyle name="Comma (0,0) incl." xfId="6006"/>
    <cellStyle name="Comma (0,0) incl. 2" xfId="6007"/>
    <cellStyle name="Comma (0,0) incl. 2 2" xfId="21367"/>
    <cellStyle name="Comma (0,0) incl. 2 3" xfId="15025"/>
    <cellStyle name="Comma (0,0) incl. 3" xfId="21366"/>
    <cellStyle name="Comma (0,0) incl. 4" xfId="15024"/>
    <cellStyle name="Comma (0,0) N/A" xfId="6008"/>
    <cellStyle name="Comma (0,0) N/A 2" xfId="21368"/>
    <cellStyle name="Comma (0,0) N/A 3" xfId="15026"/>
    <cellStyle name="Comma (0,0) TBD" xfId="6009"/>
    <cellStyle name="Comma (0,0) TBD-" xfId="6010"/>
    <cellStyle name="Comma (0,0) TBD 10" xfId="6011"/>
    <cellStyle name="Comma (0,0) TBD- 10" xfId="6012"/>
    <cellStyle name="Comma (0,0) TBD- 10 2" xfId="6013"/>
    <cellStyle name="Comma (0,0) TBD- 10 2 2" xfId="21371"/>
    <cellStyle name="Comma (0,0) TBD- 10 2 3" xfId="15029"/>
    <cellStyle name="Comma (0,0) TBD- 10 3" xfId="6014"/>
    <cellStyle name="Comma (0,0) TBD 11" xfId="6015"/>
    <cellStyle name="Comma (0,0) TBD- 11" xfId="6016"/>
    <cellStyle name="Comma (0,0) TBD 12" xfId="6017"/>
    <cellStyle name="Comma (0,0) TBD- 12" xfId="6018"/>
    <cellStyle name="Comma (0,0) TBD 13" xfId="21369"/>
    <cellStyle name="Comma (0,0) TBD- 13" xfId="6019"/>
    <cellStyle name="Comma (0,0) TBD- 13 2" xfId="21372"/>
    <cellStyle name="Comma (0,0) TBD- 13 3" xfId="15030"/>
    <cellStyle name="Comma (0,0) TBD 14" xfId="25901"/>
    <cellStyle name="Comma (0,0) TBD- 14" xfId="6020"/>
    <cellStyle name="Comma (0,0) TBD- 14 2" xfId="21373"/>
    <cellStyle name="Comma (0,0) TBD- 14 3" xfId="15031"/>
    <cellStyle name="Comma (0,0) TBD 15" xfId="25614"/>
    <cellStyle name="Comma (0,0) TBD- 15" xfId="6021"/>
    <cellStyle name="Comma (0,0) TBD- 15 2" xfId="21374"/>
    <cellStyle name="Comma (0,0) TBD- 15 3" xfId="15032"/>
    <cellStyle name="Comma (0,0) TBD 16" xfId="27274"/>
    <cellStyle name="Comma (0,0) TBD- 16" xfId="6022"/>
    <cellStyle name="Comma (0,0) TBD- 16 2" xfId="21375"/>
    <cellStyle name="Comma (0,0) TBD- 16 3" xfId="15033"/>
    <cellStyle name="Comma (0,0) TBD 17" xfId="31953"/>
    <cellStyle name="Comma (0,0) TBD- 17" xfId="6023"/>
    <cellStyle name="Comma (0,0) TBD- 17 2" xfId="21376"/>
    <cellStyle name="Comma (0,0) TBD- 17 3" xfId="15034"/>
    <cellStyle name="Comma (0,0) TBD 18" xfId="31548"/>
    <cellStyle name="Comma (0,0) TBD- 18" xfId="6024"/>
    <cellStyle name="Comma (0,0) TBD- 18 2" xfId="21377"/>
    <cellStyle name="Comma (0,0) TBD- 18 3" xfId="15035"/>
    <cellStyle name="Comma (0,0) TBD 19" xfId="29921"/>
    <cellStyle name="Comma (0,0) TBD- 19" xfId="6025"/>
    <cellStyle name="Comma (0,0) TBD- 19 2" xfId="21378"/>
    <cellStyle name="Comma (0,0) TBD- 19 3" xfId="15036"/>
    <cellStyle name="Comma (0,0) TBD 2" xfId="6026"/>
    <cellStyle name="Comma (0,0) TBD- 2" xfId="6027"/>
    <cellStyle name="Comma (0,0) TBD 20" xfId="33803"/>
    <cellStyle name="Comma (0,0) TBD- 20" xfId="6028"/>
    <cellStyle name="Comma (0,0) TBD- 20 2" xfId="21379"/>
    <cellStyle name="Comma (0,0) TBD- 20 3" xfId="15037"/>
    <cellStyle name="Comma (0,0) TBD 21" xfId="36735"/>
    <cellStyle name="Comma (0,0) TBD- 21" xfId="6029"/>
    <cellStyle name="Comma (0,0) TBD- 21 2" xfId="21380"/>
    <cellStyle name="Comma (0,0) TBD- 21 3" xfId="15038"/>
    <cellStyle name="Comma (0,0) TBD 22" xfId="36126"/>
    <cellStyle name="Comma (0,0) TBD- 22" xfId="6030"/>
    <cellStyle name="Comma (0,0) TBD- 22 2" xfId="21381"/>
    <cellStyle name="Comma (0,0) TBD- 22 3" xfId="15039"/>
    <cellStyle name="Comma (0,0) TBD 23" xfId="15027"/>
    <cellStyle name="Comma (0,0) TBD- 23" xfId="6031"/>
    <cellStyle name="Comma (0,0) TBD- 23 2" xfId="21382"/>
    <cellStyle name="Comma (0,0) TBD- 23 3" xfId="15040"/>
    <cellStyle name="Comma (0,0) TBD- 24" xfId="6032"/>
    <cellStyle name="Comma (0,0) TBD- 24 2" xfId="21383"/>
    <cellStyle name="Comma (0,0) TBD- 24 3" xfId="15041"/>
    <cellStyle name="Comma (0,0) TBD- 25" xfId="6033"/>
    <cellStyle name="Comma (0,0) TBD- 25 2" xfId="21384"/>
    <cellStyle name="Comma (0,0) TBD- 25 3" xfId="15042"/>
    <cellStyle name="Comma (0,0) TBD- 26" xfId="6034"/>
    <cellStyle name="Comma (0,0) TBD- 26 2" xfId="21385"/>
    <cellStyle name="Comma (0,0) TBD- 26 3" xfId="15043"/>
    <cellStyle name="Comma (0,0) TBD- 27" xfId="6035"/>
    <cellStyle name="Comma (0,0) TBD- 27 2" xfId="21386"/>
    <cellStyle name="Comma (0,0) TBD- 27 3" xfId="15044"/>
    <cellStyle name="Comma (0,0) TBD- 28" xfId="6036"/>
    <cellStyle name="Comma (0,0) TBD- 28 2" xfId="21387"/>
    <cellStyle name="Comma (0,0) TBD- 28 3" xfId="15045"/>
    <cellStyle name="Comma (0,0) TBD- 29" xfId="6037"/>
    <cellStyle name="Comma (0,0) TBD- 29 2" xfId="21388"/>
    <cellStyle name="Comma (0,0) TBD- 29 3" xfId="15046"/>
    <cellStyle name="Comma (0,0) TBD 3" xfId="6038"/>
    <cellStyle name="Comma (0,0) TBD- 3" xfId="6039"/>
    <cellStyle name="Comma (0,0) TBD- 30" xfId="6040"/>
    <cellStyle name="Comma (0,0) TBD- 30 2" xfId="21389"/>
    <cellStyle name="Comma (0,0) TBD- 30 3" xfId="15047"/>
    <cellStyle name="Comma (0,0) TBD- 31" xfId="6041"/>
    <cellStyle name="Comma (0,0) TBD- 31 2" xfId="21390"/>
    <cellStyle name="Comma (0,0) TBD- 31 3" xfId="15048"/>
    <cellStyle name="Comma (0,0) TBD- 32" xfId="6042"/>
    <cellStyle name="Comma (0,0) TBD- 32 2" xfId="21391"/>
    <cellStyle name="Comma (0,0) TBD- 32 3" xfId="15049"/>
    <cellStyle name="Comma (0,0) TBD- 33" xfId="6043"/>
    <cellStyle name="Comma (0,0) TBD- 33 2" xfId="21392"/>
    <cellStyle name="Comma (0,0) TBD- 33 3" xfId="15050"/>
    <cellStyle name="Comma (0,0) TBD- 34" xfId="6044"/>
    <cellStyle name="Comma (0,0) TBD- 34 2" xfId="21393"/>
    <cellStyle name="Comma (0,0) TBD- 34 3" xfId="15051"/>
    <cellStyle name="Comma (0,0) TBD- 35" xfId="6045"/>
    <cellStyle name="Comma (0,0) TBD- 35 2" xfId="21394"/>
    <cellStyle name="Comma (0,0) TBD- 35 3" xfId="15052"/>
    <cellStyle name="Comma (0,0) TBD- 36" xfId="6046"/>
    <cellStyle name="Comma (0,0) TBD- 36 2" xfId="21395"/>
    <cellStyle name="Comma (0,0) TBD- 36 3" xfId="15053"/>
    <cellStyle name="Comma (0,0) TBD- 37" xfId="21370"/>
    <cellStyle name="Comma (0,0) TBD- 38" xfId="25902"/>
    <cellStyle name="Comma (0,0) TBD- 39" xfId="25613"/>
    <cellStyle name="Comma (0,0) TBD 4" xfId="6047"/>
    <cellStyle name="Comma (0,0) TBD- 4" xfId="6048"/>
    <cellStyle name="Comma (0,0) TBD- 40" xfId="24420"/>
    <cellStyle name="Comma (0,0) TBD- 41" xfId="31954"/>
    <cellStyle name="Comma (0,0) TBD- 42" xfId="31547"/>
    <cellStyle name="Comma (0,0) TBD- 43" xfId="29922"/>
    <cellStyle name="Comma (0,0) TBD- 44" xfId="33802"/>
    <cellStyle name="Comma (0,0) TBD- 45" xfId="36789"/>
    <cellStyle name="Comma (0,0) TBD- 46" xfId="37130"/>
    <cellStyle name="Comma (0,0) TBD- 47" xfId="15028"/>
    <cellStyle name="Comma (0,0) TBD 5" xfId="6049"/>
    <cellStyle name="Comma (0,0) TBD- 5" xfId="6050"/>
    <cellStyle name="Comma (0,0) TBD 6" xfId="6051"/>
    <cellStyle name="Comma (0,0) TBD- 6" xfId="6052"/>
    <cellStyle name="Comma (0,0) TBD 7" xfId="6053"/>
    <cellStyle name="Comma (0,0) TBD- 7" xfId="6054"/>
    <cellStyle name="Comma (0,0) TBD 8" xfId="6055"/>
    <cellStyle name="Comma (0,0) TBD- 8" xfId="6056"/>
    <cellStyle name="Comma (0,0) TBD 9" xfId="6057"/>
    <cellStyle name="Comma (0,0) TBD- 9" xfId="6058"/>
    <cellStyle name="Comma (0,0) TBD_(4+8) YoY (3)" xfId="6059"/>
    <cellStyle name="Comma (0,0) TBD-_05MY CM Addendum HID Whls 5-12-04" xfId="6060"/>
    <cellStyle name="Comma (0,0) TBD_09d_L319 '07MY Pricing - Canada" xfId="6061"/>
    <cellStyle name="Comma (0,0) TBD-_09d_L319 '07MY Pricing - Canada" xfId="6062"/>
    <cellStyle name="Comma (0,0) TBD_09d_L319 '07MY Pricing - Canada 10" xfId="36677"/>
    <cellStyle name="Comma (0,0) TBD-_09d_L319 '07MY Pricing - Canada 10" xfId="36678"/>
    <cellStyle name="Comma (0,0) TBD_09d_L319 '07MY Pricing - Canada 11" xfId="34965"/>
    <cellStyle name="Comma (0,0) TBD-_09d_L319 '07MY Pricing - Canada 11" xfId="28597"/>
    <cellStyle name="Comma (0,0) TBD_09d_L319 '07MY Pricing - Canada 12" xfId="15054"/>
    <cellStyle name="Comma (0,0) TBD-_09d_L319 '07MY Pricing - Canada 12" xfId="15055"/>
    <cellStyle name="Comma (0,0) TBD_09d_L319 '07MY Pricing - Canada 2" xfId="21396"/>
    <cellStyle name="Comma (0,0) TBD-_09d_L319 '07MY Pricing - Canada 2" xfId="21397"/>
    <cellStyle name="Comma (0,0) TBD_09d_L319 '07MY Pricing - Canada 3" xfId="25948"/>
    <cellStyle name="Comma (0,0) TBD-_09d_L319 '07MY Pricing - Canada 3" xfId="25949"/>
    <cellStyle name="Comma (0,0) TBD_09d_L319 '07MY Pricing - Canada 4" xfId="25612"/>
    <cellStyle name="Comma (0,0) TBD-_09d_L319 '07MY Pricing - Canada 4" xfId="25611"/>
    <cellStyle name="Comma (0,0) TBD_09d_L319 '07MY Pricing - Canada 5" xfId="23812"/>
    <cellStyle name="Comma (0,0) TBD-_09d_L319 '07MY Pricing - Canada 5" xfId="23813"/>
    <cellStyle name="Comma (0,0) TBD_09d_L319 '07MY Pricing - Canada 6" xfId="32004"/>
    <cellStyle name="Comma (0,0) TBD-_09d_L319 '07MY Pricing - Canada 6" xfId="32005"/>
    <cellStyle name="Comma (0,0) TBD_09d_L319 '07MY Pricing - Canada 7" xfId="31503"/>
    <cellStyle name="Comma (0,0) TBD-_09d_L319 '07MY Pricing - Canada 7" xfId="31502"/>
    <cellStyle name="Comma (0,0) TBD_09d_L319 '07MY Pricing - Canada 8" xfId="29005"/>
    <cellStyle name="Comma (0,0) TBD-_09d_L319 '07MY Pricing - Canada 8" xfId="29006"/>
    <cellStyle name="Comma (0,0) TBD_09d_L319 '07MY Pricing - Canada 9" xfId="29778"/>
    <cellStyle name="Comma (0,0) TBD-_09d_L319 '07MY Pricing - Canada 9" xfId="29777"/>
    <cellStyle name="Comma (0,0) TBD_H-C Facer" xfId="6063"/>
    <cellStyle name="Comma (0,0) TBD-_LR^05MY USA X350^040129" xfId="6064"/>
    <cellStyle name="Comma (0,0) TBD_Tab 1" xfId="6065"/>
    <cellStyle name="Comma (0,0) TBD-_X351 USA PPMR v2" xfId="6066"/>
    <cellStyle name="Comma (0,0) TBD_X358 cost sheet formal 5-9-06_07MY to 08MY" xfId="6067"/>
    <cellStyle name="Comma (0,0) TBD-_X358 cost sheet formal 5-9-06_07MY to 08MY" xfId="6068"/>
    <cellStyle name="Comma (0,0) TBD_X358 cost sheet formal 5-9-06_PA to PR" xfId="6069"/>
    <cellStyle name="Comma (0,0) TBD-_X358 cost sheet formal 5-9-06_PA to PR" xfId="6070"/>
    <cellStyle name="Comma (0,0) TBD_YoY (4)" xfId="6071"/>
    <cellStyle name="Comma (0,0)_05MY CM Addendum HID Whls 5-12-04" xfId="6072"/>
    <cellStyle name="Comma (0,00)" xfId="6073"/>
    <cellStyle name="Comma (0,00) -" xfId="6074"/>
    <cellStyle name="Comma (0,00) - 2" xfId="6075"/>
    <cellStyle name="Comma (0,00) - 2 2" xfId="21400"/>
    <cellStyle name="Comma (0,00) - 2 3" xfId="15058"/>
    <cellStyle name="Comma (0,00) - 3" xfId="21399"/>
    <cellStyle name="Comma (0,00) - 4" xfId="15057"/>
    <cellStyle name="Comma (0,00) 10" xfId="6076"/>
    <cellStyle name="Comma (0,00) 10 2" xfId="6077"/>
    <cellStyle name="Comma (0,00) 10 2 2" xfId="21401"/>
    <cellStyle name="Comma (0,00) 10 2 3" xfId="15059"/>
    <cellStyle name="Comma (0,00) 10 3" xfId="6078"/>
    <cellStyle name="Comma (0,00) 11" xfId="6079"/>
    <cellStyle name="Comma (0,00) 11 2" xfId="6080"/>
    <cellStyle name="Comma (0,00) 11 2 2" xfId="21402"/>
    <cellStyle name="Comma (0,00) 11 2 3" xfId="15060"/>
    <cellStyle name="Comma (0,00) 11 3" xfId="6081"/>
    <cellStyle name="Comma (0,00) 12" xfId="6082"/>
    <cellStyle name="Comma (0,00) 13" xfId="6083"/>
    <cellStyle name="Comma (0,00) 13 2" xfId="21403"/>
    <cellStyle name="Comma (0,00) 13 3" xfId="15061"/>
    <cellStyle name="Comma (0,00) 14" xfId="6084"/>
    <cellStyle name="Comma (0,00) 14 2" xfId="21404"/>
    <cellStyle name="Comma (0,00) 14 3" xfId="15062"/>
    <cellStyle name="Comma (0,00) 15" xfId="6085"/>
    <cellStyle name="Comma (0,00) 15 2" xfId="21405"/>
    <cellStyle name="Comma (0,00) 15 3" xfId="15063"/>
    <cellStyle name="Comma (0,00) 16" xfId="6086"/>
    <cellStyle name="Comma (0,00) 16 2" xfId="21406"/>
    <cellStyle name="Comma (0,00) 16 3" xfId="15064"/>
    <cellStyle name="Comma (0,00) 17" xfId="6087"/>
    <cellStyle name="Comma (0,00) 17 2" xfId="21407"/>
    <cellStyle name="Comma (0,00) 17 3" xfId="15065"/>
    <cellStyle name="Comma (0,00) 18" xfId="6088"/>
    <cellStyle name="Comma (0,00) 18 2" xfId="21408"/>
    <cellStyle name="Comma (0,00) 18 3" xfId="15066"/>
    <cellStyle name="Comma (0,00) 19" xfId="6089"/>
    <cellStyle name="Comma (0,00) 19 2" xfId="21409"/>
    <cellStyle name="Comma (0,00) 19 3" xfId="15067"/>
    <cellStyle name="Comma (0,00) 2" xfId="6090"/>
    <cellStyle name="Comma (0,00) 20" xfId="6091"/>
    <cellStyle name="Comma (0,00) 20 2" xfId="21410"/>
    <cellStyle name="Comma (0,00) 20 3" xfId="15068"/>
    <cellStyle name="Comma (0,00) 21" xfId="6092"/>
    <cellStyle name="Comma (0,00) 21 2" xfId="21411"/>
    <cellStyle name="Comma (0,00) 21 3" xfId="15069"/>
    <cellStyle name="Comma (0,00) 22" xfId="6093"/>
    <cellStyle name="Comma (0,00) 22 2" xfId="21412"/>
    <cellStyle name="Comma (0,00) 22 3" xfId="15070"/>
    <cellStyle name="Comma (0,00) 23" xfId="6094"/>
    <cellStyle name="Comma (0,00) 23 2" xfId="21413"/>
    <cellStyle name="Comma (0,00) 23 3" xfId="15071"/>
    <cellStyle name="Comma (0,00) 24" xfId="6095"/>
    <cellStyle name="Comma (0,00) 24 2" xfId="21414"/>
    <cellStyle name="Comma (0,00) 24 3" xfId="15072"/>
    <cellStyle name="Comma (0,00) 25" xfId="6096"/>
    <cellStyle name="Comma (0,00) 25 2" xfId="21415"/>
    <cellStyle name="Comma (0,00) 25 3" xfId="15073"/>
    <cellStyle name="Comma (0,00) 26" xfId="6097"/>
    <cellStyle name="Comma (0,00) 26 2" xfId="21416"/>
    <cellStyle name="Comma (0,00) 26 3" xfId="15074"/>
    <cellStyle name="Comma (0,00) 27" xfId="6098"/>
    <cellStyle name="Comma (0,00) 27 2" xfId="21417"/>
    <cellStyle name="Comma (0,00) 27 3" xfId="15075"/>
    <cellStyle name="Comma (0,00) 28" xfId="6099"/>
    <cellStyle name="Comma (0,00) 28 2" xfId="21418"/>
    <cellStyle name="Comma (0,00) 28 3" xfId="15076"/>
    <cellStyle name="Comma (0,00) 29" xfId="6100"/>
    <cellStyle name="Comma (0,00) 29 2" xfId="21419"/>
    <cellStyle name="Comma (0,00) 29 3" xfId="15077"/>
    <cellStyle name="Comma (0,00) 3" xfId="6101"/>
    <cellStyle name="Comma (0,00) 30" xfId="6102"/>
    <cellStyle name="Comma (0,00) 30 2" xfId="21420"/>
    <cellStyle name="Comma (0,00) 30 3" xfId="15078"/>
    <cellStyle name="Comma (0,00) 31" xfId="6103"/>
    <cellStyle name="Comma (0,00) 31 2" xfId="21421"/>
    <cellStyle name="Comma (0,00) 31 3" xfId="15079"/>
    <cellStyle name="Comma (0,00) 32" xfId="6104"/>
    <cellStyle name="Comma (0,00) 32 2" xfId="21422"/>
    <cellStyle name="Comma (0,00) 32 3" xfId="15080"/>
    <cellStyle name="Comma (0,00) 33" xfId="6105"/>
    <cellStyle name="Comma (0,00) 33 2" xfId="21423"/>
    <cellStyle name="Comma (0,00) 33 3" xfId="15081"/>
    <cellStyle name="Comma (0,00) 34" xfId="6106"/>
    <cellStyle name="Comma (0,00) 34 2" xfId="21424"/>
    <cellStyle name="Comma (0,00) 34 3" xfId="15082"/>
    <cellStyle name="Comma (0,00) 35" xfId="6107"/>
    <cellStyle name="Comma (0,00) 35 2" xfId="21425"/>
    <cellStyle name="Comma (0,00) 35 3" xfId="15083"/>
    <cellStyle name="Comma (0,00) 36" xfId="6108"/>
    <cellStyle name="Comma (0,00) 36 2" xfId="21426"/>
    <cellStyle name="Comma (0,00) 36 3" xfId="15084"/>
    <cellStyle name="Comma (0,00) 37" xfId="6109"/>
    <cellStyle name="Comma (0,00) 37 2" xfId="21427"/>
    <cellStyle name="Comma (0,00) 37 3" xfId="15085"/>
    <cellStyle name="Comma (0,00) 38" xfId="21398"/>
    <cellStyle name="Comma (0,00) 39" xfId="25955"/>
    <cellStyle name="Comma (0,00) 4" xfId="6110"/>
    <cellStyle name="Comma (0,00) 40" xfId="25610"/>
    <cellStyle name="Comma (0,00) 41" xfId="23814"/>
    <cellStyle name="Comma (0,00) 42" xfId="32011"/>
    <cellStyle name="Comma (0,00) 43" xfId="31492"/>
    <cellStyle name="Comma (0,00) 44" xfId="29015"/>
    <cellStyle name="Comma (0,00) 45" xfId="28112"/>
    <cellStyle name="Comma (0,00) 46" xfId="36679"/>
    <cellStyle name="Comma (0,00) 47" xfId="33961"/>
    <cellStyle name="Comma (0,00) 48" xfId="15056"/>
    <cellStyle name="Comma (0,00) 5" xfId="6111"/>
    <cellStyle name="Comma (0,00) 6" xfId="6112"/>
    <cellStyle name="Comma (0,00) 7" xfId="6113"/>
    <cellStyle name="Comma (0,00) 8" xfId="6114"/>
    <cellStyle name="Comma (0,00) 9" xfId="6115"/>
    <cellStyle name="Comma (0,00) incl." xfId="6116"/>
    <cellStyle name="Comma (0,00) incl. 2" xfId="6117"/>
    <cellStyle name="Comma (0,00) incl. 2 2" xfId="21429"/>
    <cellStyle name="Comma (0,00) incl. 2 3" xfId="15087"/>
    <cellStyle name="Comma (0,00) incl. 3" xfId="21428"/>
    <cellStyle name="Comma (0,00) incl. 4" xfId="15086"/>
    <cellStyle name="Comma (0,00) N/A" xfId="6118"/>
    <cellStyle name="Comma (0,00) N/A 2" xfId="6119"/>
    <cellStyle name="Comma (0,00) N/A 2 2" xfId="21431"/>
    <cellStyle name="Comma (0,00) N/A 2 3" xfId="15089"/>
    <cellStyle name="Comma (0,00) N/A 3" xfId="21430"/>
    <cellStyle name="Comma (0,00) N/A 4" xfId="15088"/>
    <cellStyle name="Comma (0,00) TBD" xfId="6120"/>
    <cellStyle name="Comma (0,00) TBD-" xfId="6121"/>
    <cellStyle name="Comma (0,00) TBD 10" xfId="6122"/>
    <cellStyle name="Comma (0,00) TBD- 10" xfId="6123"/>
    <cellStyle name="Comma (0,00) TBD 10 10" xfId="6124"/>
    <cellStyle name="Comma (0,00) TBD- 10 10" xfId="36680"/>
    <cellStyle name="Comma (0,00) TBD 10 11" xfId="6125"/>
    <cellStyle name="Comma (0,00) TBD- 10 11" xfId="34967"/>
    <cellStyle name="Comma (0,00) TBD 10 12" xfId="6126"/>
    <cellStyle name="Comma (0,00) TBD- 10 12" xfId="15092"/>
    <cellStyle name="Comma (0,00) TBD 10 13" xfId="6127"/>
    <cellStyle name="Comma (0,00) TBD 10 14" xfId="6128"/>
    <cellStyle name="Comma (0,00) TBD 10 15" xfId="6129"/>
    <cellStyle name="Comma (0,00) TBD 10 16" xfId="6130"/>
    <cellStyle name="Comma (0,00) TBD 10 17" xfId="6131"/>
    <cellStyle name="Comma (0,00) TBD 10 18" xfId="6132"/>
    <cellStyle name="Comma (0,00) TBD 10 19" xfId="6133"/>
    <cellStyle name="Comma (0,00) TBD 10 2" xfId="6134"/>
    <cellStyle name="Comma (0,00) TBD- 10 2" xfId="21434"/>
    <cellStyle name="Comma (0,00) TBD 10 2 10" xfId="33718"/>
    <cellStyle name="Comma (0,00) TBD 10 2 11" xfId="30066"/>
    <cellStyle name="Comma (0,00) TBD 10 2 12" xfId="15093"/>
    <cellStyle name="Comma (0,00) TBD 10 2 2" xfId="21435"/>
    <cellStyle name="Comma (0,00) TBD 10 2 3" xfId="25971"/>
    <cellStyle name="Comma (0,00) TBD 10 2 4" xfId="25606"/>
    <cellStyle name="Comma (0,00) TBD 10 2 5" xfId="27621"/>
    <cellStyle name="Comma (0,00) TBD 10 2 6" xfId="32072"/>
    <cellStyle name="Comma (0,00) TBD 10 2 7" xfId="31436"/>
    <cellStyle name="Comma (0,00) TBD 10 2 8" xfId="31654"/>
    <cellStyle name="Comma (0,00) TBD 10 2 9" xfId="28976"/>
    <cellStyle name="Comma (0,00) TBD 10 20" xfId="6135"/>
    <cellStyle name="Comma (0,00) TBD 10 21" xfId="6136"/>
    <cellStyle name="Comma (0,00) TBD 10 3" xfId="6137"/>
    <cellStyle name="Comma (0,00) TBD- 10 3" xfId="25970"/>
    <cellStyle name="Comma (0,00) TBD 10 4" xfId="6138"/>
    <cellStyle name="Comma (0,00) TBD- 10 4" xfId="25607"/>
    <cellStyle name="Comma (0,00) TBD 10 5" xfId="6139"/>
    <cellStyle name="Comma (0,00) TBD- 10 5" xfId="23817"/>
    <cellStyle name="Comma (0,00) TBD 10 6" xfId="6140"/>
    <cellStyle name="Comma (0,00) TBD- 10 6" xfId="32061"/>
    <cellStyle name="Comma (0,00) TBD 10 7" xfId="6141"/>
    <cellStyle name="Comma (0,00) TBD- 10 7" xfId="28176"/>
    <cellStyle name="Comma (0,00) TBD 10 8" xfId="6142"/>
    <cellStyle name="Comma (0,00) TBD- 10 8" xfId="28202"/>
    <cellStyle name="Comma (0,00) TBD 10 9" xfId="6143"/>
    <cellStyle name="Comma (0,00) TBD- 10 9" xfId="29775"/>
    <cellStyle name="Comma (0,00) TBD 11" xfId="6144"/>
    <cellStyle name="Comma (0,00) TBD- 11" xfId="6145"/>
    <cellStyle name="Comma (0,00) TBD 11 10" xfId="6146"/>
    <cellStyle name="Comma (0,00) TBD- 11 10" xfId="36681"/>
    <cellStyle name="Comma (0,00) TBD 11 11" xfId="6147"/>
    <cellStyle name="Comma (0,00) TBD- 11 11" xfId="37161"/>
    <cellStyle name="Comma (0,00) TBD 11 12" xfId="6148"/>
    <cellStyle name="Comma (0,00) TBD- 11 12" xfId="15094"/>
    <cellStyle name="Comma (0,00) TBD 11 13" xfId="6149"/>
    <cellStyle name="Comma (0,00) TBD 11 14" xfId="6150"/>
    <cellStyle name="Comma (0,00) TBD 11 15" xfId="6151"/>
    <cellStyle name="Comma (0,00) TBD 11 16" xfId="6152"/>
    <cellStyle name="Comma (0,00) TBD 11 17" xfId="6153"/>
    <cellStyle name="Comma (0,00) TBD 11 18" xfId="6154"/>
    <cellStyle name="Comma (0,00) TBD 11 19" xfId="6155"/>
    <cellStyle name="Comma (0,00) TBD 11 2" xfId="6156"/>
    <cellStyle name="Comma (0,00) TBD- 11 2" xfId="21436"/>
    <cellStyle name="Comma (0,00) TBD 11 2 10" xfId="36682"/>
    <cellStyle name="Comma (0,00) TBD 11 2 11" xfId="36676"/>
    <cellStyle name="Comma (0,00) TBD 11 2 12" xfId="15095"/>
    <cellStyle name="Comma (0,00) TBD 11 2 2" xfId="21437"/>
    <cellStyle name="Comma (0,00) TBD 11 2 3" xfId="25973"/>
    <cellStyle name="Comma (0,00) TBD 11 2 4" xfId="23500"/>
    <cellStyle name="Comma (0,00) TBD 11 2 5" xfId="23502"/>
    <cellStyle name="Comma (0,00) TBD 11 2 6" xfId="32090"/>
    <cellStyle name="Comma (0,00) TBD 11 2 7" xfId="28163"/>
    <cellStyle name="Comma (0,00) TBD 11 2 8" xfId="30165"/>
    <cellStyle name="Comma (0,00) TBD 11 2 9" xfId="29774"/>
    <cellStyle name="Comma (0,00) TBD 11 20" xfId="6157"/>
    <cellStyle name="Comma (0,00) TBD 11 3" xfId="6158"/>
    <cellStyle name="Comma (0,00) TBD- 11 3" xfId="25972"/>
    <cellStyle name="Comma (0,00) TBD 11 4" xfId="6159"/>
    <cellStyle name="Comma (0,00) TBD- 11 4" xfId="23501"/>
    <cellStyle name="Comma (0,00) TBD 11 5" xfId="6160"/>
    <cellStyle name="Comma (0,00) TBD- 11 5" xfId="25616"/>
    <cellStyle name="Comma (0,00) TBD 11 6" xfId="6161"/>
    <cellStyle name="Comma (0,00) TBD- 11 6" xfId="32079"/>
    <cellStyle name="Comma (0,00) TBD 11 7" xfId="6162"/>
    <cellStyle name="Comma (0,00) TBD- 11 7" xfId="28806"/>
    <cellStyle name="Comma (0,00) TBD 11 8" xfId="6163"/>
    <cellStyle name="Comma (0,00) TBD- 11 8" xfId="34818"/>
    <cellStyle name="Comma (0,00) TBD 11 9" xfId="6164"/>
    <cellStyle name="Comma (0,00) TBD- 11 9" xfId="34917"/>
    <cellStyle name="Comma (0,00) TBD 12" xfId="6165"/>
    <cellStyle name="Comma (0,00) TBD- 12" xfId="6166"/>
    <cellStyle name="Comma (0,00) TBD- 12 2" xfId="21438"/>
    <cellStyle name="Comma (0,00) TBD- 12 3" xfId="15096"/>
    <cellStyle name="Comma (0,00) TBD 13" xfId="6167"/>
    <cellStyle name="Comma (0,00) TBD- 13" xfId="6168"/>
    <cellStyle name="Comma (0,00) TBD 13 10" xfId="33719"/>
    <cellStyle name="Comma (0,00) TBD- 13 10" xfId="33720"/>
    <cellStyle name="Comma (0,00) TBD 13 11" xfId="36730"/>
    <cellStyle name="Comma (0,00) TBD- 13 11" xfId="36729"/>
    <cellStyle name="Comma (0,00) TBD 13 12" xfId="15097"/>
    <cellStyle name="Comma (0,00) TBD- 13 12" xfId="15098"/>
    <cellStyle name="Comma (0,00) TBD 13 2" xfId="21439"/>
    <cellStyle name="Comma (0,00) TBD- 13 2" xfId="21440"/>
    <cellStyle name="Comma (0,00) TBD 13 3" xfId="25974"/>
    <cellStyle name="Comma (0,00) TBD- 13 3" xfId="25975"/>
    <cellStyle name="Comma (0,00) TBD 13 4" xfId="23499"/>
    <cellStyle name="Comma (0,00) TBD- 13 4" xfId="23498"/>
    <cellStyle name="Comma (0,00) TBD 13 5" xfId="24459"/>
    <cellStyle name="Comma (0,00) TBD- 13 5" xfId="23818"/>
    <cellStyle name="Comma (0,00) TBD 13 6" xfId="32101"/>
    <cellStyle name="Comma (0,00) TBD- 13 6" xfId="32102"/>
    <cellStyle name="Comma (0,00) TBD 13 7" xfId="31427"/>
    <cellStyle name="Comma (0,00) TBD- 13 7" xfId="31426"/>
    <cellStyle name="Comma (0,00) TBD 13 8" xfId="29064"/>
    <cellStyle name="Comma (0,00) TBD- 13 8" xfId="28226"/>
    <cellStyle name="Comma (0,00) TBD 13 9" xfId="28595"/>
    <cellStyle name="Comma (0,00) TBD- 13 9" xfId="29773"/>
    <cellStyle name="Comma (0,00) TBD 14" xfId="6169"/>
    <cellStyle name="Comma (0,00) TBD- 14" xfId="6170"/>
    <cellStyle name="Comma (0,00) TBD 14 10" xfId="33978"/>
    <cellStyle name="Comma (0,00) TBD- 14 10" xfId="33979"/>
    <cellStyle name="Comma (0,00) TBD 14 11" xfId="36728"/>
    <cellStyle name="Comma (0,00) TBD- 14 11" xfId="33716"/>
    <cellStyle name="Comma (0,00) TBD 14 12" xfId="15099"/>
    <cellStyle name="Comma (0,00) TBD- 14 12" xfId="15100"/>
    <cellStyle name="Comma (0,00) TBD 14 2" xfId="21441"/>
    <cellStyle name="Comma (0,00) TBD- 14 2" xfId="21442"/>
    <cellStyle name="Comma (0,00) TBD 14 3" xfId="25976"/>
    <cellStyle name="Comma (0,00) TBD- 14 3" xfId="25977"/>
    <cellStyle name="Comma (0,00) TBD 14 4" xfId="23497"/>
    <cellStyle name="Comma (0,00) TBD- 14 4" xfId="23496"/>
    <cellStyle name="Comma (0,00) TBD 14 5" xfId="23819"/>
    <cellStyle name="Comma (0,00) TBD- 14 5" xfId="23820"/>
    <cellStyle name="Comma (0,00) TBD 14 6" xfId="32103"/>
    <cellStyle name="Comma (0,00) TBD- 14 6" xfId="32104"/>
    <cellStyle name="Comma (0,00) TBD 14 7" xfId="31425"/>
    <cellStyle name="Comma (0,00) TBD- 14 7" xfId="28155"/>
    <cellStyle name="Comma (0,00) TBD 14 8" xfId="31656"/>
    <cellStyle name="Comma (0,00) TBD- 14 8" xfId="31657"/>
    <cellStyle name="Comma (0,00) TBD 14 9" xfId="29772"/>
    <cellStyle name="Comma (0,00) TBD- 14 9" xfId="29771"/>
    <cellStyle name="Comma (0,00) TBD 15" xfId="6171"/>
    <cellStyle name="Comma (0,00) TBD- 15" xfId="6172"/>
    <cellStyle name="Comma (0,00) TBD 15 10" xfId="33980"/>
    <cellStyle name="Comma (0,00) TBD- 15 10" xfId="33981"/>
    <cellStyle name="Comma (0,00) TBD 15 11" xfId="33628"/>
    <cellStyle name="Comma (0,00) TBD- 15 11" xfId="33715"/>
    <cellStyle name="Comma (0,00) TBD 15 12" xfId="15101"/>
    <cellStyle name="Comma (0,00) TBD- 15 12" xfId="15102"/>
    <cellStyle name="Comma (0,00) TBD 15 2" xfId="21443"/>
    <cellStyle name="Comma (0,00) TBD- 15 2" xfId="21444"/>
    <cellStyle name="Comma (0,00) TBD 15 3" xfId="25978"/>
    <cellStyle name="Comma (0,00) TBD- 15 3" xfId="25979"/>
    <cellStyle name="Comma (0,00) TBD 15 4" xfId="23811"/>
    <cellStyle name="Comma (0,00) TBD- 15 4" xfId="23810"/>
    <cellStyle name="Comma (0,00) TBD 15 5" xfId="27552"/>
    <cellStyle name="Comma (0,00) TBD- 15 5" xfId="23821"/>
    <cellStyle name="Comma (0,00) TBD 15 6" xfId="32105"/>
    <cellStyle name="Comma (0,00) TBD- 15 6" xfId="32106"/>
    <cellStyle name="Comma (0,00) TBD 15 7" xfId="28154"/>
    <cellStyle name="Comma (0,00) TBD- 15 7" xfId="28153"/>
    <cellStyle name="Comma (0,00) TBD 15 8" xfId="29065"/>
    <cellStyle name="Comma (0,00) TBD- 15 8" xfId="29066"/>
    <cellStyle name="Comma (0,00) TBD 15 9" xfId="29770"/>
    <cellStyle name="Comma (0,00) TBD- 15 9" xfId="29769"/>
    <cellStyle name="Comma (0,00) TBD 16" xfId="6173"/>
    <cellStyle name="Comma (0,00) TBD- 16" xfId="6174"/>
    <cellStyle name="Comma (0,00) TBD 16 10" xfId="35898"/>
    <cellStyle name="Comma (0,00) TBD- 16 10" xfId="33721"/>
    <cellStyle name="Comma (0,00) TBD 16 11" xfId="33714"/>
    <cellStyle name="Comma (0,00) TBD- 16 11" xfId="36675"/>
    <cellStyle name="Comma (0,00) TBD 16 12" xfId="15103"/>
    <cellStyle name="Comma (0,00) TBD- 16 12" xfId="15104"/>
    <cellStyle name="Comma (0,00) TBD 16 2" xfId="21445"/>
    <cellStyle name="Comma (0,00) TBD- 16 2" xfId="21446"/>
    <cellStyle name="Comma (0,00) TBD 16 3" xfId="25980"/>
    <cellStyle name="Comma (0,00) TBD- 16 3" xfId="25981"/>
    <cellStyle name="Comma (0,00) TBD 16 4" xfId="23809"/>
    <cellStyle name="Comma (0,00) TBD- 16 4" xfId="23808"/>
    <cellStyle name="Comma (0,00) TBD 16 5" xfId="23822"/>
    <cellStyle name="Comma (0,00) TBD- 16 5" xfId="23823"/>
    <cellStyle name="Comma (0,00) TBD 16 6" xfId="32107"/>
    <cellStyle name="Comma (0,00) TBD- 16 6" xfId="32108"/>
    <cellStyle name="Comma (0,00) TBD 16 7" xfId="28152"/>
    <cellStyle name="Comma (0,00) TBD- 16 7" xfId="28151"/>
    <cellStyle name="Comma (0,00) TBD 16 8" xfId="29067"/>
    <cellStyle name="Comma (0,00) TBD- 16 8" xfId="29068"/>
    <cellStyle name="Comma (0,00) TBD 16 9" xfId="33560"/>
    <cellStyle name="Comma (0,00) TBD- 16 9" xfId="29768"/>
    <cellStyle name="Comma (0,00) TBD 17" xfId="6175"/>
    <cellStyle name="Comma (0,00) TBD- 17" xfId="6176"/>
    <cellStyle name="Comma (0,00) TBD 17 10" xfId="33722"/>
    <cellStyle name="Comma (0,00) TBD- 17 10" xfId="33723"/>
    <cellStyle name="Comma (0,00) TBD 17 11" xfId="33713"/>
    <cellStyle name="Comma (0,00) TBD- 17 11" xfId="34968"/>
    <cellStyle name="Comma (0,00) TBD 17 12" xfId="15105"/>
    <cellStyle name="Comma (0,00) TBD- 17 12" xfId="15106"/>
    <cellStyle name="Comma (0,00) TBD 17 2" xfId="21447"/>
    <cellStyle name="Comma (0,00) TBD- 17 2" xfId="21448"/>
    <cellStyle name="Comma (0,00) TBD 17 3" xfId="25982"/>
    <cellStyle name="Comma (0,00) TBD- 17 3" xfId="25983"/>
    <cellStyle name="Comma (0,00) TBD 17 4" xfId="23807"/>
    <cellStyle name="Comma (0,00) TBD- 17 4" xfId="23806"/>
    <cellStyle name="Comma (0,00) TBD 17 5" xfId="23824"/>
    <cellStyle name="Comma (0,00) TBD- 17 5" xfId="23825"/>
    <cellStyle name="Comma (0,00) TBD 17 6" xfId="32109"/>
    <cellStyle name="Comma (0,00) TBD- 17 6" xfId="32110"/>
    <cellStyle name="Comma (0,00) TBD 17 7" xfId="28150"/>
    <cellStyle name="Comma (0,00) TBD- 17 7" xfId="28805"/>
    <cellStyle name="Comma (0,00) TBD 17 8" xfId="29069"/>
    <cellStyle name="Comma (0,00) TBD- 17 8" xfId="29070"/>
    <cellStyle name="Comma (0,00) TBD 17 9" xfId="29767"/>
    <cellStyle name="Comma (0,00) TBD- 17 9" xfId="29766"/>
    <cellStyle name="Comma (0,00) TBD 18" xfId="6177"/>
    <cellStyle name="Comma (0,00) TBD- 18" xfId="6178"/>
    <cellStyle name="Comma (0,00) TBD 18 10" xfId="34772"/>
    <cellStyle name="Comma (0,00) TBD- 18 10" xfId="33724"/>
    <cellStyle name="Comma (0,00) TBD 18 11" xfId="34969"/>
    <cellStyle name="Comma (0,00) TBD- 18 11" xfId="36727"/>
    <cellStyle name="Comma (0,00) TBD 18 12" xfId="15107"/>
    <cellStyle name="Comma (0,00) TBD- 18 12" xfId="15108"/>
    <cellStyle name="Comma (0,00) TBD 18 2" xfId="21449"/>
    <cellStyle name="Comma (0,00) TBD- 18 2" xfId="21450"/>
    <cellStyle name="Comma (0,00) TBD 18 3" xfId="25984"/>
    <cellStyle name="Comma (0,00) TBD- 18 3" xfId="25985"/>
    <cellStyle name="Comma (0,00) TBD 18 4" xfId="23805"/>
    <cellStyle name="Comma (0,00) TBD- 18 4" xfId="23804"/>
    <cellStyle name="Comma (0,00) TBD 18 5" xfId="23826"/>
    <cellStyle name="Comma (0,00) TBD- 18 5" xfId="23827"/>
    <cellStyle name="Comma (0,00) TBD 18 6" xfId="32111"/>
    <cellStyle name="Comma (0,00) TBD- 18 6" xfId="32112"/>
    <cellStyle name="Comma (0,00) TBD 18 7" xfId="28804"/>
    <cellStyle name="Comma (0,00) TBD- 18 7" xfId="28803"/>
    <cellStyle name="Comma (0,00) TBD 18 8" xfId="29071"/>
    <cellStyle name="Comma (0,00) TBD- 18 8" xfId="29072"/>
    <cellStyle name="Comma (0,00) TBD 18 9" xfId="29765"/>
    <cellStyle name="Comma (0,00) TBD- 18 9" xfId="29764"/>
    <cellStyle name="Comma (0,00) TBD 19" xfId="6179"/>
    <cellStyle name="Comma (0,00) TBD- 19" xfId="6180"/>
    <cellStyle name="Comma (0,00) TBD 19 10" xfId="28348"/>
    <cellStyle name="Comma (0,00) TBD- 19 10" xfId="33725"/>
    <cellStyle name="Comma (0,00) TBD 19 11" xfId="34970"/>
    <cellStyle name="Comma (0,00) TBD- 19 11" xfId="34971"/>
    <cellStyle name="Comma (0,00) TBD 19 12" xfId="15109"/>
    <cellStyle name="Comma (0,00) TBD- 19 12" xfId="15110"/>
    <cellStyle name="Comma (0,00) TBD 19 2" xfId="21451"/>
    <cellStyle name="Comma (0,00) TBD- 19 2" xfId="21452"/>
    <cellStyle name="Comma (0,00) TBD 19 3" xfId="25986"/>
    <cellStyle name="Comma (0,00) TBD- 19 3" xfId="25987"/>
    <cellStyle name="Comma (0,00) TBD 19 4" xfId="23803"/>
    <cellStyle name="Comma (0,00) TBD- 19 4" xfId="23802"/>
    <cellStyle name="Comma (0,00) TBD 19 5" xfId="23503"/>
    <cellStyle name="Comma (0,00) TBD- 19 5" xfId="25617"/>
    <cellStyle name="Comma (0,00) TBD 19 6" xfId="32113"/>
    <cellStyle name="Comma (0,00) TBD- 19 6" xfId="32114"/>
    <cellStyle name="Comma (0,00) TBD 19 7" xfId="28802"/>
    <cellStyle name="Comma (0,00) TBD- 19 7" xfId="28801"/>
    <cellStyle name="Comma (0,00) TBD 19 8" xfId="29073"/>
    <cellStyle name="Comma (0,00) TBD- 19 8" xfId="29074"/>
    <cellStyle name="Comma (0,00) TBD 19 9" xfId="28414"/>
    <cellStyle name="Comma (0,00) TBD- 19 9" xfId="29763"/>
    <cellStyle name="Comma (0,00) TBD 2" xfId="6181"/>
    <cellStyle name="Comma (0,00) TBD- 2" xfId="6182"/>
    <cellStyle name="Comma (0,00) TBD- 2 2" xfId="21453"/>
    <cellStyle name="Comma (0,00) TBD- 2 3" xfId="15111"/>
    <cellStyle name="Comma (0,00) TBD 20" xfId="6183"/>
    <cellStyle name="Comma (0,00) TBD- 20" xfId="6184"/>
    <cellStyle name="Comma (0,00) TBD 20 10" xfId="33726"/>
    <cellStyle name="Comma (0,00) TBD- 20 10" xfId="33463"/>
    <cellStyle name="Comma (0,00) TBD 20 11" xfId="35875"/>
    <cellStyle name="Comma (0,00) TBD- 20 11" xfId="28338"/>
    <cellStyle name="Comma (0,00) TBD 20 12" xfId="15112"/>
    <cellStyle name="Comma (0,00) TBD- 20 12" xfId="15113"/>
    <cellStyle name="Comma (0,00) TBD 20 2" xfId="21454"/>
    <cellStyle name="Comma (0,00) TBD- 20 2" xfId="21455"/>
    <cellStyle name="Comma (0,00) TBD 20 3" xfId="25988"/>
    <cellStyle name="Comma (0,00) TBD- 20 3" xfId="25989"/>
    <cellStyle name="Comma (0,00) TBD 20 4" xfId="23801"/>
    <cellStyle name="Comma (0,00) TBD- 20 4" xfId="23800"/>
    <cellStyle name="Comma (0,00) TBD 20 5" xfId="23828"/>
    <cellStyle name="Comma (0,00) TBD- 20 5" xfId="23829"/>
    <cellStyle name="Comma (0,00) TBD 20 6" xfId="32117"/>
    <cellStyle name="Comma (0,00) TBD- 20 6" xfId="32118"/>
    <cellStyle name="Comma (0,00) TBD 20 7" xfId="28798"/>
    <cellStyle name="Comma (0,00) TBD- 20 7" xfId="28797"/>
    <cellStyle name="Comma (0,00) TBD 20 8" xfId="29075"/>
    <cellStyle name="Comma (0,00) TBD- 20 8" xfId="29076"/>
    <cellStyle name="Comma (0,00) TBD 20 9" xfId="29762"/>
    <cellStyle name="Comma (0,00) TBD- 20 9" xfId="28111"/>
    <cellStyle name="Comma (0,00) TBD 21" xfId="6185"/>
    <cellStyle name="Comma (0,00) TBD- 21" xfId="6186"/>
    <cellStyle name="Comma (0,00) TBD 21 10" xfId="33727"/>
    <cellStyle name="Comma (0,00) TBD- 21 10" xfId="33728"/>
    <cellStyle name="Comma (0,00) TBD 21 11" xfId="35895"/>
    <cellStyle name="Comma (0,00) TBD- 21 11" xfId="33960"/>
    <cellStyle name="Comma (0,00) TBD 21 12" xfId="15114"/>
    <cellStyle name="Comma (0,00) TBD- 21 12" xfId="15115"/>
    <cellStyle name="Comma (0,00) TBD 21 2" xfId="21456"/>
    <cellStyle name="Comma (0,00) TBD- 21 2" xfId="21457"/>
    <cellStyle name="Comma (0,00) TBD 21 3" xfId="25990"/>
    <cellStyle name="Comma (0,00) TBD- 21 3" xfId="25991"/>
    <cellStyle name="Comma (0,00) TBD 21 4" xfId="23799"/>
    <cellStyle name="Comma (0,00) TBD- 21 4" xfId="23798"/>
    <cellStyle name="Comma (0,00) TBD 21 5" xfId="23830"/>
    <cellStyle name="Comma (0,00) TBD- 21 5" xfId="23831"/>
    <cellStyle name="Comma (0,00) TBD 21 6" xfId="32119"/>
    <cellStyle name="Comma (0,00) TBD- 21 6" xfId="32120"/>
    <cellStyle name="Comma (0,00) TBD 21 7" xfId="28796"/>
    <cellStyle name="Comma (0,00) TBD- 21 7" xfId="28795"/>
    <cellStyle name="Comma (0,00) TBD 21 8" xfId="29077"/>
    <cellStyle name="Comma (0,00) TBD- 21 8" xfId="29078"/>
    <cellStyle name="Comma (0,00) TBD 21 9" xfId="34814"/>
    <cellStyle name="Comma (0,00) TBD- 21 9" xfId="28975"/>
    <cellStyle name="Comma (0,00) TBD 22" xfId="6187"/>
    <cellStyle name="Comma (0,00) TBD- 22" xfId="6188"/>
    <cellStyle name="Comma (0,00) TBD 22 10" xfId="33729"/>
    <cellStyle name="Comma (0,00) TBD- 22 10" xfId="33730"/>
    <cellStyle name="Comma (0,00) TBD 22 11" xfId="33959"/>
    <cellStyle name="Comma (0,00) TBD- 22 11" xfId="34972"/>
    <cellStyle name="Comma (0,00) TBD 22 12" xfId="15116"/>
    <cellStyle name="Comma (0,00) TBD- 22 12" xfId="15117"/>
    <cellStyle name="Comma (0,00) TBD 22 2" xfId="21458"/>
    <cellStyle name="Comma (0,00) TBD- 22 2" xfId="21459"/>
    <cellStyle name="Comma (0,00) TBD 22 3" xfId="25992"/>
    <cellStyle name="Comma (0,00) TBD- 22 3" xfId="25993"/>
    <cellStyle name="Comma (0,00) TBD 22 4" xfId="23797"/>
    <cellStyle name="Comma (0,00) TBD- 22 4" xfId="23796"/>
    <cellStyle name="Comma (0,00) TBD 22 5" xfId="23832"/>
    <cellStyle name="Comma (0,00) TBD- 22 5" xfId="23468"/>
    <cellStyle name="Comma (0,00) TBD 22 6" xfId="32121"/>
    <cellStyle name="Comma (0,00) TBD- 22 6" xfId="32122"/>
    <cellStyle name="Comma (0,00) TBD 22 7" xfId="28794"/>
    <cellStyle name="Comma (0,00) TBD- 22 7" xfId="28793"/>
    <cellStyle name="Comma (0,00) TBD 22 8" xfId="29079"/>
    <cellStyle name="Comma (0,00) TBD- 22 8" xfId="29080"/>
    <cellStyle name="Comma (0,00) TBD 22 9" xfId="28974"/>
    <cellStyle name="Comma (0,00) TBD- 22 9" xfId="29761"/>
    <cellStyle name="Comma (0,00) TBD 23" xfId="6189"/>
    <cellStyle name="Comma (0,00) TBD- 23" xfId="6190"/>
    <cellStyle name="Comma (0,00) TBD 23 10" xfId="28554"/>
    <cellStyle name="Comma (0,00) TBD- 23 10" xfId="33731"/>
    <cellStyle name="Comma (0,00) TBD 23 11" xfId="34973"/>
    <cellStyle name="Comma (0,00) TBD- 23 11" xfId="34974"/>
    <cellStyle name="Comma (0,00) TBD 23 12" xfId="15118"/>
    <cellStyle name="Comma (0,00) TBD- 23 12" xfId="15119"/>
    <cellStyle name="Comma (0,00) TBD 23 2" xfId="21460"/>
    <cellStyle name="Comma (0,00) TBD- 23 2" xfId="21461"/>
    <cellStyle name="Comma (0,00) TBD 23 3" xfId="25994"/>
    <cellStyle name="Comma (0,00) TBD- 23 3" xfId="25995"/>
    <cellStyle name="Comma (0,00) TBD 23 4" xfId="23795"/>
    <cellStyle name="Comma (0,00) TBD- 23 4" xfId="23794"/>
    <cellStyle name="Comma (0,00) TBD 23 5" xfId="23833"/>
    <cellStyle name="Comma (0,00) TBD- 23 5" xfId="23834"/>
    <cellStyle name="Comma (0,00) TBD 23 6" xfId="32123"/>
    <cellStyle name="Comma (0,00) TBD- 23 6" xfId="32124"/>
    <cellStyle name="Comma (0,00) TBD 23 7" xfId="28792"/>
    <cellStyle name="Comma (0,00) TBD- 23 7" xfId="28791"/>
    <cellStyle name="Comma (0,00) TBD 23 8" xfId="29081"/>
    <cellStyle name="Comma (0,00) TBD- 23 8" xfId="29082"/>
    <cellStyle name="Comma (0,00) TBD 23 9" xfId="29760"/>
    <cellStyle name="Comma (0,00) TBD- 23 9" xfId="29759"/>
    <cellStyle name="Comma (0,00) TBD 24" xfId="6191"/>
    <cellStyle name="Comma (0,00) TBD- 24" xfId="6192"/>
    <cellStyle name="Comma (0,00) TBD 24 10" xfId="33732"/>
    <cellStyle name="Comma (0,00) TBD- 24 10" xfId="33733"/>
    <cellStyle name="Comma (0,00) TBD 24 11" xfId="34975"/>
    <cellStyle name="Comma (0,00) TBD- 24 11" xfId="33443"/>
    <cellStyle name="Comma (0,00) TBD 24 12" xfId="15120"/>
    <cellStyle name="Comma (0,00) TBD- 24 12" xfId="15121"/>
    <cellStyle name="Comma (0,00) TBD 24 2" xfId="21462"/>
    <cellStyle name="Comma (0,00) TBD- 24 2" xfId="21463"/>
    <cellStyle name="Comma (0,00) TBD 24 3" xfId="25996"/>
    <cellStyle name="Comma (0,00) TBD- 24 3" xfId="25997"/>
    <cellStyle name="Comma (0,00) TBD 24 4" xfId="23793"/>
    <cellStyle name="Comma (0,00) TBD- 24 4" xfId="23792"/>
    <cellStyle name="Comma (0,00) TBD 24 5" xfId="23835"/>
    <cellStyle name="Comma (0,00) TBD- 24 5" xfId="23836"/>
    <cellStyle name="Comma (0,00) TBD 24 6" xfId="32125"/>
    <cellStyle name="Comma (0,00) TBD- 24 6" xfId="32126"/>
    <cellStyle name="Comma (0,00) TBD 24 7" xfId="28790"/>
    <cellStyle name="Comma (0,00) TBD- 24 7" xfId="28789"/>
    <cellStyle name="Comma (0,00) TBD 24 8" xfId="29083"/>
    <cellStyle name="Comma (0,00) TBD- 24 8" xfId="34884"/>
    <cellStyle name="Comma (0,00) TBD 24 9" xfId="29758"/>
    <cellStyle name="Comma (0,00) TBD- 24 9" xfId="29757"/>
    <cellStyle name="Comma (0,00) TBD 25" xfId="6193"/>
    <cellStyle name="Comma (0,00) TBD- 25" xfId="6194"/>
    <cellStyle name="Comma (0,00) TBD 25 10" xfId="33734"/>
    <cellStyle name="Comma (0,00) TBD- 25 10" xfId="33735"/>
    <cellStyle name="Comma (0,00) TBD 25 11" xfId="34976"/>
    <cellStyle name="Comma (0,00) TBD- 25 11" xfId="34977"/>
    <cellStyle name="Comma (0,00) TBD 25 12" xfId="15122"/>
    <cellStyle name="Comma (0,00) TBD- 25 12" xfId="15123"/>
    <cellStyle name="Comma (0,00) TBD 25 2" xfId="21464"/>
    <cellStyle name="Comma (0,00) TBD- 25 2" xfId="21465"/>
    <cellStyle name="Comma (0,00) TBD 25 3" xfId="25998"/>
    <cellStyle name="Comma (0,00) TBD- 25 3" xfId="25999"/>
    <cellStyle name="Comma (0,00) TBD 25 4" xfId="23791"/>
    <cellStyle name="Comma (0,00) TBD- 25 4" xfId="23790"/>
    <cellStyle name="Comma (0,00) TBD 25 5" xfId="23504"/>
    <cellStyle name="Comma (0,00) TBD- 25 5" xfId="23837"/>
    <cellStyle name="Comma (0,00) TBD 25 6" xfId="32127"/>
    <cellStyle name="Comma (0,00) TBD- 25 6" xfId="32128"/>
    <cellStyle name="Comma (0,00) TBD 25 7" xfId="28788"/>
    <cellStyle name="Comma (0,00) TBD- 25 7" xfId="28787"/>
    <cellStyle name="Comma (0,00) TBD 25 8" xfId="29084"/>
    <cellStyle name="Comma (0,00) TBD- 25 8" xfId="29085"/>
    <cellStyle name="Comma (0,00) TBD 25 9" xfId="29756"/>
    <cellStyle name="Comma (0,00) TBD- 25 9" xfId="33542"/>
    <cellStyle name="Comma (0,00) TBD 26" xfId="6195"/>
    <cellStyle name="Comma (0,00) TBD- 26" xfId="6196"/>
    <cellStyle name="Comma (0,00) TBD 26 10" xfId="33736"/>
    <cellStyle name="Comma (0,00) TBD- 26 10" xfId="33737"/>
    <cellStyle name="Comma (0,00) TBD 26 11" xfId="34978"/>
    <cellStyle name="Comma (0,00) TBD- 26 11" xfId="34979"/>
    <cellStyle name="Comma (0,00) TBD 26 12" xfId="15124"/>
    <cellStyle name="Comma (0,00) TBD- 26 12" xfId="15125"/>
    <cellStyle name="Comma (0,00) TBD 26 2" xfId="21466"/>
    <cellStyle name="Comma (0,00) TBD- 26 2" xfId="21467"/>
    <cellStyle name="Comma (0,00) TBD 26 3" xfId="26000"/>
    <cellStyle name="Comma (0,00) TBD- 26 3" xfId="26001"/>
    <cellStyle name="Comma (0,00) TBD 26 4" xfId="23495"/>
    <cellStyle name="Comma (0,00) TBD- 26 4" xfId="23789"/>
    <cellStyle name="Comma (0,00) TBD 26 5" xfId="23838"/>
    <cellStyle name="Comma (0,00) TBD- 26 5" xfId="23839"/>
    <cellStyle name="Comma (0,00) TBD 26 6" xfId="32129"/>
    <cellStyle name="Comma (0,00) TBD- 26 6" xfId="32130"/>
    <cellStyle name="Comma (0,00) TBD 26 7" xfId="28786"/>
    <cellStyle name="Comma (0,00) TBD- 26 7" xfId="28785"/>
    <cellStyle name="Comma (0,00) TBD 26 8" xfId="29086"/>
    <cellStyle name="Comma (0,00) TBD- 26 8" xfId="29087"/>
    <cellStyle name="Comma (0,00) TBD 26 9" xfId="28413"/>
    <cellStyle name="Comma (0,00) TBD- 26 9" xfId="29755"/>
    <cellStyle name="Comma (0,00) TBD 27" xfId="6197"/>
    <cellStyle name="Comma (0,00) TBD- 27" xfId="6198"/>
    <cellStyle name="Comma (0,00) TBD 27 10" xfId="36683"/>
    <cellStyle name="Comma (0,00) TBD- 27 10" xfId="36684"/>
    <cellStyle name="Comma (0,00) TBD 27 11" xfId="34980"/>
    <cellStyle name="Comma (0,00) TBD- 27 11" xfId="34981"/>
    <cellStyle name="Comma (0,00) TBD 27 12" xfId="15126"/>
    <cellStyle name="Comma (0,00) TBD- 27 12" xfId="15127"/>
    <cellStyle name="Comma (0,00) TBD 27 2" xfId="21468"/>
    <cellStyle name="Comma (0,00) TBD- 27 2" xfId="21469"/>
    <cellStyle name="Comma (0,00) TBD 27 3" xfId="26002"/>
    <cellStyle name="Comma (0,00) TBD- 27 3" xfId="26003"/>
    <cellStyle name="Comma (0,00) TBD 27 4" xfId="23788"/>
    <cellStyle name="Comma (0,00) TBD- 27 4" xfId="23787"/>
    <cellStyle name="Comma (0,00) TBD 27 5" xfId="23840"/>
    <cellStyle name="Comma (0,00) TBD- 27 5" xfId="27614"/>
    <cellStyle name="Comma (0,00) TBD 27 6" xfId="32131"/>
    <cellStyle name="Comma (0,00) TBD- 27 6" xfId="32132"/>
    <cellStyle name="Comma (0,00) TBD 27 7" xfId="28784"/>
    <cellStyle name="Comma (0,00) TBD- 27 7" xfId="28783"/>
    <cellStyle name="Comma (0,00) TBD 27 8" xfId="29088"/>
    <cellStyle name="Comma (0,00) TBD- 27 8" xfId="29089"/>
    <cellStyle name="Comma (0,00) TBD 27 9" xfId="29754"/>
    <cellStyle name="Comma (0,00) TBD- 27 9" xfId="29753"/>
    <cellStyle name="Comma (0,00) TBD 28" xfId="6199"/>
    <cellStyle name="Comma (0,00) TBD- 28" xfId="6200"/>
    <cellStyle name="Comma (0,00) TBD 28 10" xfId="36685"/>
    <cellStyle name="Comma (0,00) TBD- 28 10" xfId="28540"/>
    <cellStyle name="Comma (0,00) TBD 28 11" xfId="33577"/>
    <cellStyle name="Comma (0,00) TBD- 28 11" xfId="34982"/>
    <cellStyle name="Comma (0,00) TBD 28 12" xfId="15128"/>
    <cellStyle name="Comma (0,00) TBD- 28 12" xfId="15129"/>
    <cellStyle name="Comma (0,00) TBD 28 2" xfId="21470"/>
    <cellStyle name="Comma (0,00) TBD- 28 2" xfId="21471"/>
    <cellStyle name="Comma (0,00) TBD 28 3" xfId="26004"/>
    <cellStyle name="Comma (0,00) TBD- 28 3" xfId="26005"/>
    <cellStyle name="Comma (0,00) TBD 28 4" xfId="23786"/>
    <cellStyle name="Comma (0,00) TBD- 28 4" xfId="23785"/>
    <cellStyle name="Comma (0,00) TBD 28 5" xfId="23841"/>
    <cellStyle name="Comma (0,00) TBD- 28 5" xfId="23842"/>
    <cellStyle name="Comma (0,00) TBD 28 6" xfId="32133"/>
    <cellStyle name="Comma (0,00) TBD- 28 6" xfId="32134"/>
    <cellStyle name="Comma (0,00) TBD 28 7" xfId="28782"/>
    <cellStyle name="Comma (0,00) TBD- 28 7" xfId="28149"/>
    <cellStyle name="Comma (0,00) TBD 28 8" xfId="29090"/>
    <cellStyle name="Comma (0,00) TBD- 28 8" xfId="29091"/>
    <cellStyle name="Comma (0,00) TBD 28 9" xfId="28574"/>
    <cellStyle name="Comma (0,00) TBD- 28 9" xfId="29752"/>
    <cellStyle name="Comma (0,00) TBD 29" xfId="6201"/>
    <cellStyle name="Comma (0,00) TBD- 29" xfId="21433"/>
    <cellStyle name="Comma (0,00) TBD 29 10" xfId="36721"/>
    <cellStyle name="Comma (0,00) TBD 29 11" xfId="34983"/>
    <cellStyle name="Comma (0,00) TBD 29 12" xfId="15130"/>
    <cellStyle name="Comma (0,00) TBD 29 2" xfId="21472"/>
    <cellStyle name="Comma (0,00) TBD 29 3" xfId="26006"/>
    <cellStyle name="Comma (0,00) TBD 29 4" xfId="23784"/>
    <cellStyle name="Comma (0,00) TBD 29 5" xfId="23843"/>
    <cellStyle name="Comma (0,00) TBD 29 6" xfId="32135"/>
    <cellStyle name="Comma (0,00) TBD 29 7" xfId="28781"/>
    <cellStyle name="Comma (0,00) TBD 29 8" xfId="29092"/>
    <cellStyle name="Comma (0,00) TBD 29 9" xfId="29751"/>
    <cellStyle name="Comma (0,00) TBD 3" xfId="6202"/>
    <cellStyle name="Comma (0,00) TBD- 3" xfId="6203"/>
    <cellStyle name="Comma (0,00) TBD- 3 2" xfId="21473"/>
    <cellStyle name="Comma (0,00) TBD- 3 3" xfId="15131"/>
    <cellStyle name="Comma (0,00) TBD 30" xfId="6204"/>
    <cellStyle name="Comma (0,00) TBD- 30" xfId="25969"/>
    <cellStyle name="Comma (0,00) TBD 30 10" xfId="34984"/>
    <cellStyle name="Comma (0,00) TBD 30 11" xfId="15132"/>
    <cellStyle name="Comma (0,00) TBD 30 2" xfId="21474"/>
    <cellStyle name="Comma (0,00) TBD 30 3" xfId="23783"/>
    <cellStyle name="Comma (0,00) TBD 30 4" xfId="23844"/>
    <cellStyle name="Comma (0,00) TBD 30 5" xfId="32138"/>
    <cellStyle name="Comma (0,00) TBD 30 6" xfId="28778"/>
    <cellStyle name="Comma (0,00) TBD 30 7" xfId="29094"/>
    <cellStyle name="Comma (0,00) TBD 30 8" xfId="35994"/>
    <cellStyle name="Comma (0,00) TBD 30 9" xfId="36782"/>
    <cellStyle name="Comma (0,00) TBD 31" xfId="6205"/>
    <cellStyle name="Comma (0,00) TBD- 31" xfId="25608"/>
    <cellStyle name="Comma (0,00) TBD 31 10" xfId="15133"/>
    <cellStyle name="Comma (0,00) TBD 31 2" xfId="21475"/>
    <cellStyle name="Comma (0,00) TBD 31 3" xfId="23845"/>
    <cellStyle name="Comma (0,00) TBD 31 4" xfId="32139"/>
    <cellStyle name="Comma (0,00) TBD 31 5" xfId="28777"/>
    <cellStyle name="Comma (0,00) TBD 31 6" xfId="29095"/>
    <cellStyle name="Comma (0,00) TBD 31 7" xfId="29750"/>
    <cellStyle name="Comma (0,00) TBD 31 8" xfId="28541"/>
    <cellStyle name="Comma (0,00) TBD 31 9" xfId="34985"/>
    <cellStyle name="Comma (0,00) TBD 32" xfId="6206"/>
    <cellStyle name="Comma (0,00) TBD- 32" xfId="23816"/>
    <cellStyle name="Comma (0,00) TBD 32 2" xfId="21476"/>
    <cellStyle name="Comma (0,00) TBD 32 3" xfId="32140"/>
    <cellStyle name="Comma (0,00) TBD 32 4" xfId="28776"/>
    <cellStyle name="Comma (0,00) TBD 32 5" xfId="29096"/>
    <cellStyle name="Comma (0,00) TBD 32 6" xfId="29749"/>
    <cellStyle name="Comma (0,00) TBD 32 7" xfId="33738"/>
    <cellStyle name="Comma (0,00) TBD 32 8" xfId="34986"/>
    <cellStyle name="Comma (0,00) TBD 32 9" xfId="15134"/>
    <cellStyle name="Comma (0,00) TBD 33" xfId="6207"/>
    <cellStyle name="Comma (0,00) TBD- 33" xfId="32059"/>
    <cellStyle name="Comma (0,00) TBD 33 2" xfId="21477"/>
    <cellStyle name="Comma (0,00) TBD 33 3" xfId="28775"/>
    <cellStyle name="Comma (0,00) TBD 33 4" xfId="29097"/>
    <cellStyle name="Comma (0,00) TBD 33 5" xfId="29748"/>
    <cellStyle name="Comma (0,00) TBD 33 6" xfId="33739"/>
    <cellStyle name="Comma (0,00) TBD 33 7" xfId="34987"/>
    <cellStyle name="Comma (0,00) TBD 33 8" xfId="15135"/>
    <cellStyle name="Comma (0,00) TBD 34" xfId="6208"/>
    <cellStyle name="Comma (0,00) TBD- 34" xfId="31447"/>
    <cellStyle name="Comma (0,00) TBD 34 2" xfId="21478"/>
    <cellStyle name="Comma (0,00) TBD 34 3" xfId="29098"/>
    <cellStyle name="Comma (0,00) TBD 34 4" xfId="30181"/>
    <cellStyle name="Comma (0,00) TBD 34 5" xfId="36722"/>
    <cellStyle name="Comma (0,00) TBD 34 6" xfId="34988"/>
    <cellStyle name="Comma (0,00) TBD 34 7" xfId="15136"/>
    <cellStyle name="Comma (0,00) TBD 35" xfId="6209"/>
    <cellStyle name="Comma (0,00) TBD- 35" xfId="29053"/>
    <cellStyle name="Comma (0,00) TBD 35 2" xfId="21479"/>
    <cellStyle name="Comma (0,00) TBD 35 3" xfId="34594"/>
    <cellStyle name="Comma (0,00) TBD 35 4" xfId="29979"/>
    <cellStyle name="Comma (0,00) TBD 35 5" xfId="34989"/>
    <cellStyle name="Comma (0,00) TBD 35 6" xfId="15137"/>
    <cellStyle name="Comma (0,00) TBD 36" xfId="6210"/>
    <cellStyle name="Comma (0,00) TBD- 36" xfId="29776"/>
    <cellStyle name="Comma (0,00) TBD 36 2" xfId="21480"/>
    <cellStyle name="Comma (0,00) TBD 36 3" xfId="36783"/>
    <cellStyle name="Comma (0,00) TBD 36 4" xfId="34990"/>
    <cellStyle name="Comma (0,00) TBD 36 5" xfId="15138"/>
    <cellStyle name="Comma (0,00) TBD 37" xfId="6211"/>
    <cellStyle name="Comma (0,00) TBD- 37" xfId="33977"/>
    <cellStyle name="Comma (0,00) TBD 37 2" xfId="21481"/>
    <cellStyle name="Comma (0,00) TBD 37 3" xfId="34991"/>
    <cellStyle name="Comma (0,00) TBD 37 4" xfId="15139"/>
    <cellStyle name="Comma (0,00) TBD 38" xfId="21432"/>
    <cellStyle name="Comma (0,00) TBD- 38" xfId="33717"/>
    <cellStyle name="Comma (0,00) TBD 39" xfId="25968"/>
    <cellStyle name="Comma (0,00) TBD- 39" xfId="15091"/>
    <cellStyle name="Comma (0,00) TBD 4" xfId="6212"/>
    <cellStyle name="Comma (0,00) TBD- 4" xfId="6213"/>
    <cellStyle name="Comma (0,00) TBD- 4 2" xfId="21482"/>
    <cellStyle name="Comma (0,00) TBD- 4 3" xfId="15140"/>
    <cellStyle name="Comma (0,00) TBD 40" xfId="25609"/>
    <cellStyle name="Comma (0,00) TBD 41" xfId="23815"/>
    <cellStyle name="Comma (0,00) TBD 42" xfId="32058"/>
    <cellStyle name="Comma (0,00) TBD 43" xfId="31448"/>
    <cellStyle name="Comma (0,00) TBD 44" xfId="29052"/>
    <cellStyle name="Comma (0,00) TBD 45" xfId="35978"/>
    <cellStyle name="Comma (0,00) TBD 46" xfId="33976"/>
    <cellStyle name="Comma (0,00) TBD 47" xfId="34966"/>
    <cellStyle name="Comma (0,00) TBD 48" xfId="15090"/>
    <cellStyle name="Comma (0,00) TBD 5" xfId="6214"/>
    <cellStyle name="Comma (0,00) TBD- 5" xfId="6215"/>
    <cellStyle name="Comma (0,00) TBD- 5 2" xfId="21483"/>
    <cellStyle name="Comma (0,00) TBD- 5 3" xfId="15141"/>
    <cellStyle name="Comma (0,00) TBD 6" xfId="6216"/>
    <cellStyle name="Comma (0,00) TBD- 6" xfId="6217"/>
    <cellStyle name="Comma (0,00) TBD- 6 2" xfId="21484"/>
    <cellStyle name="Comma (0,00) TBD- 6 3" xfId="15142"/>
    <cellStyle name="Comma (0,00) TBD 7" xfId="6218"/>
    <cellStyle name="Comma (0,00) TBD- 7" xfId="6219"/>
    <cellStyle name="Comma (0,00) TBD- 7 2" xfId="21485"/>
    <cellStyle name="Comma (0,00) TBD- 7 3" xfId="15143"/>
    <cellStyle name="Comma (0,00) TBD 8" xfId="6220"/>
    <cellStyle name="Comma (0,00) TBD- 8" xfId="6221"/>
    <cellStyle name="Comma (0,00) TBD- 8 2" xfId="21486"/>
    <cellStyle name="Comma (0,00) TBD- 8 3" xfId="15144"/>
    <cellStyle name="Comma (0,00) TBD 9" xfId="6222"/>
    <cellStyle name="Comma (0,00) TBD- 9" xfId="6223"/>
    <cellStyle name="Comma (0,00) TBD- 9 2" xfId="21487"/>
    <cellStyle name="Comma (0,00) TBD- 9 3" xfId="15145"/>
    <cellStyle name="Comma (0,00) TBD_05MY CM Addendum HID Whls 5-12-04" xfId="6224"/>
    <cellStyle name="Comma (0,00) TBD-_Europe Region" xfId="6225"/>
    <cellStyle name="Comma (0,00) TBD_LR^05MY USA X350^040129" xfId="6226"/>
    <cellStyle name="Comma (0,00) TBD-_Page 2f (2)" xfId="6227"/>
    <cellStyle name="Comma (0,00) TBD_Tab 1" xfId="6228"/>
    <cellStyle name="Comma (0,00) TBD-_YoY" xfId="6229"/>
    <cellStyle name="Comma (0,00)_05MY CM Addendum HID Whls 5-12-04" xfId="6230"/>
    <cellStyle name="Comma (0,000)" xfId="6231"/>
    <cellStyle name="Comma (0,000) -" xfId="6232"/>
    <cellStyle name="Comma (0,000) - 2" xfId="6233"/>
    <cellStyle name="Comma (0,000) - 2 2" xfId="21490"/>
    <cellStyle name="Comma (0,000) - 2 3" xfId="15148"/>
    <cellStyle name="Comma (0,000) - 3" xfId="21489"/>
    <cellStyle name="Comma (0,000) - 4" xfId="15147"/>
    <cellStyle name="Comma (0,000) 10" xfId="34741"/>
    <cellStyle name="Comma (0,000) 11" xfId="34992"/>
    <cellStyle name="Comma (0,000) 12" xfId="15146"/>
    <cellStyle name="Comma (0,000) 2" xfId="21488"/>
    <cellStyle name="Comma (0,000) 3" xfId="26007"/>
    <cellStyle name="Comma (0,000) 4" xfId="23782"/>
    <cellStyle name="Comma (0,000) 5" xfId="23846"/>
    <cellStyle name="Comma (0,000) 6" xfId="32160"/>
    <cellStyle name="Comma (0,000) 7" xfId="28757"/>
    <cellStyle name="Comma (0,000) 8" xfId="29115"/>
    <cellStyle name="Comma (0,000) 9" xfId="35971"/>
    <cellStyle name="Comma (0,000) incl." xfId="6234"/>
    <cellStyle name="Comma (0,000) incl. 2" xfId="6235"/>
    <cellStyle name="Comma (0,000) incl. 2 2" xfId="21492"/>
    <cellStyle name="Comma (0,000) incl. 2 3" xfId="15150"/>
    <cellStyle name="Comma (0,000) incl. 3" xfId="21491"/>
    <cellStyle name="Comma (0,000) incl. 4" xfId="15149"/>
    <cellStyle name="Comma (0,000) N/A" xfId="6236"/>
    <cellStyle name="Comma (0,000) N/A 2" xfId="6237"/>
    <cellStyle name="Comma (0,000) N/A 2 2" xfId="21494"/>
    <cellStyle name="Comma (0,000) N/A 2 3" xfId="15152"/>
    <cellStyle name="Comma (0,000) N/A 3" xfId="21493"/>
    <cellStyle name="Comma (0,000) N/A 4" xfId="15151"/>
    <cellStyle name="Comma (0,000) TBD" xfId="6238"/>
    <cellStyle name="Comma (0,000) TBD-" xfId="6239"/>
    <cellStyle name="Comma (0,000) TBD 10" xfId="6240"/>
    <cellStyle name="Comma (0,000) TBD- 10" xfId="6241"/>
    <cellStyle name="Comma (0,000) TBD 10 10" xfId="36687"/>
    <cellStyle name="Comma (0,000) TBD- 10 10" xfId="36688"/>
    <cellStyle name="Comma (0,000) TBD 10 11" xfId="33958"/>
    <cellStyle name="Comma (0,000) TBD- 10 11" xfId="33957"/>
    <cellStyle name="Comma (0,000) TBD 10 12" xfId="15155"/>
    <cellStyle name="Comma (0,000) TBD- 10 12" xfId="15156"/>
    <cellStyle name="Comma (0,000) TBD 10 2" xfId="21497"/>
    <cellStyle name="Comma (0,000) TBD- 10 2" xfId="21498"/>
    <cellStyle name="Comma (0,000) TBD 10 3" xfId="26010"/>
    <cellStyle name="Comma (0,000) TBD- 10 3" xfId="26011"/>
    <cellStyle name="Comma (0,000) TBD 10 4" xfId="23779"/>
    <cellStyle name="Comma (0,000) TBD- 10 4" xfId="23778"/>
    <cellStyle name="Comma (0,000) TBD 10 5" xfId="23849"/>
    <cellStyle name="Comma (0,000) TBD- 10 5" xfId="23850"/>
    <cellStyle name="Comma (0,000) TBD 10 6" xfId="32169"/>
    <cellStyle name="Comma (0,000) TBD- 10 6" xfId="32170"/>
    <cellStyle name="Comma (0,000) TBD 10 7" xfId="28748"/>
    <cellStyle name="Comma (0,000) TBD- 10 7" xfId="28747"/>
    <cellStyle name="Comma (0,000) TBD 10 8" xfId="29122"/>
    <cellStyle name="Comma (0,000) TBD- 10 8" xfId="29123"/>
    <cellStyle name="Comma (0,000) TBD 10 9" xfId="28973"/>
    <cellStyle name="Comma (0,000) TBD- 10 9" xfId="28621"/>
    <cellStyle name="Comma (0,000) TBD 11" xfId="6242"/>
    <cellStyle name="Comma (0,000) TBD- 11" xfId="6243"/>
    <cellStyle name="Comma (0,000) TBD 11 10" xfId="36689"/>
    <cellStyle name="Comma (0,000) TBD- 11 10" xfId="36690"/>
    <cellStyle name="Comma (0,000) TBD 11 11" xfId="33956"/>
    <cellStyle name="Comma (0,000) TBD- 11 11" xfId="33955"/>
    <cellStyle name="Comma (0,000) TBD 11 12" xfId="15157"/>
    <cellStyle name="Comma (0,000) TBD- 11 12" xfId="15158"/>
    <cellStyle name="Comma (0,000) TBD 11 2" xfId="21499"/>
    <cellStyle name="Comma (0,000) TBD- 11 2" xfId="21500"/>
    <cellStyle name="Comma (0,000) TBD 11 3" xfId="26012"/>
    <cellStyle name="Comma (0,000) TBD- 11 3" xfId="26013"/>
    <cellStyle name="Comma (0,000) TBD 11 4" xfId="23777"/>
    <cellStyle name="Comma (0,000) TBD- 11 4" xfId="23776"/>
    <cellStyle name="Comma (0,000) TBD 11 5" xfId="23851"/>
    <cellStyle name="Comma (0,000) TBD- 11 5" xfId="23852"/>
    <cellStyle name="Comma (0,000) TBD 11 6" xfId="32171"/>
    <cellStyle name="Comma (0,000) TBD- 11 6" xfId="32172"/>
    <cellStyle name="Comma (0,000) TBD 11 7" xfId="28746"/>
    <cellStyle name="Comma (0,000) TBD- 11 7" xfId="28745"/>
    <cellStyle name="Comma (0,000) TBD 11 8" xfId="29124"/>
    <cellStyle name="Comma (0,000) TBD- 11 8" xfId="29125"/>
    <cellStyle name="Comma (0,000) TBD 11 9" xfId="29747"/>
    <cellStyle name="Comma (0,000) TBD- 11 9" xfId="29746"/>
    <cellStyle name="Comma (0,000) TBD 12" xfId="6244"/>
    <cellStyle name="Comma (0,000) TBD- 12" xfId="6245"/>
    <cellStyle name="Comma (0,000) TBD 12 10" xfId="36691"/>
    <cellStyle name="Comma (0,000) TBD- 12 10" xfId="33740"/>
    <cellStyle name="Comma (0,000) TBD 12 11" xfId="36726"/>
    <cellStyle name="Comma (0,000) TBD- 12 11" xfId="34993"/>
    <cellStyle name="Comma (0,000) TBD 12 12" xfId="15159"/>
    <cellStyle name="Comma (0,000) TBD- 12 12" xfId="15160"/>
    <cellStyle name="Comma (0,000) TBD 12 2" xfId="21501"/>
    <cellStyle name="Comma (0,000) TBD- 12 2" xfId="21502"/>
    <cellStyle name="Comma (0,000) TBD 12 3" xfId="26014"/>
    <cellStyle name="Comma (0,000) TBD- 12 3" xfId="26015"/>
    <cellStyle name="Comma (0,000) TBD 12 4" xfId="23775"/>
    <cellStyle name="Comma (0,000) TBD- 12 4" xfId="23774"/>
    <cellStyle name="Comma (0,000) TBD 12 5" xfId="23853"/>
    <cellStyle name="Comma (0,000) TBD- 12 5" xfId="27561"/>
    <cellStyle name="Comma (0,000) TBD 12 6" xfId="32173"/>
    <cellStyle name="Comma (0,000) TBD- 12 6" xfId="32174"/>
    <cellStyle name="Comma (0,000) TBD 12 7" xfId="28744"/>
    <cellStyle name="Comma (0,000) TBD- 12 7" xfId="28743"/>
    <cellStyle name="Comma (0,000) TBD 12 8" xfId="29126"/>
    <cellStyle name="Comma (0,000) TBD- 12 8" xfId="29127"/>
    <cellStyle name="Comma (0,000) TBD 12 9" xfId="29745"/>
    <cellStyle name="Comma (0,000) TBD- 12 9" xfId="29744"/>
    <cellStyle name="Comma (0,000) TBD 13" xfId="6246"/>
    <cellStyle name="Comma (0,000) TBD- 13" xfId="6247"/>
    <cellStyle name="Comma (0,000) TBD 13 10" xfId="28555"/>
    <cellStyle name="Comma (0,000) TBD- 13 10" xfId="28349"/>
    <cellStyle name="Comma (0,000) TBD 13 11" xfId="36674"/>
    <cellStyle name="Comma (0,000) TBD- 13 11" xfId="36673"/>
    <cellStyle name="Comma (0,000) TBD 13 12" xfId="15161"/>
    <cellStyle name="Comma (0,000) TBD- 13 12" xfId="15162"/>
    <cellStyle name="Comma (0,000) TBD 13 2" xfId="21503"/>
    <cellStyle name="Comma (0,000) TBD- 13 2" xfId="21504"/>
    <cellStyle name="Comma (0,000) TBD 13 3" xfId="26016"/>
    <cellStyle name="Comma (0,000) TBD- 13 3" xfId="26017"/>
    <cellStyle name="Comma (0,000) TBD 13 4" xfId="23494"/>
    <cellStyle name="Comma (0,000) TBD- 13 4" xfId="23773"/>
    <cellStyle name="Comma (0,000) TBD 13 5" xfId="23854"/>
    <cellStyle name="Comma (0,000) TBD- 13 5" xfId="23505"/>
    <cellStyle name="Comma (0,000) TBD 13 6" xfId="32175"/>
    <cellStyle name="Comma (0,000) TBD- 13 6" xfId="32176"/>
    <cellStyle name="Comma (0,000) TBD 13 7" xfId="28742"/>
    <cellStyle name="Comma (0,000) TBD- 13 7" xfId="28741"/>
    <cellStyle name="Comma (0,000) TBD 13 8" xfId="29128"/>
    <cellStyle name="Comma (0,000) TBD- 13 8" xfId="29129"/>
    <cellStyle name="Comma (0,000) TBD 13 9" xfId="29743"/>
    <cellStyle name="Comma (0,000) TBD- 13 9" xfId="29742"/>
    <cellStyle name="Comma (0,000) TBD 14" xfId="6248"/>
    <cellStyle name="Comma (0,000) TBD- 14" xfId="6249"/>
    <cellStyle name="Comma (0,000) TBD 14 10" xfId="28556"/>
    <cellStyle name="Comma (0,000) TBD- 14 10" xfId="33741"/>
    <cellStyle name="Comma (0,000) TBD 14 11" xfId="34994"/>
    <cellStyle name="Comma (0,000) TBD- 14 11" xfId="34995"/>
    <cellStyle name="Comma (0,000) TBD 14 12" xfId="15163"/>
    <cellStyle name="Comma (0,000) TBD- 14 12" xfId="15164"/>
    <cellStyle name="Comma (0,000) TBD 14 2" xfId="21505"/>
    <cellStyle name="Comma (0,000) TBD- 14 2" xfId="21506"/>
    <cellStyle name="Comma (0,000) TBD 14 3" xfId="26018"/>
    <cellStyle name="Comma (0,000) TBD- 14 3" xfId="26019"/>
    <cellStyle name="Comma (0,000) TBD 14 4" xfId="23772"/>
    <cellStyle name="Comma (0,000) TBD- 14 4" xfId="23771"/>
    <cellStyle name="Comma (0,000) TBD 14 5" xfId="23855"/>
    <cellStyle name="Comma (0,000) TBD- 14 5" xfId="23856"/>
    <cellStyle name="Comma (0,000) TBD 14 6" xfId="32177"/>
    <cellStyle name="Comma (0,000) TBD- 14 6" xfId="32178"/>
    <cellStyle name="Comma (0,000) TBD 14 7" xfId="28740"/>
    <cellStyle name="Comma (0,000) TBD- 14 7" xfId="28739"/>
    <cellStyle name="Comma (0,000) TBD 14 8" xfId="29130"/>
    <cellStyle name="Comma (0,000) TBD- 14 8" xfId="29131"/>
    <cellStyle name="Comma (0,000) TBD 14 9" xfId="29741"/>
    <cellStyle name="Comma (0,000) TBD- 14 9" xfId="29740"/>
    <cellStyle name="Comma (0,000) TBD 15" xfId="6250"/>
    <cellStyle name="Comma (0,000) TBD- 15" xfId="6251"/>
    <cellStyle name="Comma (0,000) TBD 15 10" xfId="36692"/>
    <cellStyle name="Comma (0,000) TBD- 15 10" xfId="36693"/>
    <cellStyle name="Comma (0,000) TBD 15 11" xfId="30296"/>
    <cellStyle name="Comma (0,000) TBD- 15 11" xfId="35985"/>
    <cellStyle name="Comma (0,000) TBD 15 12" xfId="15165"/>
    <cellStyle name="Comma (0,000) TBD- 15 12" xfId="15166"/>
    <cellStyle name="Comma (0,000) TBD 15 2" xfId="21507"/>
    <cellStyle name="Comma (0,000) TBD- 15 2" xfId="21508"/>
    <cellStyle name="Comma (0,000) TBD 15 3" xfId="26020"/>
    <cellStyle name="Comma (0,000) TBD- 15 3" xfId="26021"/>
    <cellStyle name="Comma (0,000) TBD 15 4" xfId="23770"/>
    <cellStyle name="Comma (0,000) TBD- 15 4" xfId="23769"/>
    <cellStyle name="Comma (0,000) TBD 15 5" xfId="23857"/>
    <cellStyle name="Comma (0,000) TBD- 15 5" xfId="23858"/>
    <cellStyle name="Comma (0,000) TBD 15 6" xfId="32179"/>
    <cellStyle name="Comma (0,000) TBD- 15 6" xfId="32180"/>
    <cellStyle name="Comma (0,000) TBD 15 7" xfId="28738"/>
    <cellStyle name="Comma (0,000) TBD- 15 7" xfId="28147"/>
    <cellStyle name="Comma (0,000) TBD 15 8" xfId="29132"/>
    <cellStyle name="Comma (0,000) TBD- 15 8" xfId="29133"/>
    <cellStyle name="Comma (0,000) TBD 15 9" xfId="29739"/>
    <cellStyle name="Comma (0,000) TBD- 15 9" xfId="28412"/>
    <cellStyle name="Comma (0,000) TBD 16" xfId="6252"/>
    <cellStyle name="Comma (0,000) TBD- 16" xfId="6253"/>
    <cellStyle name="Comma (0,000) TBD 16 10" xfId="36694"/>
    <cellStyle name="Comma (0,000) TBD- 16 10" xfId="36695"/>
    <cellStyle name="Comma (0,000) TBD 16 11" xfId="34740"/>
    <cellStyle name="Comma (0,000) TBD- 16 11" xfId="36748"/>
    <cellStyle name="Comma (0,000) TBD 16 12" xfId="15167"/>
    <cellStyle name="Comma (0,000) TBD- 16 12" xfId="15168"/>
    <cellStyle name="Comma (0,000) TBD 16 2" xfId="21509"/>
    <cellStyle name="Comma (0,000) TBD- 16 2" xfId="21510"/>
    <cellStyle name="Comma (0,000) TBD 16 3" xfId="26022"/>
    <cellStyle name="Comma (0,000) TBD- 16 3" xfId="26023"/>
    <cellStyle name="Comma (0,000) TBD 16 4" xfId="23768"/>
    <cellStyle name="Comma (0,000) TBD- 16 4" xfId="23767"/>
    <cellStyle name="Comma (0,000) TBD 16 5" xfId="23859"/>
    <cellStyle name="Comma (0,000) TBD- 16 5" xfId="23860"/>
    <cellStyle name="Comma (0,000) TBD 16 6" xfId="32181"/>
    <cellStyle name="Comma (0,000) TBD- 16 6" xfId="32182"/>
    <cellStyle name="Comma (0,000) TBD 16 7" xfId="28737"/>
    <cellStyle name="Comma (0,000) TBD- 16 7" xfId="28736"/>
    <cellStyle name="Comma (0,000) TBD 16 8" xfId="29134"/>
    <cellStyle name="Comma (0,000) TBD- 16 8" xfId="29135"/>
    <cellStyle name="Comma (0,000) TBD 16 9" xfId="28573"/>
    <cellStyle name="Comma (0,000) TBD- 16 9" xfId="29738"/>
    <cellStyle name="Comma (0,000) TBD 17" xfId="6254"/>
    <cellStyle name="Comma (0,000) TBD- 17" xfId="6255"/>
    <cellStyle name="Comma (0,000) TBD 17 10" xfId="36696"/>
    <cellStyle name="Comma (0,000) TBD- 17 10" xfId="36697"/>
    <cellStyle name="Comma (0,000) TBD 17 11" xfId="36804"/>
    <cellStyle name="Comma (0,000) TBD- 17 11" xfId="34996"/>
    <cellStyle name="Comma (0,000) TBD 17 12" xfId="15169"/>
    <cellStyle name="Comma (0,000) TBD- 17 12" xfId="15170"/>
    <cellStyle name="Comma (0,000) TBD 17 2" xfId="21511"/>
    <cellStyle name="Comma (0,000) TBD- 17 2" xfId="21512"/>
    <cellStyle name="Comma (0,000) TBD 17 3" xfId="26024"/>
    <cellStyle name="Comma (0,000) TBD- 17 3" xfId="26025"/>
    <cellStyle name="Comma (0,000) TBD 17 4" xfId="23766"/>
    <cellStyle name="Comma (0,000) TBD- 17 4" xfId="23765"/>
    <cellStyle name="Comma (0,000) TBD 17 5" xfId="23861"/>
    <cellStyle name="Comma (0,000) TBD- 17 5" xfId="23862"/>
    <cellStyle name="Comma (0,000) TBD 17 6" xfId="32183"/>
    <cellStyle name="Comma (0,000) TBD- 17 6" xfId="32184"/>
    <cellStyle name="Comma (0,000) TBD 17 7" xfId="28735"/>
    <cellStyle name="Comma (0,000) TBD- 17 7" xfId="28734"/>
    <cellStyle name="Comma (0,000) TBD 17 8" xfId="29136"/>
    <cellStyle name="Comma (0,000) TBD- 17 8" xfId="29137"/>
    <cellStyle name="Comma (0,000) TBD 17 9" xfId="29737"/>
    <cellStyle name="Comma (0,000) TBD- 17 9" xfId="29736"/>
    <cellStyle name="Comma (0,000) TBD 18" xfId="6256"/>
    <cellStyle name="Comma (0,000) TBD- 18" xfId="6257"/>
    <cellStyle name="Comma (0,000) TBD 18 10" xfId="36698"/>
    <cellStyle name="Comma (0,000) TBD- 18 10" xfId="35888"/>
    <cellStyle name="Comma (0,000) TBD 18 11" xfId="36752"/>
    <cellStyle name="Comma (0,000) TBD- 18 11" xfId="34997"/>
    <cellStyle name="Comma (0,000) TBD 18 12" xfId="15171"/>
    <cellStyle name="Comma (0,000) TBD- 18 12" xfId="15172"/>
    <cellStyle name="Comma (0,000) TBD 18 2" xfId="21513"/>
    <cellStyle name="Comma (0,000) TBD- 18 2" xfId="21514"/>
    <cellStyle name="Comma (0,000) TBD 18 3" xfId="26026"/>
    <cellStyle name="Comma (0,000) TBD- 18 3" xfId="26027"/>
    <cellStyle name="Comma (0,000) TBD 18 4" xfId="23764"/>
    <cellStyle name="Comma (0,000) TBD- 18 4" xfId="25605"/>
    <cellStyle name="Comma (0,000) TBD 18 5" xfId="23863"/>
    <cellStyle name="Comma (0,000) TBD- 18 5" xfId="23864"/>
    <cellStyle name="Comma (0,000) TBD 18 6" xfId="32185"/>
    <cellStyle name="Comma (0,000) TBD- 18 6" xfId="32186"/>
    <cellStyle name="Comma (0,000) TBD 18 7" xfId="28733"/>
    <cellStyle name="Comma (0,000) TBD- 18 7" xfId="28732"/>
    <cellStyle name="Comma (0,000) TBD 18 8" xfId="34871"/>
    <cellStyle name="Comma (0,000) TBD- 18 8" xfId="29138"/>
    <cellStyle name="Comma (0,000) TBD 18 9" xfId="29735"/>
    <cellStyle name="Comma (0,000) TBD- 18 9" xfId="29734"/>
    <cellStyle name="Comma (0,000) TBD 19" xfId="6258"/>
    <cellStyle name="Comma (0,000) TBD- 19" xfId="6259"/>
    <cellStyle name="Comma (0,000) TBD 19 10" xfId="35887"/>
    <cellStyle name="Comma (0,000) TBD- 19 10" xfId="35886"/>
    <cellStyle name="Comma (0,000) TBD 19 11" xfId="34998"/>
    <cellStyle name="Comma (0,000) TBD- 19 11" xfId="34999"/>
    <cellStyle name="Comma (0,000) TBD 19 12" xfId="15173"/>
    <cellStyle name="Comma (0,000) TBD- 19 12" xfId="15174"/>
    <cellStyle name="Comma (0,000) TBD 19 2" xfId="21515"/>
    <cellStyle name="Comma (0,000) TBD- 19 2" xfId="21516"/>
    <cellStyle name="Comma (0,000) TBD 19 3" xfId="26028"/>
    <cellStyle name="Comma (0,000) TBD- 19 3" xfId="26029"/>
    <cellStyle name="Comma (0,000) TBD 19 4" xfId="25604"/>
    <cellStyle name="Comma (0,000) TBD- 19 4" xfId="25603"/>
    <cellStyle name="Comma (0,000) TBD 19 5" xfId="23865"/>
    <cellStyle name="Comma (0,000) TBD- 19 5" xfId="23866"/>
    <cellStyle name="Comma (0,000) TBD 19 6" xfId="32187"/>
    <cellStyle name="Comma (0,000) TBD- 19 6" xfId="32188"/>
    <cellStyle name="Comma (0,000) TBD 19 7" xfId="28731"/>
    <cellStyle name="Comma (0,000) TBD- 19 7" xfId="28730"/>
    <cellStyle name="Comma (0,000) TBD 19 8" xfId="29139"/>
    <cellStyle name="Comma (0,000) TBD- 19 8" xfId="29140"/>
    <cellStyle name="Comma (0,000) TBD 19 9" xfId="34812"/>
    <cellStyle name="Comma (0,000) TBD- 19 9" xfId="29733"/>
    <cellStyle name="Comma (0,000) TBD 2" xfId="6260"/>
    <cellStyle name="Comma (0,000) TBD- 2" xfId="6261"/>
    <cellStyle name="Comma (0,000) TBD 2 10" xfId="33764"/>
    <cellStyle name="Comma (0,000) TBD- 2 10" xfId="36699"/>
    <cellStyle name="Comma (0,000) TBD 2 11" xfId="35000"/>
    <cellStyle name="Comma (0,000) TBD- 2 11" xfId="35001"/>
    <cellStyle name="Comma (0,000) TBD 2 12" xfId="15175"/>
    <cellStyle name="Comma (0,000) TBD- 2 12" xfId="15176"/>
    <cellStyle name="Comma (0,000) TBD 2 2" xfId="21517"/>
    <cellStyle name="Comma (0,000) TBD- 2 2" xfId="21518"/>
    <cellStyle name="Comma (0,000) TBD 2 3" xfId="26030"/>
    <cellStyle name="Comma (0,000) TBD- 2 3" xfId="26031"/>
    <cellStyle name="Comma (0,000) TBD 2 4" xfId="25602"/>
    <cellStyle name="Comma (0,000) TBD- 2 4" xfId="23493"/>
    <cellStyle name="Comma (0,000) TBD 2 5" xfId="23867"/>
    <cellStyle name="Comma (0,000) TBD- 2 5" xfId="23868"/>
    <cellStyle name="Comma (0,000) TBD 2 6" xfId="32189"/>
    <cellStyle name="Comma (0,000) TBD- 2 6" xfId="32190"/>
    <cellStyle name="Comma (0,000) TBD 2 7" xfId="28729"/>
    <cellStyle name="Comma (0,000) TBD- 2 7" xfId="28728"/>
    <cellStyle name="Comma (0,000) TBD 2 8" xfId="29141"/>
    <cellStyle name="Comma (0,000) TBD- 2 8" xfId="29142"/>
    <cellStyle name="Comma (0,000) TBD 2 9" xfId="29732"/>
    <cellStyle name="Comma (0,000) TBD- 2 9" xfId="29731"/>
    <cellStyle name="Comma (0,000) TBD 20" xfId="6262"/>
    <cellStyle name="Comma (0,000) TBD- 20" xfId="6263"/>
    <cellStyle name="Comma (0,000) TBD 20 10" xfId="36700"/>
    <cellStyle name="Comma (0,000) TBD- 20 10" xfId="36701"/>
    <cellStyle name="Comma (0,000) TBD 20 11" xfId="35002"/>
    <cellStyle name="Comma (0,000) TBD- 20 11" xfId="35003"/>
    <cellStyle name="Comma (0,000) TBD 20 12" xfId="15177"/>
    <cellStyle name="Comma (0,000) TBD- 20 12" xfId="15178"/>
    <cellStyle name="Comma (0,000) TBD 20 2" xfId="21519"/>
    <cellStyle name="Comma (0,000) TBD- 20 2" xfId="21520"/>
    <cellStyle name="Comma (0,000) TBD 20 3" xfId="26032"/>
    <cellStyle name="Comma (0,000) TBD- 20 3" xfId="26033"/>
    <cellStyle name="Comma (0,000) TBD 20 4" xfId="23763"/>
    <cellStyle name="Comma (0,000) TBD- 20 4" xfId="23762"/>
    <cellStyle name="Comma (0,000) TBD 20 5" xfId="27583"/>
    <cellStyle name="Comma (0,000) TBD- 20 5" xfId="23869"/>
    <cellStyle name="Comma (0,000) TBD 20 6" xfId="32191"/>
    <cellStyle name="Comma (0,000) TBD- 20 6" xfId="32192"/>
    <cellStyle name="Comma (0,000) TBD 20 7" xfId="31420"/>
    <cellStyle name="Comma (0,000) TBD- 20 7" xfId="31419"/>
    <cellStyle name="Comma (0,000) TBD 20 8" xfId="30167"/>
    <cellStyle name="Comma (0,000) TBD- 20 8" xfId="29143"/>
    <cellStyle name="Comma (0,000) TBD 20 9" xfId="29730"/>
    <cellStyle name="Comma (0,000) TBD- 20 9" xfId="29729"/>
    <cellStyle name="Comma (0,000) TBD 21" xfId="6264"/>
    <cellStyle name="Comma (0,000) TBD- 21" xfId="6265"/>
    <cellStyle name="Comma (0,000) TBD 21 10" xfId="36702"/>
    <cellStyle name="Comma (0,000) TBD- 21 10" xfId="36703"/>
    <cellStyle name="Comma (0,000) TBD 21 11" xfId="35004"/>
    <cellStyle name="Comma (0,000) TBD- 21 11" xfId="35005"/>
    <cellStyle name="Comma (0,000) TBD 21 12" xfId="15179"/>
    <cellStyle name="Comma (0,000) TBD- 21 12" xfId="15180"/>
    <cellStyle name="Comma (0,000) TBD 21 2" xfId="21521"/>
    <cellStyle name="Comma (0,000) TBD- 21 2" xfId="21522"/>
    <cellStyle name="Comma (0,000) TBD 21 3" xfId="26034"/>
    <cellStyle name="Comma (0,000) TBD- 21 3" xfId="26035"/>
    <cellStyle name="Comma (0,000) TBD 21 4" xfId="23761"/>
    <cellStyle name="Comma (0,000) TBD- 21 4" xfId="23760"/>
    <cellStyle name="Comma (0,000) TBD 21 5" xfId="23870"/>
    <cellStyle name="Comma (0,000) TBD- 21 5" xfId="23871"/>
    <cellStyle name="Comma (0,000) TBD 21 6" xfId="32193"/>
    <cellStyle name="Comma (0,000) TBD- 21 6" xfId="32194"/>
    <cellStyle name="Comma (0,000) TBD 21 7" xfId="31418"/>
    <cellStyle name="Comma (0,000) TBD- 21 7" xfId="31417"/>
    <cellStyle name="Comma (0,000) TBD 21 8" xfId="29144"/>
    <cellStyle name="Comma (0,000) TBD- 21 8" xfId="29145"/>
    <cellStyle name="Comma (0,000) TBD 21 9" xfId="28411"/>
    <cellStyle name="Comma (0,000) TBD- 21 9" xfId="29728"/>
    <cellStyle name="Comma (0,000) TBD 22" xfId="6266"/>
    <cellStyle name="Comma (0,000) TBD- 22" xfId="6267"/>
    <cellStyle name="Comma (0,000) TBD 22 10" xfId="36704"/>
    <cellStyle name="Comma (0,000) TBD- 22 10" xfId="35885"/>
    <cellStyle name="Comma (0,000) TBD 22 11" xfId="37109"/>
    <cellStyle name="Comma (0,000) TBD- 22 11" xfId="35006"/>
    <cellStyle name="Comma (0,000) TBD 22 12" xfId="15181"/>
    <cellStyle name="Comma (0,000) TBD- 22 12" xfId="15182"/>
    <cellStyle name="Comma (0,000) TBD 22 2" xfId="21523"/>
    <cellStyle name="Comma (0,000) TBD- 22 2" xfId="21524"/>
    <cellStyle name="Comma (0,000) TBD 22 3" xfId="26036"/>
    <cellStyle name="Comma (0,000) TBD- 22 3" xfId="26037"/>
    <cellStyle name="Comma (0,000) TBD 22 4" xfId="23759"/>
    <cellStyle name="Comma (0,000) TBD- 22 4" xfId="23758"/>
    <cellStyle name="Comma (0,000) TBD 22 5" xfId="23872"/>
    <cellStyle name="Comma (0,000) TBD- 22 5" xfId="23873"/>
    <cellStyle name="Comma (0,000) TBD 22 6" xfId="32195"/>
    <cellStyle name="Comma (0,000) TBD- 22 6" xfId="32196"/>
    <cellStyle name="Comma (0,000) TBD 22 7" xfId="28146"/>
    <cellStyle name="Comma (0,000) TBD- 22 7" xfId="28727"/>
    <cellStyle name="Comma (0,000) TBD 22 8" xfId="34904"/>
    <cellStyle name="Comma (0,000) TBD- 22 8" xfId="29146"/>
    <cellStyle name="Comma (0,000) TBD 22 9" xfId="29727"/>
    <cellStyle name="Comma (0,000) TBD- 22 9" xfId="29726"/>
    <cellStyle name="Comma (0,000) TBD 23" xfId="6268"/>
    <cellStyle name="Comma (0,000) TBD- 23" xfId="6269"/>
    <cellStyle name="Comma (0,000) TBD 23 10" xfId="35916"/>
    <cellStyle name="Comma (0,000) TBD- 23 10" xfId="36731"/>
    <cellStyle name="Comma (0,000) TBD 23 11" xfId="35007"/>
    <cellStyle name="Comma (0,000) TBD- 23 11" xfId="35008"/>
    <cellStyle name="Comma (0,000) TBD 23 12" xfId="15183"/>
    <cellStyle name="Comma (0,000) TBD- 23 12" xfId="15184"/>
    <cellStyle name="Comma (0,000) TBD 23 2" xfId="21525"/>
    <cellStyle name="Comma (0,000) TBD- 23 2" xfId="21526"/>
    <cellStyle name="Comma (0,000) TBD 23 3" xfId="26038"/>
    <cellStyle name="Comma (0,000) TBD- 23 3" xfId="26039"/>
    <cellStyle name="Comma (0,000) TBD 23 4" xfId="23757"/>
    <cellStyle name="Comma (0,000) TBD- 23 4" xfId="23756"/>
    <cellStyle name="Comma (0,000) TBD 23 5" xfId="23874"/>
    <cellStyle name="Comma (0,000) TBD- 23 5" xfId="23875"/>
    <cellStyle name="Comma (0,000) TBD 23 6" xfId="32197"/>
    <cellStyle name="Comma (0,000) TBD- 23 6" xfId="32198"/>
    <cellStyle name="Comma (0,000) TBD 23 7" xfId="28726"/>
    <cellStyle name="Comma (0,000) TBD- 23 7" xfId="28725"/>
    <cellStyle name="Comma (0,000) TBD 23 8" xfId="29147"/>
    <cellStyle name="Comma (0,000) TBD- 23 8" xfId="29148"/>
    <cellStyle name="Comma (0,000) TBD 23 9" xfId="35896"/>
    <cellStyle name="Comma (0,000) TBD- 23 9" xfId="29725"/>
    <cellStyle name="Comma (0,000) TBD 24" xfId="6270"/>
    <cellStyle name="Comma (0,000) TBD- 24" xfId="6271"/>
    <cellStyle name="Comma (0,000) TBD 24 10" xfId="34773"/>
    <cellStyle name="Comma (0,000) TBD- 24 10" xfId="33982"/>
    <cellStyle name="Comma (0,000) TBD 24 11" xfId="35009"/>
    <cellStyle name="Comma (0,000) TBD- 24 11" xfId="35010"/>
    <cellStyle name="Comma (0,000) TBD 24 12" xfId="15185"/>
    <cellStyle name="Comma (0,000) TBD- 24 12" xfId="15186"/>
    <cellStyle name="Comma (0,000) TBD 24 2" xfId="21527"/>
    <cellStyle name="Comma (0,000) TBD- 24 2" xfId="21528"/>
    <cellStyle name="Comma (0,000) TBD 24 3" xfId="26040"/>
    <cellStyle name="Comma (0,000) TBD- 24 3" xfId="26041"/>
    <cellStyle name="Comma (0,000) TBD 24 4" xfId="23755"/>
    <cellStyle name="Comma (0,000) TBD- 24 4" xfId="23754"/>
    <cellStyle name="Comma (0,000) TBD 24 5" xfId="23876"/>
    <cellStyle name="Comma (0,000) TBD- 24 5" xfId="23877"/>
    <cellStyle name="Comma (0,000) TBD 24 6" xfId="32199"/>
    <cellStyle name="Comma (0,000) TBD- 24 6" xfId="32200"/>
    <cellStyle name="Comma (0,000) TBD 24 7" xfId="28724"/>
    <cellStyle name="Comma (0,000) TBD- 24 7" xfId="28723"/>
    <cellStyle name="Comma (0,000) TBD 24 8" xfId="29149"/>
    <cellStyle name="Comma (0,000) TBD- 24 8" xfId="29150"/>
    <cellStyle name="Comma (0,000) TBD 24 9" xfId="29724"/>
    <cellStyle name="Comma (0,000) TBD- 24 9" xfId="29723"/>
    <cellStyle name="Comma (0,000) TBD 25" xfId="6272"/>
    <cellStyle name="Comma (0,000) TBD- 25" xfId="6273"/>
    <cellStyle name="Comma (0,000) TBD 25 10" xfId="33983"/>
    <cellStyle name="Comma (0,000) TBD- 25 10" xfId="33984"/>
    <cellStyle name="Comma (0,000) TBD 25 11" xfId="35011"/>
    <cellStyle name="Comma (0,000) TBD- 25 11" xfId="35012"/>
    <cellStyle name="Comma (0,000) TBD 25 12" xfId="15187"/>
    <cellStyle name="Comma (0,000) TBD- 25 12" xfId="15188"/>
    <cellStyle name="Comma (0,000) TBD 25 2" xfId="21529"/>
    <cellStyle name="Comma (0,000) TBD- 25 2" xfId="21530"/>
    <cellStyle name="Comma (0,000) TBD 25 3" xfId="26042"/>
    <cellStyle name="Comma (0,000) TBD- 25 3" xfId="26043"/>
    <cellStyle name="Comma (0,000) TBD 25 4" xfId="24458"/>
    <cellStyle name="Comma (0,000) TBD- 25 4" xfId="23753"/>
    <cellStyle name="Comma (0,000) TBD 25 5" xfId="27585"/>
    <cellStyle name="Comma (0,000) TBD- 25 5" xfId="23878"/>
    <cellStyle name="Comma (0,000) TBD 25 6" xfId="32201"/>
    <cellStyle name="Comma (0,000) TBD- 25 6" xfId="32202"/>
    <cellStyle name="Comma (0,000) TBD 25 7" xfId="28722"/>
    <cellStyle name="Comma (0,000) TBD- 25 7" xfId="28721"/>
    <cellStyle name="Comma (0,000) TBD 25 8" xfId="29151"/>
    <cellStyle name="Comma (0,000) TBD- 25 8" xfId="29152"/>
    <cellStyle name="Comma (0,000) TBD 25 9" xfId="29722"/>
    <cellStyle name="Comma (0,000) TBD- 25 9" xfId="29721"/>
    <cellStyle name="Comma (0,000) TBD 26" xfId="6274"/>
    <cellStyle name="Comma (0,000) TBD- 26" xfId="6275"/>
    <cellStyle name="Comma (0,000) TBD 26 10" xfId="33985"/>
    <cellStyle name="Comma (0,000) TBD- 26 10" xfId="35874"/>
    <cellStyle name="Comma (0,000) TBD 26 11" xfId="35013"/>
    <cellStyle name="Comma (0,000) TBD- 26 11" xfId="35014"/>
    <cellStyle name="Comma (0,000) TBD 26 12" xfId="15189"/>
    <cellStyle name="Comma (0,000) TBD- 26 12" xfId="15190"/>
    <cellStyle name="Comma (0,000) TBD 26 2" xfId="21531"/>
    <cellStyle name="Comma (0,000) TBD- 26 2" xfId="21532"/>
    <cellStyle name="Comma (0,000) TBD 26 3" xfId="26044"/>
    <cellStyle name="Comma (0,000) TBD- 26 3" xfId="26045"/>
    <cellStyle name="Comma (0,000) TBD 26 4" xfId="23752"/>
    <cellStyle name="Comma (0,000) TBD- 26 4" xfId="23751"/>
    <cellStyle name="Comma (0,000) TBD 26 5" xfId="24460"/>
    <cellStyle name="Comma (0,000) TBD- 26 5" xfId="23879"/>
    <cellStyle name="Comma (0,000) TBD 26 6" xfId="32203"/>
    <cellStyle name="Comma (0,000) TBD- 26 6" xfId="32204"/>
    <cellStyle name="Comma (0,000) TBD 26 7" xfId="28720"/>
    <cellStyle name="Comma (0,000) TBD- 26 7" xfId="28719"/>
    <cellStyle name="Comma (0,000) TBD 26 8" xfId="28230"/>
    <cellStyle name="Comma (0,000) TBD- 26 8" xfId="31660"/>
    <cellStyle name="Comma (0,000) TBD 26 9" xfId="29720"/>
    <cellStyle name="Comma (0,000) TBD- 26 9" xfId="29719"/>
    <cellStyle name="Comma (0,000) TBD 27" xfId="6276"/>
    <cellStyle name="Comma (0,000) TBD- 27" xfId="6277"/>
    <cellStyle name="Comma (0,000) TBD 27 10" xfId="30287"/>
    <cellStyle name="Comma (0,000) TBD- 27 10" xfId="30297"/>
    <cellStyle name="Comma (0,000) TBD 27 11" xfId="37162"/>
    <cellStyle name="Comma (0,000) TBD- 27 11" xfId="35015"/>
    <cellStyle name="Comma (0,000) TBD 27 12" xfId="15191"/>
    <cellStyle name="Comma (0,000) TBD- 27 12" xfId="15192"/>
    <cellStyle name="Comma (0,000) TBD 27 2" xfId="21533"/>
    <cellStyle name="Comma (0,000) TBD- 27 2" xfId="21534"/>
    <cellStyle name="Comma (0,000) TBD 27 3" xfId="26046"/>
    <cellStyle name="Comma (0,000) TBD- 27 3" xfId="26047"/>
    <cellStyle name="Comma (0,000) TBD 27 4" xfId="23750"/>
    <cellStyle name="Comma (0,000) TBD- 27 4" xfId="23749"/>
    <cellStyle name="Comma (0,000) TBD 27 5" xfId="23880"/>
    <cellStyle name="Comma (0,000) TBD- 27 5" xfId="23881"/>
    <cellStyle name="Comma (0,000) TBD 27 6" xfId="32205"/>
    <cellStyle name="Comma (0,000) TBD- 27 6" xfId="32206"/>
    <cellStyle name="Comma (0,000) TBD 27 7" xfId="28718"/>
    <cellStyle name="Comma (0,000) TBD- 27 7" xfId="30157"/>
    <cellStyle name="Comma (0,000) TBD 27 8" xfId="28579"/>
    <cellStyle name="Comma (0,000) TBD- 27 8" xfId="31661"/>
    <cellStyle name="Comma (0,000) TBD 27 9" xfId="30180"/>
    <cellStyle name="Comma (0,000) TBD- 27 9" xfId="34593"/>
    <cellStyle name="Comma (0,000) TBD 28" xfId="6278"/>
    <cellStyle name="Comma (0,000) TBD- 28" xfId="6279"/>
    <cellStyle name="Comma (0,000) TBD 28 10" xfId="36810"/>
    <cellStyle name="Comma (0,000) TBD- 28 10" xfId="36764"/>
    <cellStyle name="Comma (0,000) TBD 28 11" xfId="35016"/>
    <cellStyle name="Comma (0,000) TBD- 28 11" xfId="35017"/>
    <cellStyle name="Comma (0,000) TBD 28 12" xfId="15193"/>
    <cellStyle name="Comma (0,000) TBD- 28 12" xfId="15194"/>
    <cellStyle name="Comma (0,000) TBD 28 2" xfId="21535"/>
    <cellStyle name="Comma (0,000) TBD- 28 2" xfId="21536"/>
    <cellStyle name="Comma (0,000) TBD 28 3" xfId="26048"/>
    <cellStyle name="Comma (0,000) TBD- 28 3" xfId="26049"/>
    <cellStyle name="Comma (0,000) TBD 28 4" xfId="23748"/>
    <cellStyle name="Comma (0,000) TBD- 28 4" xfId="23747"/>
    <cellStyle name="Comma (0,000) TBD 28 5" xfId="23882"/>
    <cellStyle name="Comma (0,000) TBD- 28 5" xfId="23883"/>
    <cellStyle name="Comma (0,000) TBD 28 6" xfId="32207"/>
    <cellStyle name="Comma (0,000) TBD- 28 6" xfId="32208"/>
    <cellStyle name="Comma (0,000) TBD 28 7" xfId="28717"/>
    <cellStyle name="Comma (0,000) TBD- 28 7" xfId="28716"/>
    <cellStyle name="Comma (0,000) TBD 28 8" xfId="29153"/>
    <cellStyle name="Comma (0,000) TBD- 28 8" xfId="29154"/>
    <cellStyle name="Comma (0,000) TBD 28 9" xfId="35995"/>
    <cellStyle name="Comma (0,000) TBD- 28 9" xfId="34592"/>
    <cellStyle name="Comma (0,000) TBD 29" xfId="21495"/>
    <cellStyle name="Comma (0,000) TBD- 29" xfId="21496"/>
    <cellStyle name="Comma (0,000) TBD 3" xfId="6280"/>
    <cellStyle name="Comma (0,000) TBD- 3" xfId="6281"/>
    <cellStyle name="Comma (0,000) TBD 3 10" xfId="34774"/>
    <cellStyle name="Comma (0,000) TBD- 3 10" xfId="34775"/>
    <cellStyle name="Comma (0,000) TBD 3 11" xfId="37036"/>
    <cellStyle name="Comma (0,000) TBD- 3 11" xfId="33444"/>
    <cellStyle name="Comma (0,000) TBD 3 12" xfId="15195"/>
    <cellStyle name="Comma (0,000) TBD- 3 12" xfId="15196"/>
    <cellStyle name="Comma (0,000) TBD 3 2" xfId="21537"/>
    <cellStyle name="Comma (0,000) TBD- 3 2" xfId="21538"/>
    <cellStyle name="Comma (0,000) TBD 3 3" xfId="26050"/>
    <cellStyle name="Comma (0,000) TBD- 3 3" xfId="26051"/>
    <cellStyle name="Comma (0,000) TBD 3 4" xfId="23746"/>
    <cellStyle name="Comma (0,000) TBD- 3 4" xfId="23745"/>
    <cellStyle name="Comma (0,000) TBD 3 5" xfId="23884"/>
    <cellStyle name="Comma (0,000) TBD- 3 5" xfId="23885"/>
    <cellStyle name="Comma (0,000) TBD 3 6" xfId="32209"/>
    <cellStyle name="Comma (0,000) TBD- 3 6" xfId="32210"/>
    <cellStyle name="Comma (0,000) TBD 3 7" xfId="28715"/>
    <cellStyle name="Comma (0,000) TBD- 3 7" xfId="28714"/>
    <cellStyle name="Comma (0,000) TBD 3 8" xfId="29946"/>
    <cellStyle name="Comma (0,000) TBD- 3 8" xfId="28580"/>
    <cellStyle name="Comma (0,000) TBD 3 9" xfId="33559"/>
    <cellStyle name="Comma (0,000) TBD- 3 9" xfId="34591"/>
    <cellStyle name="Comma (0,000) TBD 30" xfId="26008"/>
    <cellStyle name="Comma (0,000) TBD- 30" xfId="26009"/>
    <cellStyle name="Comma (0,000) TBD 31" xfId="23781"/>
    <cellStyle name="Comma (0,000) TBD- 31" xfId="23780"/>
    <cellStyle name="Comma (0,000) TBD 32" xfId="23847"/>
    <cellStyle name="Comma (0,000) TBD- 32" xfId="23848"/>
    <cellStyle name="Comma (0,000) TBD 33" xfId="32167"/>
    <cellStyle name="Comma (0,000) TBD- 33" xfId="32168"/>
    <cellStyle name="Comma (0,000) TBD 34" xfId="28750"/>
    <cellStyle name="Comma (0,000) TBD- 34" xfId="28749"/>
    <cellStyle name="Comma (0,000) TBD 35" xfId="29121"/>
    <cellStyle name="Comma (0,000) TBD- 35" xfId="28578"/>
    <cellStyle name="Comma (0,000) TBD 36" xfId="34918"/>
    <cellStyle name="Comma (0,000) TBD- 36" xfId="30163"/>
    <cellStyle name="Comma (0,000) TBD 37" xfId="35917"/>
    <cellStyle name="Comma (0,000) TBD- 37" xfId="36686"/>
    <cellStyle name="Comma (0,000) TBD 38" xfId="36802"/>
    <cellStyle name="Comma (0,000) TBD- 38" xfId="30256"/>
    <cellStyle name="Comma (0,000) TBD 39" xfId="15153"/>
    <cellStyle name="Comma (0,000) TBD- 39" xfId="15154"/>
    <cellStyle name="Comma (0,000) TBD 4" xfId="6282"/>
    <cellStyle name="Comma (0,000) TBD- 4" xfId="6283"/>
    <cellStyle name="Comma (0,000) TBD 4 10" xfId="34776"/>
    <cellStyle name="Comma (0,000) TBD- 4 10" xfId="35893"/>
    <cellStyle name="Comma (0,000) TBD 4 11" xfId="37107"/>
    <cellStyle name="Comma (0,000) TBD- 4 11" xfId="37139"/>
    <cellStyle name="Comma (0,000) TBD 4 12" xfId="15197"/>
    <cellStyle name="Comma (0,000) TBD- 4 12" xfId="15198"/>
    <cellStyle name="Comma (0,000) TBD 4 2" xfId="21539"/>
    <cellStyle name="Comma (0,000) TBD- 4 2" xfId="21540"/>
    <cellStyle name="Comma (0,000) TBD 4 3" xfId="26052"/>
    <cellStyle name="Comma (0,000) TBD- 4 3" xfId="26053"/>
    <cellStyle name="Comma (0,000) TBD 4 4" xfId="23744"/>
    <cellStyle name="Comma (0,000) TBD- 4 4" xfId="23743"/>
    <cellStyle name="Comma (0,000) TBD 4 5" xfId="27588"/>
    <cellStyle name="Comma (0,000) TBD- 4 5" xfId="23886"/>
    <cellStyle name="Comma (0,000) TBD 4 6" xfId="32211"/>
    <cellStyle name="Comma (0,000) TBD- 4 6" xfId="32212"/>
    <cellStyle name="Comma (0,000) TBD 4 7" xfId="28713"/>
    <cellStyle name="Comma (0,000) TBD- 4 7" xfId="28712"/>
    <cellStyle name="Comma (0,000) TBD 4 8" xfId="34785"/>
    <cellStyle name="Comma (0,000) TBD- 4 8" xfId="34903"/>
    <cellStyle name="Comma (0,000) TBD 4 9" xfId="35802"/>
    <cellStyle name="Comma (0,000) TBD- 4 9" xfId="33546"/>
    <cellStyle name="Comma (0,000) TBD 5" xfId="6284"/>
    <cellStyle name="Comma (0,000) TBD- 5" xfId="6285"/>
    <cellStyle name="Comma (0,000) TBD 5 10" xfId="30289"/>
    <cellStyle name="Comma (0,000) TBD- 5 10" xfId="34777"/>
    <cellStyle name="Comma (0,000) TBD 5 11" xfId="37145"/>
    <cellStyle name="Comma (0,000) TBD- 5 11" xfId="37147"/>
    <cellStyle name="Comma (0,000) TBD 5 12" xfId="15199"/>
    <cellStyle name="Comma (0,000) TBD- 5 12" xfId="15200"/>
    <cellStyle name="Comma (0,000) TBD 5 2" xfId="21541"/>
    <cellStyle name="Comma (0,000) TBD- 5 2" xfId="21542"/>
    <cellStyle name="Comma (0,000) TBD 5 3" xfId="26054"/>
    <cellStyle name="Comma (0,000) TBD- 5 3" xfId="26055"/>
    <cellStyle name="Comma (0,000) TBD 5 4" xfId="23742"/>
    <cellStyle name="Comma (0,000) TBD- 5 4" xfId="23741"/>
    <cellStyle name="Comma (0,000) TBD 5 5" xfId="23887"/>
    <cellStyle name="Comma (0,000) TBD- 5 5" xfId="23888"/>
    <cellStyle name="Comma (0,000) TBD 5 6" xfId="32213"/>
    <cellStyle name="Comma (0,000) TBD- 5 6" xfId="32214"/>
    <cellStyle name="Comma (0,000) TBD 5 7" xfId="28711"/>
    <cellStyle name="Comma (0,000) TBD- 5 7" xfId="28710"/>
    <cellStyle name="Comma (0,000) TBD 5 8" xfId="34786"/>
    <cellStyle name="Comma (0,000) TBD- 5 8" xfId="34866"/>
    <cellStyle name="Comma (0,000) TBD 5 9" xfId="35891"/>
    <cellStyle name="Comma (0,000) TBD- 5 9" xfId="35951"/>
    <cellStyle name="Comma (0,000) TBD 6" xfId="6286"/>
    <cellStyle name="Comma (0,000) TBD- 6" xfId="6287"/>
    <cellStyle name="Comma (0,000) TBD 6 10" xfId="33464"/>
    <cellStyle name="Comma (0,000) TBD- 6 10" xfId="34964"/>
    <cellStyle name="Comma (0,000) TBD 6 11" xfId="30259"/>
    <cellStyle name="Comma (0,000) TBD- 6 11" xfId="37108"/>
    <cellStyle name="Comma (0,000) TBD 6 12" xfId="15201"/>
    <cellStyle name="Comma (0,000) TBD- 6 12" xfId="15202"/>
    <cellStyle name="Comma (0,000) TBD 6 2" xfId="21543"/>
    <cellStyle name="Comma (0,000) TBD- 6 2" xfId="21544"/>
    <cellStyle name="Comma (0,000) TBD 6 3" xfId="26056"/>
    <cellStyle name="Comma (0,000) TBD- 6 3" xfId="26057"/>
    <cellStyle name="Comma (0,000) TBD 6 4" xfId="23740"/>
    <cellStyle name="Comma (0,000) TBD- 6 4" xfId="23739"/>
    <cellStyle name="Comma (0,000) TBD 6 5" xfId="24421"/>
    <cellStyle name="Comma (0,000) TBD- 6 5" xfId="27605"/>
    <cellStyle name="Comma (0,000) TBD 6 6" xfId="32215"/>
    <cellStyle name="Comma (0,000) TBD- 6 6" xfId="32216"/>
    <cellStyle name="Comma (0,000) TBD 6 7" xfId="28709"/>
    <cellStyle name="Comma (0,000) TBD- 6 7" xfId="28708"/>
    <cellStyle name="Comma (0,000) TBD 6 8" xfId="34875"/>
    <cellStyle name="Comma (0,000) TBD- 6 8" xfId="34899"/>
    <cellStyle name="Comma (0,000) TBD 6 9" xfId="35962"/>
    <cellStyle name="Comma (0,000) TBD- 6 9" xfId="35964"/>
    <cellStyle name="Comma (0,000) TBD 7" xfId="6288"/>
    <cellStyle name="Comma (0,000) TBD- 7" xfId="6289"/>
    <cellStyle name="Comma (0,000) TBD 7 10" xfId="34963"/>
    <cellStyle name="Comma (0,000) TBD- 7 10" xfId="30286"/>
    <cellStyle name="Comma (0,000) TBD 7 11" xfId="34743"/>
    <cellStyle name="Comma (0,000) TBD- 7 11" xfId="37116"/>
    <cellStyle name="Comma (0,000) TBD 7 12" xfId="15203"/>
    <cellStyle name="Comma (0,000) TBD- 7 12" xfId="15204"/>
    <cellStyle name="Comma (0,000) TBD 7 2" xfId="21545"/>
    <cellStyle name="Comma (0,000) TBD- 7 2" xfId="21546"/>
    <cellStyle name="Comma (0,000) TBD 7 3" xfId="26058"/>
    <cellStyle name="Comma (0,000) TBD- 7 3" xfId="26059"/>
    <cellStyle name="Comma (0,000) TBD 7 4" xfId="23738"/>
    <cellStyle name="Comma (0,000) TBD- 7 4" xfId="23737"/>
    <cellStyle name="Comma (0,000) TBD 7 5" xfId="27610"/>
    <cellStyle name="Comma (0,000) TBD- 7 5" xfId="23469"/>
    <cellStyle name="Comma (0,000) TBD 7 6" xfId="32217"/>
    <cellStyle name="Comma (0,000) TBD- 7 6" xfId="32218"/>
    <cellStyle name="Comma (0,000) TBD 7 7" xfId="28707"/>
    <cellStyle name="Comma (0,000) TBD- 7 7" xfId="28706"/>
    <cellStyle name="Comma (0,000) TBD 7 8" xfId="34895"/>
    <cellStyle name="Comma (0,000) TBD- 7 8" xfId="34911"/>
    <cellStyle name="Comma (0,000) TBD 7 9" xfId="30150"/>
    <cellStyle name="Comma (0,000) TBD- 7 9" xfId="35892"/>
    <cellStyle name="Comma (0,000) TBD 8" xfId="6290"/>
    <cellStyle name="Comma (0,000) TBD- 8" xfId="6291"/>
    <cellStyle name="Comma (0,000) TBD 8 10" xfId="34962"/>
    <cellStyle name="Comma (0,000) TBD- 8 10" xfId="34961"/>
    <cellStyle name="Comma (0,000) TBD 8 11" xfId="37115"/>
    <cellStyle name="Comma (0,000) TBD- 8 11" xfId="37156"/>
    <cellStyle name="Comma (0,000) TBD 8 12" xfId="15205"/>
    <cellStyle name="Comma (0,000) TBD- 8 12" xfId="15206"/>
    <cellStyle name="Comma (0,000) TBD 8 2" xfId="21547"/>
    <cellStyle name="Comma (0,000) TBD- 8 2" xfId="21548"/>
    <cellStyle name="Comma (0,000) TBD 8 3" xfId="26060"/>
    <cellStyle name="Comma (0,000) TBD- 8 3" xfId="26061"/>
    <cellStyle name="Comma (0,000) TBD 8 4" xfId="23736"/>
    <cellStyle name="Comma (0,000) TBD- 8 4" xfId="23735"/>
    <cellStyle name="Comma (0,000) TBD 8 5" xfId="27628"/>
    <cellStyle name="Comma (0,000) TBD- 8 5" xfId="23653"/>
    <cellStyle name="Comma (0,000) TBD 8 6" xfId="32219"/>
    <cellStyle name="Comma (0,000) TBD- 8 6" xfId="32220"/>
    <cellStyle name="Comma (0,000) TBD 8 7" xfId="28705"/>
    <cellStyle name="Comma (0,000) TBD- 8 7" xfId="28704"/>
    <cellStyle name="Comma (0,000) TBD 8 8" xfId="34913"/>
    <cellStyle name="Comma (0,000) TBD- 8 8" xfId="34914"/>
    <cellStyle name="Comma (0,000) TBD 8 9" xfId="28545"/>
    <cellStyle name="Comma (0,000) TBD- 8 9" xfId="35921"/>
    <cellStyle name="Comma (0,000) TBD 9" xfId="6292"/>
    <cellStyle name="Comma (0,000) TBD- 9" xfId="6293"/>
    <cellStyle name="Comma (0,000) TBD 9 10" xfId="34960"/>
    <cellStyle name="Comma (0,000) TBD- 9 10" xfId="34959"/>
    <cellStyle name="Comma (0,000) TBD 9 11" xfId="36751"/>
    <cellStyle name="Comma (0,000) TBD- 9 11" xfId="36750"/>
    <cellStyle name="Comma (0,000) TBD 9 12" xfId="15207"/>
    <cellStyle name="Comma (0,000) TBD- 9 12" xfId="15208"/>
    <cellStyle name="Comma (0,000) TBD 9 2" xfId="21549"/>
    <cellStyle name="Comma (0,000) TBD- 9 2" xfId="21550"/>
    <cellStyle name="Comma (0,000) TBD 9 3" xfId="26062"/>
    <cellStyle name="Comma (0,000) TBD- 9 3" xfId="26063"/>
    <cellStyle name="Comma (0,000) TBD 9 4" xfId="23734"/>
    <cellStyle name="Comma (0,000) TBD- 9 4" xfId="23733"/>
    <cellStyle name="Comma (0,000) TBD 9 5" xfId="27594"/>
    <cellStyle name="Comma (0,000) TBD- 9 5" xfId="27620"/>
    <cellStyle name="Comma (0,000) TBD 9 6" xfId="32221"/>
    <cellStyle name="Comma (0,000) TBD- 9 6" xfId="32222"/>
    <cellStyle name="Comma (0,000) TBD 9 7" xfId="28703"/>
    <cellStyle name="Comma (0,000) TBD- 9 7" xfId="28702"/>
    <cellStyle name="Comma (0,000) TBD 9 8" xfId="34912"/>
    <cellStyle name="Comma (0,000) TBD- 9 8" xfId="28081"/>
    <cellStyle name="Comma (0,000) TBD 9 9" xfId="35920"/>
    <cellStyle name="Comma (0,000) TBD- 9 9" xfId="35975"/>
    <cellStyle name="Comma (0,000) TBD_Page 2f (2)" xfId="6294"/>
    <cellStyle name="Comma (0,000) TBD-_Page 2f (2)" xfId="6295"/>
    <cellStyle name="Comma (0,000) TBD_Page 2f (2) 10" xfId="6296"/>
    <cellStyle name="Comma (0,000) TBD-_Page 2f (2) 10" xfId="6297"/>
    <cellStyle name="Comma (0,000) TBD_Page 2f (2) 10 10" xfId="34956"/>
    <cellStyle name="Comma (0,000) TBD-_Page 2f (2) 10 10" xfId="34955"/>
    <cellStyle name="Comma (0,000) TBD_Page 2f (2) 10 11" xfId="37122"/>
    <cellStyle name="Comma (0,000) TBD-_Page 2f (2) 10 11" xfId="37158"/>
    <cellStyle name="Comma (0,000) TBD_Page 2f (2) 10 12" xfId="15211"/>
    <cellStyle name="Comma (0,000) TBD-_Page 2f (2) 10 12" xfId="15212"/>
    <cellStyle name="Comma (0,000) TBD_Page 2f (2) 10 2" xfId="21553"/>
    <cellStyle name="Comma (0,000) TBD-_Page 2f (2) 10 2" xfId="21554"/>
    <cellStyle name="Comma (0,000) TBD_Page 2f (2) 10 3" xfId="26066"/>
    <cellStyle name="Comma (0,000) TBD-_Page 2f (2) 10 3" xfId="26067"/>
    <cellStyle name="Comma (0,000) TBD_Page 2f (2) 10 4" xfId="23730"/>
    <cellStyle name="Comma (0,000) TBD-_Page 2f (2) 10 4" xfId="23492"/>
    <cellStyle name="Comma (0,000) TBD_Page 2f (2) 10 5" xfId="27545"/>
    <cellStyle name="Comma (0,000) TBD-_Page 2f (2) 10 5" xfId="27619"/>
    <cellStyle name="Comma (0,000) TBD_Page 2f (2) 10 6" xfId="32225"/>
    <cellStyle name="Comma (0,000) TBD-_Page 2f (2) 10 6" xfId="32226"/>
    <cellStyle name="Comma (0,000) TBD_Page 2f (2) 10 7" xfId="28699"/>
    <cellStyle name="Comma (0,000) TBD-_Page 2f (2) 10 7" xfId="28698"/>
    <cellStyle name="Comma (0,000) TBD_Page 2f (2) 10 8" xfId="28582"/>
    <cellStyle name="Comma (0,000) TBD-_Page 2f (2) 10 8" xfId="28583"/>
    <cellStyle name="Comma (0,000) TBD_Page 2f (2) 10 9" xfId="35944"/>
    <cellStyle name="Comma (0,000) TBD-_Page 2f (2) 10 9" xfId="35945"/>
    <cellStyle name="Comma (0,000) TBD_Page 2f (2) 11" xfId="6298"/>
    <cellStyle name="Comma (0,000) TBD-_Page 2f (2) 11" xfId="6299"/>
    <cellStyle name="Comma (0,000) TBD_Page 2f (2) 11 10" xfId="34954"/>
    <cellStyle name="Comma (0,000) TBD-_Page 2f (2) 11 10" xfId="34953"/>
    <cellStyle name="Comma (0,000) TBD_Page 2f (2) 11 11" xfId="37136"/>
    <cellStyle name="Comma (0,000) TBD-_Page 2f (2) 11 11" xfId="35018"/>
    <cellStyle name="Comma (0,000) TBD_Page 2f (2) 11 12" xfId="15213"/>
    <cellStyle name="Comma (0,000) TBD-_Page 2f (2) 11 12" xfId="15214"/>
    <cellStyle name="Comma (0,000) TBD_Page 2f (2) 11 2" xfId="21555"/>
    <cellStyle name="Comma (0,000) TBD-_Page 2f (2) 11 2" xfId="21556"/>
    <cellStyle name="Comma (0,000) TBD_Page 2f (2) 11 3" xfId="26068"/>
    <cellStyle name="Comma (0,000) TBD-_Page 2f (2) 11 3" xfId="26069"/>
    <cellStyle name="Comma (0,000) TBD_Page 2f (2) 11 4" xfId="23729"/>
    <cellStyle name="Comma (0,000) TBD-_Page 2f (2) 11 4" xfId="23728"/>
    <cellStyle name="Comma (0,000) TBD_Page 2f (2) 11 5" xfId="27546"/>
    <cellStyle name="Comma (0,000) TBD-_Page 2f (2) 11 5" xfId="27591"/>
    <cellStyle name="Comma (0,000) TBD_Page 2f (2) 11 6" xfId="32227"/>
    <cellStyle name="Comma (0,000) TBD-_Page 2f (2) 11 6" xfId="32228"/>
    <cellStyle name="Comma (0,000) TBD_Page 2f (2) 11 7" xfId="28697"/>
    <cellStyle name="Comma (0,000) TBD-_Page 2f (2) 11 7" xfId="28696"/>
    <cellStyle name="Comma (0,000) TBD_Page 2f (2) 11 8" xfId="34868"/>
    <cellStyle name="Comma (0,000) TBD-_Page 2f (2) 11 8" xfId="29155"/>
    <cellStyle name="Comma (0,000) TBD_Page 2f (2) 11 9" xfId="35926"/>
    <cellStyle name="Comma (0,000) TBD-_Page 2f (2) 11 9" xfId="35976"/>
    <cellStyle name="Comma (0,000) TBD_Page 2f (2) 12" xfId="6300"/>
    <cellStyle name="Comma (0,000) TBD-_Page 2f (2) 12" xfId="6301"/>
    <cellStyle name="Comma (0,000) TBD_Page 2f (2) 12 10" xfId="34778"/>
    <cellStyle name="Comma (0,000) TBD-_Page 2f (2) 12 10" xfId="35884"/>
    <cellStyle name="Comma (0,000) TBD_Page 2f (2) 12 11" xfId="35019"/>
    <cellStyle name="Comma (0,000) TBD-_Page 2f (2) 12 11" xfId="36803"/>
    <cellStyle name="Comma (0,000) TBD_Page 2f (2) 12 12" xfId="15215"/>
    <cellStyle name="Comma (0,000) TBD-_Page 2f (2) 12 12" xfId="15216"/>
    <cellStyle name="Comma (0,000) TBD_Page 2f (2) 12 2" xfId="21557"/>
    <cellStyle name="Comma (0,000) TBD-_Page 2f (2) 12 2" xfId="21558"/>
    <cellStyle name="Comma (0,000) TBD_Page 2f (2) 12 3" xfId="26070"/>
    <cellStyle name="Comma (0,000) TBD-_Page 2f (2) 12 3" xfId="26071"/>
    <cellStyle name="Comma (0,000) TBD_Page 2f (2) 12 4" xfId="23727"/>
    <cellStyle name="Comma (0,000) TBD-_Page 2f (2) 12 4" xfId="23726"/>
    <cellStyle name="Comma (0,000) TBD_Page 2f (2) 12 5" xfId="27598"/>
    <cellStyle name="Comma (0,000) TBD-_Page 2f (2) 12 5" xfId="27615"/>
    <cellStyle name="Comma (0,000) TBD_Page 2f (2) 12 6" xfId="32229"/>
    <cellStyle name="Comma (0,000) TBD-_Page 2f (2) 12 6" xfId="32230"/>
    <cellStyle name="Comma (0,000) TBD_Page 2f (2) 12 7" xfId="28695"/>
    <cellStyle name="Comma (0,000) TBD-_Page 2f (2) 12 7" xfId="28694"/>
    <cellStyle name="Comma (0,000) TBD_Page 2f (2) 12 8" xfId="29156"/>
    <cellStyle name="Comma (0,000) TBD-_Page 2f (2) 12 8" xfId="29157"/>
    <cellStyle name="Comma (0,000) TBD_Page 2f (2) 12 9" xfId="35946"/>
    <cellStyle name="Comma (0,000) TBD-_Page 2f (2) 12 9" xfId="34590"/>
    <cellStyle name="Comma (0,000) TBD_Page 2f (2) 13" xfId="6302"/>
    <cellStyle name="Comma (0,000) TBD-_Page 2f (2) 13" xfId="6303"/>
    <cellStyle name="Comma (0,000) TBD_Page 2f (2) 13 10" xfId="35883"/>
    <cellStyle name="Comma (0,000) TBD-_Page 2f (2) 13 10" xfId="34952"/>
    <cellStyle name="Comma (0,000) TBD_Page 2f (2) 13 11" xfId="36801"/>
    <cellStyle name="Comma (0,000) TBD-_Page 2f (2) 13 11" xfId="36791"/>
    <cellStyle name="Comma (0,000) TBD_Page 2f (2) 13 12" xfId="15217"/>
    <cellStyle name="Comma (0,000) TBD-_Page 2f (2) 13 12" xfId="15218"/>
    <cellStyle name="Comma (0,000) TBD_Page 2f (2) 13 2" xfId="21559"/>
    <cellStyle name="Comma (0,000) TBD-_Page 2f (2) 13 2" xfId="21560"/>
    <cellStyle name="Comma (0,000) TBD_Page 2f (2) 13 3" xfId="26072"/>
    <cellStyle name="Comma (0,000) TBD-_Page 2f (2) 13 3" xfId="26073"/>
    <cellStyle name="Comma (0,000) TBD_Page 2f (2) 13 4" xfId="23725"/>
    <cellStyle name="Comma (0,000) TBD-_Page 2f (2) 13 4" xfId="23724"/>
    <cellStyle name="Comma (0,000) TBD_Page 2f (2) 13 5" xfId="27612"/>
    <cellStyle name="Comma (0,000) TBD-_Page 2f (2) 13 5" xfId="27624"/>
    <cellStyle name="Comma (0,000) TBD_Page 2f (2) 13 6" xfId="32231"/>
    <cellStyle name="Comma (0,000) TBD-_Page 2f (2) 13 6" xfId="32232"/>
    <cellStyle name="Comma (0,000) TBD_Page 2f (2) 13 7" xfId="28145"/>
    <cellStyle name="Comma (0,000) TBD-_Page 2f (2) 13 7" xfId="28693"/>
    <cellStyle name="Comma (0,000) TBD_Page 2f (2) 13 8" xfId="29158"/>
    <cellStyle name="Comma (0,000) TBD-_Page 2f (2) 13 8" xfId="29159"/>
    <cellStyle name="Comma (0,000) TBD_Page 2f (2) 13 9" xfId="34589"/>
    <cellStyle name="Comma (0,000) TBD-_Page 2f (2) 13 9" xfId="34588"/>
    <cellStyle name="Comma (0,000) TBD_Page 2f (2) 14" xfId="6304"/>
    <cellStyle name="Comma (0,000) TBD-_Page 2f (2) 14" xfId="6305"/>
    <cellStyle name="Comma (0,000) TBD_Page 2f (2) 14 10" xfId="34951"/>
    <cellStyle name="Comma (0,000) TBD-_Page 2f (2) 14 10" xfId="34950"/>
    <cellStyle name="Comma (0,000) TBD_Page 2f (2) 14 11" xfId="36794"/>
    <cellStyle name="Comma (0,000) TBD-_Page 2f (2) 14 11" xfId="37138"/>
    <cellStyle name="Comma (0,000) TBD_Page 2f (2) 14 12" xfId="15219"/>
    <cellStyle name="Comma (0,000) TBD-_Page 2f (2) 14 12" xfId="15220"/>
    <cellStyle name="Comma (0,000) TBD_Page 2f (2) 14 2" xfId="21561"/>
    <cellStyle name="Comma (0,000) TBD-_Page 2f (2) 14 2" xfId="21562"/>
    <cellStyle name="Comma (0,000) TBD_Page 2f (2) 14 3" xfId="26074"/>
    <cellStyle name="Comma (0,000) TBD-_Page 2f (2) 14 3" xfId="26075"/>
    <cellStyle name="Comma (0,000) TBD_Page 2f (2) 14 4" xfId="23723"/>
    <cellStyle name="Comma (0,000) TBD-_Page 2f (2) 14 4" xfId="23722"/>
    <cellStyle name="Comma (0,000) TBD_Page 2f (2) 14 5" xfId="27626"/>
    <cellStyle name="Comma (0,000) TBD-_Page 2f (2) 14 5" xfId="23506"/>
    <cellStyle name="Comma (0,000) TBD_Page 2f (2) 14 6" xfId="32233"/>
    <cellStyle name="Comma (0,000) TBD-_Page 2f (2) 14 6" xfId="32234"/>
    <cellStyle name="Comma (0,000) TBD_Page 2f (2) 14 7" xfId="28692"/>
    <cellStyle name="Comma (0,000) TBD-_Page 2f (2) 14 7" xfId="28691"/>
    <cellStyle name="Comma (0,000) TBD_Page 2f (2) 14 8" xfId="29160"/>
    <cellStyle name="Comma (0,000) TBD-_Page 2f (2) 14 8" xfId="34900"/>
    <cellStyle name="Comma (0,000) TBD_Page 2f (2) 14 9" xfId="34800"/>
    <cellStyle name="Comma (0,000) TBD-_Page 2f (2) 14 9" xfId="28410"/>
    <cellStyle name="Comma (0,000) TBD_Page 2f (2) 15" xfId="6306"/>
    <cellStyle name="Comma (0,000) TBD-_Page 2f (2) 15" xfId="6307"/>
    <cellStyle name="Comma (0,000) TBD_Page 2f (2) 15 10" xfId="34949"/>
    <cellStyle name="Comma (0,000) TBD-_Page 2f (2) 15 10" xfId="34948"/>
    <cellStyle name="Comma (0,000) TBD_Page 2f (2) 15 11" xfId="37141"/>
    <cellStyle name="Comma (0,000) TBD-_Page 2f (2) 15 11" xfId="37153"/>
    <cellStyle name="Comma (0,000) TBD_Page 2f (2) 15 12" xfId="15221"/>
    <cellStyle name="Comma (0,000) TBD-_Page 2f (2) 15 12" xfId="15222"/>
    <cellStyle name="Comma (0,000) TBD_Page 2f (2) 15 2" xfId="21563"/>
    <cellStyle name="Comma (0,000) TBD-_Page 2f (2) 15 2" xfId="21564"/>
    <cellStyle name="Comma (0,000) TBD_Page 2f (2) 15 3" xfId="26076"/>
    <cellStyle name="Comma (0,000) TBD-_Page 2f (2) 15 3" xfId="26077"/>
    <cellStyle name="Comma (0,000) TBD_Page 2f (2) 15 4" xfId="23721"/>
    <cellStyle name="Comma (0,000) TBD-_Page 2f (2) 15 4" xfId="23720"/>
    <cellStyle name="Comma (0,000) TBD_Page 2f (2) 15 5" xfId="25618"/>
    <cellStyle name="Comma (0,000) TBD-_Page 2f (2) 15 5" xfId="25619"/>
    <cellStyle name="Comma (0,000) TBD_Page 2f (2) 15 6" xfId="32235"/>
    <cellStyle name="Comma (0,000) TBD-_Page 2f (2) 15 6" xfId="32236"/>
    <cellStyle name="Comma (0,000) TBD_Page 2f (2) 15 7" xfId="28690"/>
    <cellStyle name="Comma (0,000) TBD-_Page 2f (2) 15 7" xfId="28689"/>
    <cellStyle name="Comma (0,000) TBD_Page 2f (2) 15 8" xfId="28082"/>
    <cellStyle name="Comma (0,000) TBD-_Page 2f (2) 15 8" xfId="28584"/>
    <cellStyle name="Comma (0,000) TBD_Page 2f (2) 15 9" xfId="34587"/>
    <cellStyle name="Comma (0,000) TBD-_Page 2f (2) 15 9" xfId="35950"/>
    <cellStyle name="Comma (0,000) TBD_Page 2f (2) 16" xfId="6308"/>
    <cellStyle name="Comma (0,000) TBD-_Page 2f (2) 16" xfId="6309"/>
    <cellStyle name="Comma (0,000) TBD_Page 2f (2) 16 10" xfId="30067"/>
    <cellStyle name="Comma (0,000) TBD-_Page 2f (2) 16 10" xfId="34947"/>
    <cellStyle name="Comma (0,000) TBD_Page 2f (2) 16 11" xfId="37117"/>
    <cellStyle name="Comma (0,000) TBD-_Page 2f (2) 16 11" xfId="33470"/>
    <cellStyle name="Comma (0,000) TBD_Page 2f (2) 16 12" xfId="15223"/>
    <cellStyle name="Comma (0,000) TBD-_Page 2f (2) 16 12" xfId="15224"/>
    <cellStyle name="Comma (0,000) TBD_Page 2f (2) 16 2" xfId="21565"/>
    <cellStyle name="Comma (0,000) TBD-_Page 2f (2) 16 2" xfId="21566"/>
    <cellStyle name="Comma (0,000) TBD_Page 2f (2) 16 3" xfId="26078"/>
    <cellStyle name="Comma (0,000) TBD-_Page 2f (2) 16 3" xfId="26079"/>
    <cellStyle name="Comma (0,000) TBD_Page 2f (2) 16 4" xfId="25601"/>
    <cellStyle name="Comma (0,000) TBD-_Page 2f (2) 16 4" xfId="25600"/>
    <cellStyle name="Comma (0,000) TBD_Page 2f (2) 16 5" xfId="23889"/>
    <cellStyle name="Comma (0,000) TBD-_Page 2f (2) 16 5" xfId="23890"/>
    <cellStyle name="Comma (0,000) TBD_Page 2f (2) 16 6" xfId="32237"/>
    <cellStyle name="Comma (0,000) TBD-_Page 2f (2) 16 6" xfId="32238"/>
    <cellStyle name="Comma (0,000) TBD_Page 2f (2) 16 7" xfId="28688"/>
    <cellStyle name="Comma (0,000) TBD-_Page 2f (2) 16 7" xfId="28687"/>
    <cellStyle name="Comma (0,000) TBD_Page 2f (2) 16 8" xfId="28585"/>
    <cellStyle name="Comma (0,000) TBD-_Page 2f (2) 16 8" xfId="34851"/>
    <cellStyle name="Comma (0,000) TBD_Page 2f (2) 16 9" xfId="35954"/>
    <cellStyle name="Comma (0,000) TBD-_Page 2f (2) 16 9" xfId="35972"/>
    <cellStyle name="Comma (0,000) TBD_Page 2f (2) 17" xfId="6310"/>
    <cellStyle name="Comma (0,000) TBD-_Page 2f (2) 17" xfId="6311"/>
    <cellStyle name="Comma (0,000) TBD_Page 2f (2) 17 10" xfId="30068"/>
    <cellStyle name="Comma (0,000) TBD-_Page 2f (2) 17 10" xfId="35873"/>
    <cellStyle name="Comma (0,000) TBD_Page 2f (2) 17 11" xfId="28542"/>
    <cellStyle name="Comma (0,000) TBD-_Page 2f (2) 17 11" xfId="37037"/>
    <cellStyle name="Comma (0,000) TBD_Page 2f (2) 17 12" xfId="15225"/>
    <cellStyle name="Comma (0,000) TBD-_Page 2f (2) 17 12" xfId="15226"/>
    <cellStyle name="Comma (0,000) TBD_Page 2f (2) 17 2" xfId="21567"/>
    <cellStyle name="Comma (0,000) TBD-_Page 2f (2) 17 2" xfId="21568"/>
    <cellStyle name="Comma (0,000) TBD_Page 2f (2) 17 3" xfId="26080"/>
    <cellStyle name="Comma (0,000) TBD-_Page 2f (2) 17 3" xfId="26081"/>
    <cellStyle name="Comma (0,000) TBD_Page 2f (2) 17 4" xfId="25599"/>
    <cellStyle name="Comma (0,000) TBD-_Page 2f (2) 17 4" xfId="25598"/>
    <cellStyle name="Comma (0,000) TBD_Page 2f (2) 17 5" xfId="23891"/>
    <cellStyle name="Comma (0,000) TBD-_Page 2f (2) 17 5" xfId="27627"/>
    <cellStyle name="Comma (0,000) TBD_Page 2f (2) 17 6" xfId="32239"/>
    <cellStyle name="Comma (0,000) TBD-_Page 2f (2) 17 6" xfId="32240"/>
    <cellStyle name="Comma (0,000) TBD_Page 2f (2) 17 7" xfId="28686"/>
    <cellStyle name="Comma (0,000) TBD-_Page 2f (2) 17 7" xfId="28685"/>
    <cellStyle name="Comma (0,000) TBD_Page 2f (2) 17 8" xfId="34873"/>
    <cellStyle name="Comma (0,000) TBD-_Page 2f (2) 17 8" xfId="29947"/>
    <cellStyle name="Comma (0,000) TBD_Page 2f (2) 17 9" xfId="35922"/>
    <cellStyle name="Comma (0,000) TBD-_Page 2f (2) 17 9" xfId="33582"/>
    <cellStyle name="Comma (0,000) TBD_Page 2f (2) 18" xfId="6312"/>
    <cellStyle name="Comma (0,000) TBD-_Page 2f (2) 18" xfId="6313"/>
    <cellStyle name="Comma (0,000) TBD_Page 2f (2) 18 10" xfId="34946"/>
    <cellStyle name="Comma (0,000) TBD-_Page 2f (2) 18 10" xfId="34945"/>
    <cellStyle name="Comma (0,000) TBD_Page 2f (2) 18 11" xfId="37038"/>
    <cellStyle name="Comma (0,000) TBD-_Page 2f (2) 18 11" xfId="37039"/>
    <cellStyle name="Comma (0,000) TBD_Page 2f (2) 18 12" xfId="15227"/>
    <cellStyle name="Comma (0,000) TBD-_Page 2f (2) 18 12" xfId="15228"/>
    <cellStyle name="Comma (0,000) TBD_Page 2f (2) 18 2" xfId="21569"/>
    <cellStyle name="Comma (0,000) TBD-_Page 2f (2) 18 2" xfId="21570"/>
    <cellStyle name="Comma (0,000) TBD_Page 2f (2) 18 3" xfId="26082"/>
    <cellStyle name="Comma (0,000) TBD-_Page 2f (2) 18 3" xfId="26083"/>
    <cellStyle name="Comma (0,000) TBD_Page 2f (2) 18 4" xfId="23491"/>
    <cellStyle name="Comma (0,000) TBD-_Page 2f (2) 18 4" xfId="23719"/>
    <cellStyle name="Comma (0,000) TBD_Page 2f (2) 18 5" xfId="27625"/>
    <cellStyle name="Comma (0,000) TBD-_Page 2f (2) 18 5" xfId="23449"/>
    <cellStyle name="Comma (0,000) TBD_Page 2f (2) 18 6" xfId="32241"/>
    <cellStyle name="Comma (0,000) TBD-_Page 2f (2) 18 6" xfId="32242"/>
    <cellStyle name="Comma (0,000) TBD_Page 2f (2) 18 7" xfId="28684"/>
    <cellStyle name="Comma (0,000) TBD-_Page 2f (2) 18 7" xfId="31416"/>
    <cellStyle name="Comma (0,000) TBD_Page 2f (2) 18 8" xfId="29948"/>
    <cellStyle name="Comma (0,000) TBD-_Page 2f (2) 18 8" xfId="29949"/>
    <cellStyle name="Comma (0,000) TBD_Page 2f (2) 18 9" xfId="34768"/>
    <cellStyle name="Comma (0,000) TBD-_Page 2f (2) 18 9" xfId="35803"/>
    <cellStyle name="Comma (0,000) TBD_Page 2f (2) 19" xfId="6314"/>
    <cellStyle name="Comma (0,000) TBD-_Page 2f (2) 19" xfId="6315"/>
    <cellStyle name="Comma (0,000) TBD_Page 2f (2) 19 10" xfId="35882"/>
    <cellStyle name="Comma (0,000) TBD-_Page 2f (2) 19 10" xfId="35881"/>
    <cellStyle name="Comma (0,000) TBD_Page 2f (2) 19 11" xfId="37040"/>
    <cellStyle name="Comma (0,000) TBD-_Page 2f (2) 19 11" xfId="37041"/>
    <cellStyle name="Comma (0,000) TBD_Page 2f (2) 19 12" xfId="15229"/>
    <cellStyle name="Comma (0,000) TBD-_Page 2f (2) 19 12" xfId="15230"/>
    <cellStyle name="Comma (0,000) TBD_Page 2f (2) 19 2" xfId="21571"/>
    <cellStyle name="Comma (0,000) TBD-_Page 2f (2) 19 2" xfId="21572"/>
    <cellStyle name="Comma (0,000) TBD_Page 2f (2) 19 3" xfId="26084"/>
    <cellStyle name="Comma (0,000) TBD-_Page 2f (2) 19 3" xfId="26085"/>
    <cellStyle name="Comma (0,000) TBD_Page 2f (2) 19 4" xfId="23718"/>
    <cellStyle name="Comma (0,000) TBD-_Page 2f (2) 19 4" xfId="23717"/>
    <cellStyle name="Comma (0,000) TBD_Page 2f (2) 19 5" xfId="23656"/>
    <cellStyle name="Comma (0,000) TBD-_Page 2f (2) 19 5" xfId="27617"/>
    <cellStyle name="Comma (0,000) TBD_Page 2f (2) 19 6" xfId="32243"/>
    <cellStyle name="Comma (0,000) TBD-_Page 2f (2) 19 6" xfId="32244"/>
    <cellStyle name="Comma (0,000) TBD_Page 2f (2) 19 7" xfId="31415"/>
    <cellStyle name="Comma (0,000) TBD-_Page 2f (2) 19 7" xfId="31414"/>
    <cellStyle name="Comma (0,000) TBD_Page 2f (2) 19 8" xfId="29950"/>
    <cellStyle name="Comma (0,000) TBD-_Page 2f (2) 19 8" xfId="29951"/>
    <cellStyle name="Comma (0,000) TBD_Page 2f (2) 19 9" xfId="35804"/>
    <cellStyle name="Comma (0,000) TBD-_Page 2f (2) 19 9" xfId="35805"/>
    <cellStyle name="Comma (0,000) TBD_Page 2f (2) 2" xfId="6316"/>
    <cellStyle name="Comma (0,000) TBD-_Page 2f (2) 2" xfId="6317"/>
    <cellStyle name="Comma (0,000) TBD_Page 2f (2) 2 10" xfId="34944"/>
    <cellStyle name="Comma (0,000) TBD-_Page 2f (2) 2 10" xfId="34943"/>
    <cellStyle name="Comma (0,000) TBD_Page 2f (2) 2 11" xfId="33448"/>
    <cellStyle name="Comma (0,000) TBD-_Page 2f (2) 2 11" xfId="36081"/>
    <cellStyle name="Comma (0,000) TBD_Page 2f (2) 2 12" xfId="15231"/>
    <cellStyle name="Comma (0,000) TBD-_Page 2f (2) 2 12" xfId="15232"/>
    <cellStyle name="Comma (0,000) TBD_Page 2f (2) 2 2" xfId="21573"/>
    <cellStyle name="Comma (0,000) TBD-_Page 2f (2) 2 2" xfId="21574"/>
    <cellStyle name="Comma (0,000) TBD_Page 2f (2) 2 3" xfId="26086"/>
    <cellStyle name="Comma (0,000) TBD-_Page 2f (2) 2 3" xfId="26087"/>
    <cellStyle name="Comma (0,000) TBD_Page 2f (2) 2 4" xfId="23716"/>
    <cellStyle name="Comma (0,000) TBD-_Page 2f (2) 2 4" xfId="23715"/>
    <cellStyle name="Comma (0,000) TBD_Page 2f (2) 2 5" xfId="23657"/>
    <cellStyle name="Comma (0,000) TBD-_Page 2f (2) 2 5" xfId="24422"/>
    <cellStyle name="Comma (0,000) TBD_Page 2f (2) 2 6" xfId="32245"/>
    <cellStyle name="Comma (0,000) TBD-_Page 2f (2) 2 6" xfId="32246"/>
    <cellStyle name="Comma (0,000) TBD_Page 2f (2) 2 7" xfId="31413"/>
    <cellStyle name="Comma (0,000) TBD-_Page 2f (2) 2 7" xfId="28144"/>
    <cellStyle name="Comma (0,000) TBD_Page 2f (2) 2 8" xfId="29952"/>
    <cellStyle name="Comma (0,000) TBD-_Page 2f (2) 2 8" xfId="29953"/>
    <cellStyle name="Comma (0,000) TBD_Page 2f (2) 2 9" xfId="35806"/>
    <cellStyle name="Comma (0,000) TBD-_Page 2f (2) 2 9" xfId="30010"/>
    <cellStyle name="Comma (0,000) TBD_Page 2f (2) 20" xfId="6318"/>
    <cellStyle name="Comma (0,000) TBD-_Page 2f (2) 20" xfId="6319"/>
    <cellStyle name="Comma (0,000) TBD_Page 2f (2) 20 10" xfId="34942"/>
    <cellStyle name="Comma (0,000) TBD-_Page 2f (2) 20 10" xfId="34941"/>
    <cellStyle name="Comma (0,000) TBD_Page 2f (2) 20 11" xfId="36080"/>
    <cellStyle name="Comma (0,000) TBD-_Page 2f (2) 20 11" xfId="36079"/>
    <cellStyle name="Comma (0,000) TBD_Page 2f (2) 20 12" xfId="15233"/>
    <cellStyle name="Comma (0,000) TBD-_Page 2f (2) 20 12" xfId="15234"/>
    <cellStyle name="Comma (0,000) TBD_Page 2f (2) 20 2" xfId="21575"/>
    <cellStyle name="Comma (0,000) TBD-_Page 2f (2) 20 2" xfId="21576"/>
    <cellStyle name="Comma (0,000) TBD_Page 2f (2) 20 3" xfId="26088"/>
    <cellStyle name="Comma (0,000) TBD-_Page 2f (2) 20 3" xfId="26089"/>
    <cellStyle name="Comma (0,000) TBD_Page 2f (2) 20 4" xfId="23714"/>
    <cellStyle name="Comma (0,000) TBD-_Page 2f (2) 20 4" xfId="23713"/>
    <cellStyle name="Comma (0,000) TBD_Page 2f (2) 20 5" xfId="24423"/>
    <cellStyle name="Comma (0,000) TBD-_Page 2f (2) 20 5" xfId="24424"/>
    <cellStyle name="Comma (0,000) TBD_Page 2f (2) 20 6" xfId="32247"/>
    <cellStyle name="Comma (0,000) TBD-_Page 2f (2) 20 6" xfId="32248"/>
    <cellStyle name="Comma (0,000) TBD_Page 2f (2) 20 7" xfId="28683"/>
    <cellStyle name="Comma (0,000) TBD-_Page 2f (2) 20 7" xfId="28682"/>
    <cellStyle name="Comma (0,000) TBD_Page 2f (2) 20 8" xfId="29954"/>
    <cellStyle name="Comma (0,000) TBD-_Page 2f (2) 20 8" xfId="29955"/>
    <cellStyle name="Comma (0,000) TBD_Page 2f (2) 20 9" xfId="30009"/>
    <cellStyle name="Comma (0,000) TBD-_Page 2f (2) 20 9" xfId="35807"/>
    <cellStyle name="Comma (0,000) TBD_Page 2f (2) 21" xfId="6320"/>
    <cellStyle name="Comma (0,000) TBD-_Page 2f (2) 21" xfId="6321"/>
    <cellStyle name="Comma (0,000) TBD_Page 2f (2) 21 10" xfId="34940"/>
    <cellStyle name="Comma (0,000) TBD-_Page 2f (2) 21 10" xfId="34939"/>
    <cellStyle name="Comma (0,000) TBD_Page 2f (2) 21 11" xfId="36078"/>
    <cellStyle name="Comma (0,000) TBD-_Page 2f (2) 21 11" xfId="36077"/>
    <cellStyle name="Comma (0,000) TBD_Page 2f (2) 21 12" xfId="15235"/>
    <cellStyle name="Comma (0,000) TBD-_Page 2f (2) 21 12" xfId="15236"/>
    <cellStyle name="Comma (0,000) TBD_Page 2f (2) 21 2" xfId="21577"/>
    <cellStyle name="Comma (0,000) TBD-_Page 2f (2) 21 2" xfId="21578"/>
    <cellStyle name="Comma (0,000) TBD_Page 2f (2) 21 3" xfId="26090"/>
    <cellStyle name="Comma (0,000) TBD-_Page 2f (2) 21 3" xfId="26091"/>
    <cellStyle name="Comma (0,000) TBD_Page 2f (2) 21 4" xfId="23712"/>
    <cellStyle name="Comma (0,000) TBD-_Page 2f (2) 21 4" xfId="23711"/>
    <cellStyle name="Comma (0,000) TBD_Page 2f (2) 21 5" xfId="24425"/>
    <cellStyle name="Comma (0,000) TBD-_Page 2f (2) 21 5" xfId="24426"/>
    <cellStyle name="Comma (0,000) TBD_Page 2f (2) 21 6" xfId="32249"/>
    <cellStyle name="Comma (0,000) TBD-_Page 2f (2) 21 6" xfId="32250"/>
    <cellStyle name="Comma (0,000) TBD_Page 2f (2) 21 7" xfId="28681"/>
    <cellStyle name="Comma (0,000) TBD-_Page 2f (2) 21 7" xfId="28680"/>
    <cellStyle name="Comma (0,000) TBD_Page 2f (2) 21 8" xfId="29956"/>
    <cellStyle name="Comma (0,000) TBD-_Page 2f (2) 21 8" xfId="29957"/>
    <cellStyle name="Comma (0,000) TBD_Page 2f (2) 21 9" xfId="35808"/>
    <cellStyle name="Comma (0,000) TBD-_Page 2f (2) 21 9" xfId="35809"/>
    <cellStyle name="Comma (0,000) TBD_Page 2f (2) 22" xfId="6322"/>
    <cellStyle name="Comma (0,000) TBD-_Page 2f (2) 22" xfId="6323"/>
    <cellStyle name="Comma (0,000) TBD_Page 2f (2) 22 10" xfId="33986"/>
    <cellStyle name="Comma (0,000) TBD-_Page 2f (2) 22 10" xfId="33987"/>
    <cellStyle name="Comma (0,000) TBD_Page 2f (2) 22 11" xfId="36076"/>
    <cellStyle name="Comma (0,000) TBD-_Page 2f (2) 22 11" xfId="33633"/>
    <cellStyle name="Comma (0,000) TBD_Page 2f (2) 22 12" xfId="15237"/>
    <cellStyle name="Comma (0,000) TBD-_Page 2f (2) 22 12" xfId="15238"/>
    <cellStyle name="Comma (0,000) TBD_Page 2f (2) 22 2" xfId="21579"/>
    <cellStyle name="Comma (0,000) TBD-_Page 2f (2) 22 2" xfId="21580"/>
    <cellStyle name="Comma (0,000) TBD_Page 2f (2) 22 3" xfId="26092"/>
    <cellStyle name="Comma (0,000) TBD-_Page 2f (2) 22 3" xfId="26093"/>
    <cellStyle name="Comma (0,000) TBD_Page 2f (2) 22 4" xfId="23710"/>
    <cellStyle name="Comma (0,000) TBD-_Page 2f (2) 22 4" xfId="24457"/>
    <cellStyle name="Comma (0,000) TBD_Page 2f (2) 22 5" xfId="23607"/>
    <cellStyle name="Comma (0,000) TBD-_Page 2f (2) 22 5" xfId="24427"/>
    <cellStyle name="Comma (0,000) TBD_Page 2f (2) 22 6" xfId="32251"/>
    <cellStyle name="Comma (0,000) TBD-_Page 2f (2) 22 6" xfId="32252"/>
    <cellStyle name="Comma (0,000) TBD_Page 2f (2) 22 7" xfId="28679"/>
    <cellStyle name="Comma (0,000) TBD-_Page 2f (2) 22 7" xfId="28678"/>
    <cellStyle name="Comma (0,000) TBD_Page 2f (2) 22 8" xfId="29958"/>
    <cellStyle name="Comma (0,000) TBD-_Page 2f (2) 22 8" xfId="29959"/>
    <cellStyle name="Comma (0,000) TBD_Page 2f (2) 22 9" xfId="35810"/>
    <cellStyle name="Comma (0,000) TBD-_Page 2f (2) 22 9" xfId="35811"/>
    <cellStyle name="Comma (0,000) TBD_Page 2f (2) 23" xfId="6324"/>
    <cellStyle name="Comma (0,000) TBD-_Page 2f (2) 23" xfId="6325"/>
    <cellStyle name="Comma (0,000) TBD_Page 2f (2) 23 10" xfId="33988"/>
    <cellStyle name="Comma (0,000) TBD-_Page 2f (2) 23 10" xfId="33989"/>
    <cellStyle name="Comma (0,000) TBD_Page 2f (2) 23 11" xfId="36075"/>
    <cellStyle name="Comma (0,000) TBD-_Page 2f (2) 23 11" xfId="33632"/>
    <cellStyle name="Comma (0,000) TBD_Page 2f (2) 23 12" xfId="15239"/>
    <cellStyle name="Comma (0,000) TBD-_Page 2f (2) 23 12" xfId="15240"/>
    <cellStyle name="Comma (0,000) TBD_Page 2f (2) 23 2" xfId="21581"/>
    <cellStyle name="Comma (0,000) TBD-_Page 2f (2) 23 2" xfId="21582"/>
    <cellStyle name="Comma (0,000) TBD_Page 2f (2) 23 3" xfId="26094"/>
    <cellStyle name="Comma (0,000) TBD-_Page 2f (2) 23 3" xfId="26095"/>
    <cellStyle name="Comma (0,000) TBD_Page 2f (2) 23 4" xfId="23709"/>
    <cellStyle name="Comma (0,000) TBD-_Page 2f (2) 23 4" xfId="23708"/>
    <cellStyle name="Comma (0,000) TBD_Page 2f (2) 23 5" xfId="24428"/>
    <cellStyle name="Comma (0,000) TBD-_Page 2f (2) 23 5" xfId="24429"/>
    <cellStyle name="Comma (0,000) TBD_Page 2f (2) 23 6" xfId="32253"/>
    <cellStyle name="Comma (0,000) TBD-_Page 2f (2) 23 6" xfId="32254"/>
    <cellStyle name="Comma (0,000) TBD_Page 2f (2) 23 7" xfId="28677"/>
    <cellStyle name="Comma (0,000) TBD-_Page 2f (2) 23 7" xfId="28676"/>
    <cellStyle name="Comma (0,000) TBD_Page 2f (2) 23 8" xfId="29960"/>
    <cellStyle name="Comma (0,000) TBD-_Page 2f (2) 23 8" xfId="29961"/>
    <cellStyle name="Comma (0,000) TBD_Page 2f (2) 23 9" xfId="35812"/>
    <cellStyle name="Comma (0,000) TBD-_Page 2f (2) 23 9" xfId="30008"/>
    <cellStyle name="Comma (0,000) TBD_Page 2f (2) 24" xfId="6326"/>
    <cellStyle name="Comma (0,000) TBD-_Page 2f (2) 24" xfId="6327"/>
    <cellStyle name="Comma (0,000) TBD_Page 2f (2) 24 10" xfId="35872"/>
    <cellStyle name="Comma (0,000) TBD-_Page 2f (2) 24 10" xfId="34938"/>
    <cellStyle name="Comma (0,000) TBD_Page 2f (2) 24 11" xfId="36074"/>
    <cellStyle name="Comma (0,000) TBD-_Page 2f (2) 24 11" xfId="30208"/>
    <cellStyle name="Comma (0,000) TBD_Page 2f (2) 24 12" xfId="15241"/>
    <cellStyle name="Comma (0,000) TBD-_Page 2f (2) 24 12" xfId="15242"/>
    <cellStyle name="Comma (0,000) TBD_Page 2f (2) 24 2" xfId="21583"/>
    <cellStyle name="Comma (0,000) TBD-_Page 2f (2) 24 2" xfId="21584"/>
    <cellStyle name="Comma (0,000) TBD_Page 2f (2) 24 3" xfId="26096"/>
    <cellStyle name="Comma (0,000) TBD-_Page 2f (2) 24 3" xfId="26097"/>
    <cellStyle name="Comma (0,000) TBD_Page 2f (2) 24 4" xfId="23707"/>
    <cellStyle name="Comma (0,000) TBD-_Page 2f (2) 24 4" xfId="23706"/>
    <cellStyle name="Comma (0,000) TBD_Page 2f (2) 24 5" xfId="24430"/>
    <cellStyle name="Comma (0,000) TBD-_Page 2f (2) 24 5" xfId="24431"/>
    <cellStyle name="Comma (0,000) TBD_Page 2f (2) 24 6" xfId="32255"/>
    <cellStyle name="Comma (0,000) TBD-_Page 2f (2) 24 6" xfId="32256"/>
    <cellStyle name="Comma (0,000) TBD_Page 2f (2) 24 7" xfId="28675"/>
    <cellStyle name="Comma (0,000) TBD-_Page 2f (2) 24 7" xfId="28674"/>
    <cellStyle name="Comma (0,000) TBD_Page 2f (2) 24 8" xfId="29962"/>
    <cellStyle name="Comma (0,000) TBD-_Page 2f (2) 24 8" xfId="29963"/>
    <cellStyle name="Comma (0,000) TBD_Page 2f (2) 24 9" xfId="35813"/>
    <cellStyle name="Comma (0,000) TBD-_Page 2f (2) 24 9" xfId="35814"/>
    <cellStyle name="Comma (0,000) TBD_Page 2f (2) 25" xfId="6328"/>
    <cellStyle name="Comma (0,000) TBD-_Page 2f (2) 25" xfId="6329"/>
    <cellStyle name="Comma (0,000) TBD_Page 2f (2) 25 10" xfId="34937"/>
    <cellStyle name="Comma (0,000) TBD-_Page 2f (2) 25 10" xfId="34936"/>
    <cellStyle name="Comma (0,000) TBD_Page 2f (2) 25 11" xfId="36073"/>
    <cellStyle name="Comma (0,000) TBD-_Page 2f (2) 25 11" xfId="36072"/>
    <cellStyle name="Comma (0,000) TBD_Page 2f (2) 25 12" xfId="15243"/>
    <cellStyle name="Comma (0,000) TBD-_Page 2f (2) 25 12" xfId="15244"/>
    <cellStyle name="Comma (0,000) TBD_Page 2f (2) 25 2" xfId="21585"/>
    <cellStyle name="Comma (0,000) TBD-_Page 2f (2) 25 2" xfId="21586"/>
    <cellStyle name="Comma (0,000) TBD_Page 2f (2) 25 3" xfId="26098"/>
    <cellStyle name="Comma (0,000) TBD-_Page 2f (2) 25 3" xfId="26099"/>
    <cellStyle name="Comma (0,000) TBD_Page 2f (2) 25 4" xfId="23705"/>
    <cellStyle name="Comma (0,000) TBD-_Page 2f (2) 25 4" xfId="23704"/>
    <cellStyle name="Comma (0,000) TBD_Page 2f (2) 25 5" xfId="24432"/>
    <cellStyle name="Comma (0,000) TBD-_Page 2f (2) 25 5" xfId="24433"/>
    <cellStyle name="Comma (0,000) TBD_Page 2f (2) 25 6" xfId="32257"/>
    <cellStyle name="Comma (0,000) TBD-_Page 2f (2) 25 6" xfId="32258"/>
    <cellStyle name="Comma (0,000) TBD_Page 2f (2) 25 7" xfId="30156"/>
    <cellStyle name="Comma (0,000) TBD-_Page 2f (2) 25 7" xfId="28673"/>
    <cellStyle name="Comma (0,000) TBD_Page 2f (2) 25 8" xfId="29964"/>
    <cellStyle name="Comma (0,000) TBD-_Page 2f (2) 25 8" xfId="29965"/>
    <cellStyle name="Comma (0,000) TBD_Page 2f (2) 25 9" xfId="35815"/>
    <cellStyle name="Comma (0,000) TBD-_Page 2f (2) 25 9" xfId="35816"/>
    <cellStyle name="Comma (0,000) TBD_Page 2f (2) 26" xfId="6330"/>
    <cellStyle name="Comma (0,000) TBD-_Page 2f (2) 26" xfId="6331"/>
    <cellStyle name="Comma (0,000) TBD_Page 2f (2) 26 10" xfId="34935"/>
    <cellStyle name="Comma (0,000) TBD-_Page 2f (2) 26 10" xfId="34934"/>
    <cellStyle name="Comma (0,000) TBD_Page 2f (2) 26 11" xfId="36071"/>
    <cellStyle name="Comma (0,000) TBD-_Page 2f (2) 26 11" xfId="36070"/>
    <cellStyle name="Comma (0,000) TBD_Page 2f (2) 26 12" xfId="15245"/>
    <cellStyle name="Comma (0,000) TBD-_Page 2f (2) 26 12" xfId="15246"/>
    <cellStyle name="Comma (0,000) TBD_Page 2f (2) 26 2" xfId="21587"/>
    <cellStyle name="Comma (0,000) TBD-_Page 2f (2) 26 2" xfId="21588"/>
    <cellStyle name="Comma (0,000) TBD_Page 2f (2) 26 3" xfId="26100"/>
    <cellStyle name="Comma (0,000) TBD-_Page 2f (2) 26 3" xfId="26101"/>
    <cellStyle name="Comma (0,000) TBD_Page 2f (2) 26 4" xfId="23703"/>
    <cellStyle name="Comma (0,000) TBD-_Page 2f (2) 26 4" xfId="23702"/>
    <cellStyle name="Comma (0,000) TBD_Page 2f (2) 26 5" xfId="24434"/>
    <cellStyle name="Comma (0,000) TBD-_Page 2f (2) 26 5" xfId="24435"/>
    <cellStyle name="Comma (0,000) TBD_Page 2f (2) 26 6" xfId="32259"/>
    <cellStyle name="Comma (0,000) TBD-_Page 2f (2) 26 6" xfId="32260"/>
    <cellStyle name="Comma (0,000) TBD_Page 2f (2) 26 7" xfId="28672"/>
    <cellStyle name="Comma (0,000) TBD-_Page 2f (2) 26 7" xfId="28671"/>
    <cellStyle name="Comma (0,000) TBD_Page 2f (2) 26 8" xfId="29966"/>
    <cellStyle name="Comma (0,000) TBD-_Page 2f (2) 26 8" xfId="29967"/>
    <cellStyle name="Comma (0,000) TBD_Page 2f (2) 26 9" xfId="35817"/>
    <cellStyle name="Comma (0,000) TBD-_Page 2f (2) 26 9" xfId="35818"/>
    <cellStyle name="Comma (0,000) TBD_Page 2f (2) 27" xfId="6332"/>
    <cellStyle name="Comma (0,000) TBD-_Page 2f (2) 27" xfId="6333"/>
    <cellStyle name="Comma (0,000) TBD_Page 2f (2) 27 10" xfId="34933"/>
    <cellStyle name="Comma (0,000) TBD-_Page 2f (2) 27 10" xfId="34932"/>
    <cellStyle name="Comma (0,000) TBD_Page 2f (2) 27 11" xfId="36069"/>
    <cellStyle name="Comma (0,000) TBD-_Page 2f (2) 27 11" xfId="36068"/>
    <cellStyle name="Comma (0,000) TBD_Page 2f (2) 27 12" xfId="15247"/>
    <cellStyle name="Comma (0,000) TBD-_Page 2f (2) 27 12" xfId="15248"/>
    <cellStyle name="Comma (0,000) TBD_Page 2f (2) 27 2" xfId="21589"/>
    <cellStyle name="Comma (0,000) TBD-_Page 2f (2) 27 2" xfId="21590"/>
    <cellStyle name="Comma (0,000) TBD_Page 2f (2) 27 3" xfId="26102"/>
    <cellStyle name="Comma (0,000) TBD-_Page 2f (2) 27 3" xfId="26103"/>
    <cellStyle name="Comma (0,000) TBD_Page 2f (2) 27 4" xfId="23701"/>
    <cellStyle name="Comma (0,000) TBD-_Page 2f (2) 27 4" xfId="23700"/>
    <cellStyle name="Comma (0,000) TBD_Page 2f (2) 27 5" xfId="24436"/>
    <cellStyle name="Comma (0,000) TBD-_Page 2f (2) 27 5" xfId="24437"/>
    <cellStyle name="Comma (0,000) TBD_Page 2f (2) 27 6" xfId="32261"/>
    <cellStyle name="Comma (0,000) TBD-_Page 2f (2) 27 6" xfId="32262"/>
    <cellStyle name="Comma (0,000) TBD_Page 2f (2) 27 7" xfId="28670"/>
    <cellStyle name="Comma (0,000) TBD-_Page 2f (2) 27 7" xfId="28669"/>
    <cellStyle name="Comma (0,000) TBD_Page 2f (2) 27 8" xfId="29968"/>
    <cellStyle name="Comma (0,000) TBD-_Page 2f (2) 27 8" xfId="28433"/>
    <cellStyle name="Comma (0,000) TBD_Page 2f (2) 27 9" xfId="35819"/>
    <cellStyle name="Comma (0,000) TBD-_Page 2f (2) 27 9" xfId="30007"/>
    <cellStyle name="Comma (0,000) TBD_Page 2f (2) 28" xfId="6334"/>
    <cellStyle name="Comma (0,000) TBD-_Page 2f (2) 28" xfId="6335"/>
    <cellStyle name="Comma (0,000) TBD_Page 2f (2) 28 10" xfId="34931"/>
    <cellStyle name="Comma (0,000) TBD-_Page 2f (2) 28 10" xfId="34930"/>
    <cellStyle name="Comma (0,000) TBD_Page 2f (2) 28 11" xfId="36067"/>
    <cellStyle name="Comma (0,000) TBD-_Page 2f (2) 28 11" xfId="34742"/>
    <cellStyle name="Comma (0,000) TBD_Page 2f (2) 28 12" xfId="15249"/>
    <cellStyle name="Comma (0,000) TBD-_Page 2f (2) 28 12" xfId="15250"/>
    <cellStyle name="Comma (0,000) TBD_Page 2f (2) 28 2" xfId="21591"/>
    <cellStyle name="Comma (0,000) TBD-_Page 2f (2) 28 2" xfId="21592"/>
    <cellStyle name="Comma (0,000) TBD_Page 2f (2) 28 3" xfId="26104"/>
    <cellStyle name="Comma (0,000) TBD-_Page 2f (2) 28 3" xfId="26105"/>
    <cellStyle name="Comma (0,000) TBD_Page 2f (2) 28 4" xfId="23699"/>
    <cellStyle name="Comma (0,000) TBD-_Page 2f (2) 28 4" xfId="23698"/>
    <cellStyle name="Comma (0,000) TBD_Page 2f (2) 28 5" xfId="24438"/>
    <cellStyle name="Comma (0,000) TBD-_Page 2f (2) 28 5" xfId="24439"/>
    <cellStyle name="Comma (0,000) TBD_Page 2f (2) 28 6" xfId="32263"/>
    <cellStyle name="Comma (0,000) TBD-_Page 2f (2) 28 6" xfId="32264"/>
    <cellStyle name="Comma (0,000) TBD_Page 2f (2) 28 7" xfId="28668"/>
    <cellStyle name="Comma (0,000) TBD-_Page 2f (2) 28 7" xfId="28667"/>
    <cellStyle name="Comma (0,000) TBD_Page 2f (2) 28 8" xfId="28434"/>
    <cellStyle name="Comma (0,000) TBD-_Page 2f (2) 28 8" xfId="34894"/>
    <cellStyle name="Comma (0,000) TBD_Page 2f (2) 28 9" xfId="35820"/>
    <cellStyle name="Comma (0,000) TBD-_Page 2f (2) 28 9" xfId="35821"/>
    <cellStyle name="Comma (0,000) TBD_Page 2f (2) 29" xfId="21551"/>
    <cellStyle name="Comma (0,000) TBD-_Page 2f (2) 29" xfId="21552"/>
    <cellStyle name="Comma (0,000) TBD_Page 2f (2) 3" xfId="6336"/>
    <cellStyle name="Comma (0,000) TBD-_Page 2f (2) 3" xfId="6337"/>
    <cellStyle name="Comma (0,000) TBD_Page 2f (2) 3 10" xfId="34929"/>
    <cellStyle name="Comma (0,000) TBD-_Page 2f (2) 3 10" xfId="33465"/>
    <cellStyle name="Comma (0,000) TBD_Page 2f (2) 3 11" xfId="36066"/>
    <cellStyle name="Comma (0,000) TBD-_Page 2f (2) 3 11" xfId="36065"/>
    <cellStyle name="Comma (0,000) TBD_Page 2f (2) 3 12" xfId="15251"/>
    <cellStyle name="Comma (0,000) TBD-_Page 2f (2) 3 12" xfId="15252"/>
    <cellStyle name="Comma (0,000) TBD_Page 2f (2) 3 2" xfId="21593"/>
    <cellStyle name="Comma (0,000) TBD-_Page 2f (2) 3 2" xfId="21594"/>
    <cellStyle name="Comma (0,000) TBD_Page 2f (2) 3 3" xfId="26106"/>
    <cellStyle name="Comma (0,000) TBD-_Page 2f (2) 3 3" xfId="26107"/>
    <cellStyle name="Comma (0,000) TBD_Page 2f (2) 3 4" xfId="23697"/>
    <cellStyle name="Comma (0,000) TBD-_Page 2f (2) 3 4" xfId="23696"/>
    <cellStyle name="Comma (0,000) TBD_Page 2f (2) 3 5" xfId="24440"/>
    <cellStyle name="Comma (0,000) TBD-_Page 2f (2) 3 5" xfId="24441"/>
    <cellStyle name="Comma (0,000) TBD_Page 2f (2) 3 6" xfId="32265"/>
    <cellStyle name="Comma (0,000) TBD-_Page 2f (2) 3 6" xfId="32266"/>
    <cellStyle name="Comma (0,000) TBD_Page 2f (2) 3 7" xfId="28666"/>
    <cellStyle name="Comma (0,000) TBD-_Page 2f (2) 3 7" xfId="28665"/>
    <cellStyle name="Comma (0,000) TBD_Page 2f (2) 3 8" xfId="28435"/>
    <cellStyle name="Comma (0,000) TBD-_Page 2f (2) 3 8" xfId="28436"/>
    <cellStyle name="Comma (0,000) TBD_Page 2f (2) 3 9" xfId="35822"/>
    <cellStyle name="Comma (0,000) TBD-_Page 2f (2) 3 9" xfId="34767"/>
    <cellStyle name="Comma (0,000) TBD_Page 2f (2) 30" xfId="26064"/>
    <cellStyle name="Comma (0,000) TBD-_Page 2f (2) 30" xfId="26065"/>
    <cellStyle name="Comma (0,000) TBD_Page 2f (2) 31" xfId="23732"/>
    <cellStyle name="Comma (0,000) TBD-_Page 2f (2) 31" xfId="23731"/>
    <cellStyle name="Comma (0,000) TBD_Page 2f (2) 32" xfId="23654"/>
    <cellStyle name="Comma (0,000) TBD-_Page 2f (2) 32" xfId="23655"/>
    <cellStyle name="Comma (0,000) TBD_Page 2f (2) 33" xfId="32223"/>
    <cellStyle name="Comma (0,000) TBD-_Page 2f (2) 33" xfId="32224"/>
    <cellStyle name="Comma (0,000) TBD_Page 2f (2) 34" xfId="28701"/>
    <cellStyle name="Comma (0,000) TBD-_Page 2f (2) 34" xfId="28700"/>
    <cellStyle name="Comma (0,000) TBD_Page 2f (2) 35" xfId="28581"/>
    <cellStyle name="Comma (0,000) TBD-_Page 2f (2) 35" xfId="34901"/>
    <cellStyle name="Comma (0,000) TBD_Page 2f (2) 36" xfId="29971"/>
    <cellStyle name="Comma (0,000) TBD-_Page 2f (2) 36" xfId="28544"/>
    <cellStyle name="Comma (0,000) TBD_Page 2f (2) 37" xfId="34958"/>
    <cellStyle name="Comma (0,000) TBD-_Page 2f (2) 37" xfId="34957"/>
    <cellStyle name="Comma (0,000) TBD_Page 2f (2) 38" xfId="37134"/>
    <cellStyle name="Comma (0,000) TBD-_Page 2f (2) 38" xfId="37135"/>
    <cellStyle name="Comma (0,000) TBD_Page 2f (2) 39" xfId="15209"/>
    <cellStyle name="Comma (0,000) TBD-_Page 2f (2) 39" xfId="15210"/>
    <cellStyle name="Comma (0,000) TBD_Page 2f (2) 4" xfId="6338"/>
    <cellStyle name="Comma (0,000) TBD-_Page 2f (2) 4" xfId="6339"/>
    <cellStyle name="Comma (0,000) TBD_Page 2f (2) 4 10" xfId="33990"/>
    <cellStyle name="Comma (0,000) TBD-_Page 2f (2) 4 10" xfId="33991"/>
    <cellStyle name="Comma (0,000) TBD_Page 2f (2) 4 11" xfId="36064"/>
    <cellStyle name="Comma (0,000) TBD-_Page 2f (2) 4 11" xfId="30207"/>
    <cellStyle name="Comma (0,000) TBD_Page 2f (2) 4 12" xfId="15253"/>
    <cellStyle name="Comma (0,000) TBD-_Page 2f (2) 4 12" xfId="15254"/>
    <cellStyle name="Comma (0,000) TBD_Page 2f (2) 4 2" xfId="21595"/>
    <cellStyle name="Comma (0,000) TBD-_Page 2f (2) 4 2" xfId="21596"/>
    <cellStyle name="Comma (0,000) TBD_Page 2f (2) 4 3" xfId="26108"/>
    <cellStyle name="Comma (0,000) TBD-_Page 2f (2) 4 3" xfId="26109"/>
    <cellStyle name="Comma (0,000) TBD_Page 2f (2) 4 4" xfId="23695"/>
    <cellStyle name="Comma (0,000) TBD-_Page 2f (2) 4 4" xfId="23694"/>
    <cellStyle name="Comma (0,000) TBD_Page 2f (2) 4 5" xfId="24442"/>
    <cellStyle name="Comma (0,000) TBD-_Page 2f (2) 4 5" xfId="24443"/>
    <cellStyle name="Comma (0,000) TBD_Page 2f (2) 4 6" xfId="32267"/>
    <cellStyle name="Comma (0,000) TBD-_Page 2f (2) 4 6" xfId="32268"/>
    <cellStyle name="Comma (0,000) TBD_Page 2f (2) 4 7" xfId="28664"/>
    <cellStyle name="Comma (0,000) TBD-_Page 2f (2) 4 7" xfId="28663"/>
    <cellStyle name="Comma (0,000) TBD_Page 2f (2) 4 8" xfId="28437"/>
    <cellStyle name="Comma (0,000) TBD-_Page 2f (2) 4 8" xfId="28438"/>
    <cellStyle name="Comma (0,000) TBD_Page 2f (2) 4 9" xfId="35823"/>
    <cellStyle name="Comma (0,000) TBD-_Page 2f (2) 4 9" xfId="35824"/>
    <cellStyle name="Comma (0,000) TBD_Page 2f (2) 5" xfId="6340"/>
    <cellStyle name="Comma (0,000) TBD-_Page 2f (2) 5" xfId="6341"/>
    <cellStyle name="Comma (0,000) TBD_Page 2f (2) 5 10" xfId="33992"/>
    <cellStyle name="Comma (0,000) TBD-_Page 2f (2) 5 10" xfId="33993"/>
    <cellStyle name="Comma (0,000) TBD_Page 2f (2) 5 11" xfId="36063"/>
    <cellStyle name="Comma (0,000) TBD-_Page 2f (2) 5 11" xfId="36062"/>
    <cellStyle name="Comma (0,000) TBD_Page 2f (2) 5 12" xfId="15255"/>
    <cellStyle name="Comma (0,000) TBD-_Page 2f (2) 5 12" xfId="15256"/>
    <cellStyle name="Comma (0,000) TBD_Page 2f (2) 5 2" xfId="21597"/>
    <cellStyle name="Comma (0,000) TBD-_Page 2f (2) 5 2" xfId="21598"/>
    <cellStyle name="Comma (0,000) TBD_Page 2f (2) 5 3" xfId="26110"/>
    <cellStyle name="Comma (0,000) TBD-_Page 2f (2) 5 3" xfId="26111"/>
    <cellStyle name="Comma (0,000) TBD_Page 2f (2) 5 4" xfId="23693"/>
    <cellStyle name="Comma (0,000) TBD-_Page 2f (2) 5 4" xfId="23692"/>
    <cellStyle name="Comma (0,000) TBD_Page 2f (2) 5 5" xfId="24444"/>
    <cellStyle name="Comma (0,000) TBD-_Page 2f (2) 5 5" xfId="23658"/>
    <cellStyle name="Comma (0,000) TBD_Page 2f (2) 5 6" xfId="32269"/>
    <cellStyle name="Comma (0,000) TBD-_Page 2f (2) 5 6" xfId="32270"/>
    <cellStyle name="Comma (0,000) TBD_Page 2f (2) 5 7" xfId="28662"/>
    <cellStyle name="Comma (0,000) TBD-_Page 2f (2) 5 7" xfId="28661"/>
    <cellStyle name="Comma (0,000) TBD_Page 2f (2) 5 8" xfId="28439"/>
    <cellStyle name="Comma (0,000) TBD-_Page 2f (2) 5 8" xfId="28440"/>
    <cellStyle name="Comma (0,000) TBD_Page 2f (2) 5 9" xfId="35825"/>
    <cellStyle name="Comma (0,000) TBD-_Page 2f (2) 5 9" xfId="35826"/>
    <cellStyle name="Comma (0,000) TBD_Page 2f (2) 6" xfId="6342"/>
    <cellStyle name="Comma (0,000) TBD-_Page 2f (2) 6" xfId="6343"/>
    <cellStyle name="Comma (0,000) TBD_Page 2f (2) 6 10" xfId="33994"/>
    <cellStyle name="Comma (0,000) TBD-_Page 2f (2) 6 10" xfId="33995"/>
    <cellStyle name="Comma (0,000) TBD_Page 2f (2) 6 11" xfId="36061"/>
    <cellStyle name="Comma (0,000) TBD-_Page 2f (2) 6 11" xfId="36060"/>
    <cellStyle name="Comma (0,000) TBD_Page 2f (2) 6 12" xfId="15257"/>
    <cellStyle name="Comma (0,000) TBD-_Page 2f (2) 6 12" xfId="15258"/>
    <cellStyle name="Comma (0,000) TBD_Page 2f (2) 6 2" xfId="21599"/>
    <cellStyle name="Comma (0,000) TBD-_Page 2f (2) 6 2" xfId="21600"/>
    <cellStyle name="Comma (0,000) TBD_Page 2f (2) 6 3" xfId="26112"/>
    <cellStyle name="Comma (0,000) TBD-_Page 2f (2) 6 3" xfId="26113"/>
    <cellStyle name="Comma (0,000) TBD_Page 2f (2) 6 4" xfId="23691"/>
    <cellStyle name="Comma (0,000) TBD-_Page 2f (2) 6 4" xfId="23690"/>
    <cellStyle name="Comma (0,000) TBD_Page 2f (2) 6 5" xfId="24445"/>
    <cellStyle name="Comma (0,000) TBD-_Page 2f (2) 6 5" xfId="24446"/>
    <cellStyle name="Comma (0,000) TBD_Page 2f (2) 6 6" xfId="32271"/>
    <cellStyle name="Comma (0,000) TBD-_Page 2f (2) 6 6" xfId="32272"/>
    <cellStyle name="Comma (0,000) TBD_Page 2f (2) 6 7" xfId="28660"/>
    <cellStyle name="Comma (0,000) TBD-_Page 2f (2) 6 7" xfId="28659"/>
    <cellStyle name="Comma (0,000) TBD_Page 2f (2) 6 8" xfId="28441"/>
    <cellStyle name="Comma (0,000) TBD-_Page 2f (2) 6 8" xfId="28442"/>
    <cellStyle name="Comma (0,000) TBD_Page 2f (2) 6 9" xfId="30006"/>
    <cellStyle name="Comma (0,000) TBD-_Page 2f (2) 6 9" xfId="30005"/>
    <cellStyle name="Comma (0,000) TBD_Page 2f (2) 7" xfId="6344"/>
    <cellStyle name="Comma (0,000) TBD-_Page 2f (2) 7" xfId="6345"/>
    <cellStyle name="Comma (0,000) TBD_Page 2f (2) 7 10" xfId="33996"/>
    <cellStyle name="Comma (0,000) TBD-_Page 2f (2) 7 10" xfId="28568"/>
    <cellStyle name="Comma (0,000) TBD_Page 2f (2) 7 11" xfId="36059"/>
    <cellStyle name="Comma (0,000) TBD-_Page 2f (2) 7 11" xfId="36058"/>
    <cellStyle name="Comma (0,000) TBD_Page 2f (2) 7 12" xfId="15259"/>
    <cellStyle name="Comma (0,000) TBD-_Page 2f (2) 7 12" xfId="15260"/>
    <cellStyle name="Comma (0,000) TBD_Page 2f (2) 7 2" xfId="21601"/>
    <cellStyle name="Comma (0,000) TBD-_Page 2f (2) 7 2" xfId="21602"/>
    <cellStyle name="Comma (0,000) TBD_Page 2f (2) 7 3" xfId="26114"/>
    <cellStyle name="Comma (0,000) TBD-_Page 2f (2) 7 3" xfId="26115"/>
    <cellStyle name="Comma (0,000) TBD_Page 2f (2) 7 4" xfId="23689"/>
    <cellStyle name="Comma (0,000) TBD-_Page 2f (2) 7 4" xfId="23688"/>
    <cellStyle name="Comma (0,000) TBD_Page 2f (2) 7 5" xfId="24447"/>
    <cellStyle name="Comma (0,000) TBD-_Page 2f (2) 7 5" xfId="24448"/>
    <cellStyle name="Comma (0,000) TBD_Page 2f (2) 7 6" xfId="32273"/>
    <cellStyle name="Comma (0,000) TBD-_Page 2f (2) 7 6" xfId="32274"/>
    <cellStyle name="Comma (0,000) TBD_Page 2f (2) 7 7" xfId="28658"/>
    <cellStyle name="Comma (0,000) TBD-_Page 2f (2) 7 7" xfId="28657"/>
    <cellStyle name="Comma (0,000) TBD_Page 2f (2) 7 8" xfId="28443"/>
    <cellStyle name="Comma (0,000) TBD-_Page 2f (2) 7 8" xfId="28444"/>
    <cellStyle name="Comma (0,000) TBD_Page 2f (2) 7 9" xfId="35827"/>
    <cellStyle name="Comma (0,000) TBD-_Page 2f (2) 7 9" xfId="35828"/>
    <cellStyle name="Comma (0,000) TBD_Page 2f (2) 8" xfId="6346"/>
    <cellStyle name="Comma (0,000) TBD-_Page 2f (2) 8" xfId="6347"/>
    <cellStyle name="Comma (0,000) TBD_Page 2f (2) 8 10" xfId="33997"/>
    <cellStyle name="Comma (0,000) TBD-_Page 2f (2) 8 10" xfId="33998"/>
    <cellStyle name="Comma (0,000) TBD_Page 2f (2) 8 11" xfId="36778"/>
    <cellStyle name="Comma (0,000) TBD-_Page 2f (2) 8 11" xfId="36768"/>
    <cellStyle name="Comma (0,000) TBD_Page 2f (2) 8 12" xfId="15261"/>
    <cellStyle name="Comma (0,000) TBD-_Page 2f (2) 8 12" xfId="15262"/>
    <cellStyle name="Comma (0,000) TBD_Page 2f (2) 8 2" xfId="21603"/>
    <cellStyle name="Comma (0,000) TBD-_Page 2f (2) 8 2" xfId="21604"/>
    <cellStyle name="Comma (0,000) TBD_Page 2f (2) 8 3" xfId="26116"/>
    <cellStyle name="Comma (0,000) TBD-_Page 2f (2) 8 3" xfId="26117"/>
    <cellStyle name="Comma (0,000) TBD_Page 2f (2) 8 4" xfId="23687"/>
    <cellStyle name="Comma (0,000) TBD-_Page 2f (2) 8 4" xfId="23686"/>
    <cellStyle name="Comma (0,000) TBD_Page 2f (2) 8 5" xfId="24449"/>
    <cellStyle name="Comma (0,000) TBD-_Page 2f (2) 8 5" xfId="24450"/>
    <cellStyle name="Comma (0,000) TBD_Page 2f (2) 8 6" xfId="32275"/>
    <cellStyle name="Comma (0,000) TBD-_Page 2f (2) 8 6" xfId="32276"/>
    <cellStyle name="Comma (0,000) TBD_Page 2f (2) 8 7" xfId="28656"/>
    <cellStyle name="Comma (0,000) TBD-_Page 2f (2) 8 7" xfId="28655"/>
    <cellStyle name="Comma (0,000) TBD_Page 2f (2) 8 8" xfId="29161"/>
    <cellStyle name="Comma (0,000) TBD-_Page 2f (2) 8 8" xfId="29162"/>
    <cellStyle name="Comma (0,000) TBD_Page 2f (2) 8 9" xfId="35829"/>
    <cellStyle name="Comma (0,000) TBD-_Page 2f (2) 8 9" xfId="35830"/>
    <cellStyle name="Comma (0,000) TBD_Page 2f (2) 9" xfId="6348"/>
    <cellStyle name="Comma (0,000) TBD-_Page 2f (2) 9" xfId="6349"/>
    <cellStyle name="Comma (0,000) TBD_Page 2f (2) 9 10" xfId="33999"/>
    <cellStyle name="Comma (0,000) TBD-_Page 2f (2) 9 10" xfId="34000"/>
    <cellStyle name="Comma (0,000) TBD_Page 2f (2) 9 11" xfId="33954"/>
    <cellStyle name="Comma (0,000) TBD-_Page 2f (2) 9 11" xfId="33953"/>
    <cellStyle name="Comma (0,000) TBD_Page 2f (2) 9 12" xfId="15263"/>
    <cellStyle name="Comma (0,000) TBD-_Page 2f (2) 9 12" xfId="15264"/>
    <cellStyle name="Comma (0,000) TBD_Page 2f (2) 9 2" xfId="21605"/>
    <cellStyle name="Comma (0,000) TBD-_Page 2f (2) 9 2" xfId="21606"/>
    <cellStyle name="Comma (0,000) TBD_Page 2f (2) 9 3" xfId="26118"/>
    <cellStyle name="Comma (0,000) TBD-_Page 2f (2) 9 3" xfId="26119"/>
    <cellStyle name="Comma (0,000) TBD_Page 2f (2) 9 4" xfId="23490"/>
    <cellStyle name="Comma (0,000) TBD-_Page 2f (2) 9 4" xfId="23685"/>
    <cellStyle name="Comma (0,000) TBD_Page 2f (2) 9 5" xfId="23608"/>
    <cellStyle name="Comma (0,000) TBD-_Page 2f (2) 9 5" xfId="23609"/>
    <cellStyle name="Comma (0,000) TBD_Page 2f (2) 9 6" xfId="32277"/>
    <cellStyle name="Comma (0,000) TBD-_Page 2f (2) 9 6" xfId="32278"/>
    <cellStyle name="Comma (0,000) TBD_Page 2f (2) 9 7" xfId="28654"/>
    <cellStyle name="Comma (0,000) TBD-_Page 2f (2) 9 7" xfId="28653"/>
    <cellStyle name="Comma (0,000) TBD_Page 2f (2) 9 8" xfId="28231"/>
    <cellStyle name="Comma (0,000) TBD-_Page 2f (2) 9 8" xfId="29163"/>
    <cellStyle name="Comma (0,000) TBD_Page 2f (2) 9 9" xfId="34586"/>
    <cellStyle name="Comma (0,000) TBD-_Page 2f (2) 9 9" xfId="34585"/>
    <cellStyle name="Comma (0,000) TBD_Tab 1" xfId="6350"/>
    <cellStyle name="Comma (0,000) TBD-_YoY" xfId="6351"/>
    <cellStyle name="Comma (0,000)_(4+8) YoY (3)" xfId="6352"/>
    <cellStyle name="Comma (00)" xfId="6353"/>
    <cellStyle name="Comma (1)" xfId="6354"/>
    <cellStyle name="Comma (2)" xfId="6355"/>
    <cellStyle name="Comma [0] -" xfId="6356"/>
    <cellStyle name="Comma [0] - 2" xfId="6357"/>
    <cellStyle name="Comma [0] - 2 2" xfId="21608"/>
    <cellStyle name="Comma [0] - 2 3" xfId="15266"/>
    <cellStyle name="Comma [0] - 3" xfId="21607"/>
    <cellStyle name="Comma [0] - 4" xfId="15265"/>
    <cellStyle name="Comma [0] 2" xfId="309"/>
    <cellStyle name="Comma [0] 2 2" xfId="310"/>
    <cellStyle name="Comma [0] 3" xfId="6358"/>
    <cellStyle name="Comma [0] 4" xfId="6359"/>
    <cellStyle name="Comma [0] 5" xfId="6360"/>
    <cellStyle name="Comma [0] 6" xfId="6361"/>
    <cellStyle name="Comma [0] incl." xfId="6362"/>
    <cellStyle name="Comma [0] incl. 2" xfId="6363"/>
    <cellStyle name="Comma [0] incl. 3" xfId="6364"/>
    <cellStyle name="Comma [0] incl. 3 2" xfId="21610"/>
    <cellStyle name="Comma [0] incl. 3 3" xfId="15268"/>
    <cellStyle name="Comma [0] incl. 4" xfId="21609"/>
    <cellStyle name="Comma [0] incl. 5" xfId="15267"/>
    <cellStyle name="Comma [0] N/A" xfId="6365"/>
    <cellStyle name="Comma [0] N/A 2" xfId="6366"/>
    <cellStyle name="Comma [0] N/A 3" xfId="6367"/>
    <cellStyle name="Comma [0] N/A 3 2" xfId="21612"/>
    <cellStyle name="Comma [0] N/A 3 3" xfId="15270"/>
    <cellStyle name="Comma [0] N/A 4" xfId="21611"/>
    <cellStyle name="Comma [0] N/A 5" xfId="15269"/>
    <cellStyle name="Comma [0] TBD" xfId="6368"/>
    <cellStyle name="Comma [0] TBD-" xfId="6369"/>
    <cellStyle name="Comma [0] TBD 10" xfId="6370"/>
    <cellStyle name="Comma [0] TBD- 10" xfId="6371"/>
    <cellStyle name="Comma [0] TBD 10 10" xfId="6372"/>
    <cellStyle name="Comma [0] TBD- 10 10" xfId="6373"/>
    <cellStyle name="Comma [0] TBD 10 11" xfId="6374"/>
    <cellStyle name="Comma [0] TBD- 10 11" xfId="6375"/>
    <cellStyle name="Comma [0] TBD 10 12" xfId="6376"/>
    <cellStyle name="Comma [0] TBD- 10 12" xfId="6377"/>
    <cellStyle name="Comma [0] TBD 10 13" xfId="6378"/>
    <cellStyle name="Comma [0] TBD- 10 13" xfId="6379"/>
    <cellStyle name="Comma [0] TBD 10 14" xfId="6380"/>
    <cellStyle name="Comma [0] TBD- 10 14" xfId="6381"/>
    <cellStyle name="Comma [0] TBD 10 15" xfId="6382"/>
    <cellStyle name="Comma [0] TBD- 10 15" xfId="6383"/>
    <cellStyle name="Comma [0] TBD 10 16" xfId="6384"/>
    <cellStyle name="Comma [0] TBD- 10 16" xfId="6385"/>
    <cellStyle name="Comma [0] TBD 10 17" xfId="6386"/>
    <cellStyle name="Comma [0] TBD- 10 17" xfId="6387"/>
    <cellStyle name="Comma [0] TBD 10 18" xfId="6388"/>
    <cellStyle name="Comma [0] TBD- 10 18" xfId="6389"/>
    <cellStyle name="Comma [0] TBD 10 19" xfId="6390"/>
    <cellStyle name="Comma [0] TBD- 10 19" xfId="6391"/>
    <cellStyle name="Comma [0] TBD 10 2" xfId="6392"/>
    <cellStyle name="Comma [0] TBD- 10 2" xfId="6393"/>
    <cellStyle name="Comma [0] TBD 10 2 10" xfId="34860"/>
    <cellStyle name="Comma [0] TBD- 10 2 10" xfId="34870"/>
    <cellStyle name="Comma [0] TBD 10 2 11" xfId="36055"/>
    <cellStyle name="Comma [0] TBD- 10 2 11" xfId="36054"/>
    <cellStyle name="Comma [0] TBD 10 2 12" xfId="15273"/>
    <cellStyle name="Comma [0] TBD- 10 2 12" xfId="15274"/>
    <cellStyle name="Comma [0] TBD 10 2 2" xfId="21615"/>
    <cellStyle name="Comma [0] TBD- 10 2 2" xfId="21616"/>
    <cellStyle name="Comma [0] TBD 10 2 3" xfId="26122"/>
    <cellStyle name="Comma [0] TBD- 10 2 3" xfId="26123"/>
    <cellStyle name="Comma [0] TBD 10 2 4" xfId="23682"/>
    <cellStyle name="Comma [0] TBD- 10 2 4" xfId="23681"/>
    <cellStyle name="Comma [0] TBD 10 2 5" xfId="27616"/>
    <cellStyle name="Comma [0] TBD- 10 2 5" xfId="27498"/>
    <cellStyle name="Comma [0] TBD 10 2 6" xfId="32286"/>
    <cellStyle name="Comma [0] TBD- 10 2 6" xfId="32287"/>
    <cellStyle name="Comma [0] TBD 10 2 7" xfId="28650"/>
    <cellStyle name="Comma [0] TBD- 10 2 7" xfId="28649"/>
    <cellStyle name="Comma [0] TBD 10 2 8" xfId="34647"/>
    <cellStyle name="Comma [0] TBD- 10 2 8" xfId="34648"/>
    <cellStyle name="Comma [0] TBD 10 2 9" xfId="34813"/>
    <cellStyle name="Comma [0] TBD- 10 2 9" xfId="28560"/>
    <cellStyle name="Comma [0] TBD 10 20" xfId="6394"/>
    <cellStyle name="Comma [0] TBD- 10 20" xfId="6395"/>
    <cellStyle name="Comma [0] TBD 10 21" xfId="6396"/>
    <cellStyle name="Comma [0] TBD- 10 21" xfId="6397"/>
    <cellStyle name="Comma [0] TBD 10 22" xfId="6398"/>
    <cellStyle name="Comma [0] TBD- 10 22" xfId="6399"/>
    <cellStyle name="Comma [0] TBD 10 23" xfId="6400"/>
    <cellStyle name="Comma [0] TBD- 10 23" xfId="6401"/>
    <cellStyle name="Comma [0] TBD 10 24" xfId="6402"/>
    <cellStyle name="Comma [0] TBD- 10 24" xfId="6403"/>
    <cellStyle name="Comma [0] TBD 10 25" xfId="6404"/>
    <cellStyle name="Comma [0] TBD- 10 25" xfId="6405"/>
    <cellStyle name="Comma [0] TBD 10 26" xfId="6406"/>
    <cellStyle name="Comma [0] TBD- 10 26" xfId="6407"/>
    <cellStyle name="Comma [0] TBD 10 27" xfId="6408"/>
    <cellStyle name="Comma [0] TBD- 10 27" xfId="6409"/>
    <cellStyle name="Comma [0] TBD 10 28" xfId="6410"/>
    <cellStyle name="Comma [0] TBD- 10 28" xfId="6411"/>
    <cellStyle name="Comma [0] TBD 10 29" xfId="6412"/>
    <cellStyle name="Comma [0] TBD- 10 29" xfId="6413"/>
    <cellStyle name="Comma [0] TBD 10 3" xfId="6414"/>
    <cellStyle name="Comma [0] TBD- 10 3" xfId="6415"/>
    <cellStyle name="Comma [0] TBD 10 30" xfId="6416"/>
    <cellStyle name="Comma [0] TBD- 10 30" xfId="6417"/>
    <cellStyle name="Comma [0] TBD 10 31" xfId="6418"/>
    <cellStyle name="Comma [0] TBD- 10 31" xfId="6419"/>
    <cellStyle name="Comma [0] TBD 10 32" xfId="6420"/>
    <cellStyle name="Comma [0] TBD- 10 32" xfId="6421"/>
    <cellStyle name="Comma [0] TBD 10 32 10" xfId="29801"/>
    <cellStyle name="Comma [0] TBD- 10 32 10" xfId="29802"/>
    <cellStyle name="Comma [0] TBD 10 32 11" xfId="36053"/>
    <cellStyle name="Comma [0] TBD- 10 32 11" xfId="36052"/>
    <cellStyle name="Comma [0] TBD 10 32 12" xfId="15275"/>
    <cellStyle name="Comma [0] TBD- 10 32 12" xfId="15276"/>
    <cellStyle name="Comma [0] TBD 10 32 2" xfId="21617"/>
    <cellStyle name="Comma [0] TBD- 10 32 2" xfId="21618"/>
    <cellStyle name="Comma [0] TBD 10 32 3" xfId="26124"/>
    <cellStyle name="Comma [0] TBD- 10 32 3" xfId="26125"/>
    <cellStyle name="Comma [0] TBD 10 32 4" xfId="23680"/>
    <cellStyle name="Comma [0] TBD- 10 32 4" xfId="23679"/>
    <cellStyle name="Comma [0] TBD 10 32 5" xfId="27499"/>
    <cellStyle name="Comma [0] TBD- 10 32 5" xfId="27500"/>
    <cellStyle name="Comma [0] TBD 10 32 6" xfId="32288"/>
    <cellStyle name="Comma [0] TBD- 10 32 6" xfId="32289"/>
    <cellStyle name="Comma [0] TBD 10 32 7" xfId="28648"/>
    <cellStyle name="Comma [0] TBD- 10 32 7" xfId="28647"/>
    <cellStyle name="Comma [0] TBD 10 32 8" xfId="34662"/>
    <cellStyle name="Comma [0] TBD- 10 32 8" xfId="34663"/>
    <cellStyle name="Comma [0] TBD 10 32 9" xfId="35833"/>
    <cellStyle name="Comma [0] TBD- 10 32 9" xfId="35834"/>
    <cellStyle name="Comma [0] TBD 10 4" xfId="6422"/>
    <cellStyle name="Comma [0] TBD- 10 4" xfId="6423"/>
    <cellStyle name="Comma [0] TBD 10 5" xfId="6424"/>
    <cellStyle name="Comma [0] TBD- 10 5" xfId="6425"/>
    <cellStyle name="Comma [0] TBD 10 5 10" xfId="29803"/>
    <cellStyle name="Comma [0] TBD- 10 5 10" xfId="29804"/>
    <cellStyle name="Comma [0] TBD 10 5 11" xfId="36051"/>
    <cellStyle name="Comma [0] TBD- 10 5 11" xfId="36050"/>
    <cellStyle name="Comma [0] TBD 10 5 12" xfId="15277"/>
    <cellStyle name="Comma [0] TBD- 10 5 12" xfId="15278"/>
    <cellStyle name="Comma [0] TBD 10 5 2" xfId="21619"/>
    <cellStyle name="Comma [0] TBD- 10 5 2" xfId="21620"/>
    <cellStyle name="Comma [0] TBD 10 5 3" xfId="26126"/>
    <cellStyle name="Comma [0] TBD- 10 5 3" xfId="26127"/>
    <cellStyle name="Comma [0] TBD 10 5 4" xfId="23678"/>
    <cellStyle name="Comma [0] TBD- 10 5 4" xfId="24456"/>
    <cellStyle name="Comma [0] TBD 10 5 5" xfId="23612"/>
    <cellStyle name="Comma [0] TBD- 10 5 5" xfId="23613"/>
    <cellStyle name="Comma [0] TBD 10 5 6" xfId="32290"/>
    <cellStyle name="Comma [0] TBD- 10 5 6" xfId="32291"/>
    <cellStyle name="Comma [0] TBD 10 5 7" xfId="28646"/>
    <cellStyle name="Comma [0] TBD- 10 5 7" xfId="28645"/>
    <cellStyle name="Comma [0] TBD 10 5 8" xfId="34666"/>
    <cellStyle name="Comma [0] TBD- 10 5 8" xfId="34667"/>
    <cellStyle name="Comma [0] TBD 10 5 9" xfId="35835"/>
    <cellStyle name="Comma [0] TBD- 10 5 9" xfId="35836"/>
    <cellStyle name="Comma [0] TBD 10 6" xfId="6426"/>
    <cellStyle name="Comma [0] TBD- 10 6" xfId="6427"/>
    <cellStyle name="Comma [0] TBD 10 6 10" xfId="29805"/>
    <cellStyle name="Comma [0] TBD- 10 6 10" xfId="29806"/>
    <cellStyle name="Comma [0] TBD 10 6 11" xfId="36049"/>
    <cellStyle name="Comma [0] TBD- 10 6 11" xfId="36048"/>
    <cellStyle name="Comma [0] TBD 10 6 12" xfId="15279"/>
    <cellStyle name="Comma [0] TBD- 10 6 12" xfId="15280"/>
    <cellStyle name="Comma [0] TBD 10 6 2" xfId="21621"/>
    <cellStyle name="Comma [0] TBD- 10 6 2" xfId="21622"/>
    <cellStyle name="Comma [0] TBD 10 6 3" xfId="26128"/>
    <cellStyle name="Comma [0] TBD- 10 6 3" xfId="26129"/>
    <cellStyle name="Comma [0] TBD 10 6 4" xfId="23677"/>
    <cellStyle name="Comma [0] TBD- 10 6 4" xfId="23676"/>
    <cellStyle name="Comma [0] TBD 10 6 5" xfId="27501"/>
    <cellStyle name="Comma [0] TBD- 10 6 5" xfId="27502"/>
    <cellStyle name="Comma [0] TBD 10 6 6" xfId="32292"/>
    <cellStyle name="Comma [0] TBD- 10 6 6" xfId="32293"/>
    <cellStyle name="Comma [0] TBD 10 6 7" xfId="28644"/>
    <cellStyle name="Comma [0] TBD- 10 6 7" xfId="28643"/>
    <cellStyle name="Comma [0] TBD 10 6 8" xfId="28465"/>
    <cellStyle name="Comma [0] TBD- 10 6 8" xfId="28466"/>
    <cellStyle name="Comma [0] TBD 10 6 9" xfId="28559"/>
    <cellStyle name="Comma [0] TBD- 10 6 9" xfId="35837"/>
    <cellStyle name="Comma [0] TBD 10 7" xfId="6428"/>
    <cellStyle name="Comma [0] TBD- 10 7" xfId="6429"/>
    <cellStyle name="Comma [0] TBD 10 7 10" xfId="29980"/>
    <cellStyle name="Comma [0] TBD- 10 7 10" xfId="29807"/>
    <cellStyle name="Comma [0] TBD 10 7 11" xfId="36047"/>
    <cellStyle name="Comma [0] TBD- 10 7 11" xfId="36046"/>
    <cellStyle name="Comma [0] TBD 10 7 12" xfId="15281"/>
    <cellStyle name="Comma [0] TBD- 10 7 12" xfId="15282"/>
    <cellStyle name="Comma [0] TBD 10 7 2" xfId="21623"/>
    <cellStyle name="Comma [0] TBD- 10 7 2" xfId="21624"/>
    <cellStyle name="Comma [0] TBD 10 7 3" xfId="26130"/>
    <cellStyle name="Comma [0] TBD- 10 7 3" xfId="26131"/>
    <cellStyle name="Comma [0] TBD 10 7 4" xfId="23675"/>
    <cellStyle name="Comma [0] TBD- 10 7 4" xfId="23674"/>
    <cellStyle name="Comma [0] TBD 10 7 5" xfId="27503"/>
    <cellStyle name="Comma [0] TBD- 10 7 5" xfId="27504"/>
    <cellStyle name="Comma [0] TBD 10 7 6" xfId="32294"/>
    <cellStyle name="Comma [0] TBD- 10 7 6" xfId="32295"/>
    <cellStyle name="Comma [0] TBD 10 7 7" xfId="28642"/>
    <cellStyle name="Comma [0] TBD- 10 7 7" xfId="28641"/>
    <cellStyle name="Comma [0] TBD 10 7 8" xfId="34668"/>
    <cellStyle name="Comma [0] TBD- 10 7 8" xfId="28074"/>
    <cellStyle name="Comma [0] TBD 10 7 9" xfId="35838"/>
    <cellStyle name="Comma [0] TBD- 10 7 9" xfId="35839"/>
    <cellStyle name="Comma [0] TBD 10 8" xfId="6430"/>
    <cellStyle name="Comma [0] TBD- 10 8" xfId="6431"/>
    <cellStyle name="Comma [0] TBD 10 8 10" xfId="29808"/>
    <cellStyle name="Comma [0] TBD- 10 8 10" xfId="28415"/>
    <cellStyle name="Comma [0] TBD 10 8 11" xfId="36045"/>
    <cellStyle name="Comma [0] TBD- 10 8 11" xfId="36044"/>
    <cellStyle name="Comma [0] TBD 10 8 12" xfId="15283"/>
    <cellStyle name="Comma [0] TBD- 10 8 12" xfId="15284"/>
    <cellStyle name="Comma [0] TBD 10 8 2" xfId="21625"/>
    <cellStyle name="Comma [0] TBD- 10 8 2" xfId="21626"/>
    <cellStyle name="Comma [0] TBD 10 8 3" xfId="26132"/>
    <cellStyle name="Comma [0] TBD- 10 8 3" xfId="26133"/>
    <cellStyle name="Comma [0] TBD 10 8 4" xfId="23673"/>
    <cellStyle name="Comma [0] TBD- 10 8 4" xfId="23672"/>
    <cellStyle name="Comma [0] TBD 10 8 5" xfId="27505"/>
    <cellStyle name="Comma [0] TBD- 10 8 5" xfId="27506"/>
    <cellStyle name="Comma [0] TBD 10 8 6" xfId="32296"/>
    <cellStyle name="Comma [0] TBD- 10 8 6" xfId="32297"/>
    <cellStyle name="Comma [0] TBD 10 8 7" xfId="30155"/>
    <cellStyle name="Comma [0] TBD- 10 8 7" xfId="28640"/>
    <cellStyle name="Comma [0] TBD 10 8 8" xfId="34669"/>
    <cellStyle name="Comma [0] TBD- 10 8 8" xfId="34670"/>
    <cellStyle name="Comma [0] TBD 10 8 9" xfId="35840"/>
    <cellStyle name="Comma [0] TBD- 10 8 9" xfId="35841"/>
    <cellStyle name="Comma [0] TBD 10 9" xfId="6432"/>
    <cellStyle name="Comma [0] TBD- 10 9" xfId="6433"/>
    <cellStyle name="Comma [0] TBD 11" xfId="6434"/>
    <cellStyle name="Comma [0] TBD- 11" xfId="6435"/>
    <cellStyle name="Comma [0] TBD 11 10" xfId="6436"/>
    <cellStyle name="Comma [0] TBD- 11 10" xfId="6437"/>
    <cellStyle name="Comma [0] TBD 11 11" xfId="6438"/>
    <cellStyle name="Comma [0] TBD- 11 11" xfId="6439"/>
    <cellStyle name="Comma [0] TBD 11 12" xfId="6440"/>
    <cellStyle name="Comma [0] TBD- 11 12" xfId="6441"/>
    <cellStyle name="Comma [0] TBD 11 13" xfId="6442"/>
    <cellStyle name="Comma [0] TBD- 11 13" xfId="6443"/>
    <cellStyle name="Comma [0] TBD 11 14" xfId="6444"/>
    <cellStyle name="Comma [0] TBD- 11 14" xfId="6445"/>
    <cellStyle name="Comma [0] TBD 11 15" xfId="6446"/>
    <cellStyle name="Comma [0] TBD- 11 15" xfId="6447"/>
    <cellStyle name="Comma [0] TBD 11 16" xfId="6448"/>
    <cellStyle name="Comma [0] TBD- 11 16" xfId="6449"/>
    <cellStyle name="Comma [0] TBD 11 17" xfId="6450"/>
    <cellStyle name="Comma [0] TBD- 11 17" xfId="6451"/>
    <cellStyle name="Comma [0] TBD 11 18" xfId="6452"/>
    <cellStyle name="Comma [0] TBD- 11 18" xfId="6453"/>
    <cellStyle name="Comma [0] TBD 11 19" xfId="6454"/>
    <cellStyle name="Comma [0] TBD- 11 19" xfId="6455"/>
    <cellStyle name="Comma [0] TBD 11 2" xfId="6456"/>
    <cellStyle name="Comma [0] TBD- 11 2" xfId="6457"/>
    <cellStyle name="Comma [0] TBD 11 2 10" xfId="28979"/>
    <cellStyle name="Comma [0] TBD- 11 2 10" xfId="30144"/>
    <cellStyle name="Comma [0] TBD 11 2 11" xfId="33757"/>
    <cellStyle name="Comma [0] TBD- 11 2 11" xfId="33756"/>
    <cellStyle name="Comma [0] TBD 11 2 12" xfId="15285"/>
    <cellStyle name="Comma [0] TBD- 11 2 12" xfId="15286"/>
    <cellStyle name="Comma [0] TBD 11 2 2" xfId="21627"/>
    <cellStyle name="Comma [0] TBD- 11 2 2" xfId="21628"/>
    <cellStyle name="Comma [0] TBD 11 2 3" xfId="26134"/>
    <cellStyle name="Comma [0] TBD- 11 2 3" xfId="26135"/>
    <cellStyle name="Comma [0] TBD 11 2 4" xfId="23671"/>
    <cellStyle name="Comma [0] TBD- 11 2 4" xfId="23670"/>
    <cellStyle name="Comma [0] TBD 11 2 5" xfId="23892"/>
    <cellStyle name="Comma [0] TBD- 11 2 5" xfId="23893"/>
    <cellStyle name="Comma [0] TBD 11 2 6" xfId="32299"/>
    <cellStyle name="Comma [0] TBD- 11 2 6" xfId="32300"/>
    <cellStyle name="Comma [0] TBD 11 2 7" xfId="28639"/>
    <cellStyle name="Comma [0] TBD- 11 2 7" xfId="28638"/>
    <cellStyle name="Comma [0] TBD 11 2 8" xfId="28475"/>
    <cellStyle name="Comma [0] TBD- 11 2 8" xfId="28476"/>
    <cellStyle name="Comma [0] TBD 11 2 9" xfId="34780"/>
    <cellStyle name="Comma [0] TBD- 11 2 9" xfId="34779"/>
    <cellStyle name="Comma [0] TBD 11 20" xfId="6458"/>
    <cellStyle name="Comma [0] TBD- 11 20" xfId="6459"/>
    <cellStyle name="Comma [0] TBD 11 21" xfId="6460"/>
    <cellStyle name="Comma [0] TBD- 11 21" xfId="6461"/>
    <cellStyle name="Comma [0] TBD 11 22" xfId="6462"/>
    <cellStyle name="Comma [0] TBD- 11 22" xfId="6463"/>
    <cellStyle name="Comma [0] TBD 11 23" xfId="6464"/>
    <cellStyle name="Comma [0] TBD- 11 23" xfId="6465"/>
    <cellStyle name="Comma [0] TBD 11 24" xfId="6466"/>
    <cellStyle name="Comma [0] TBD- 11 24" xfId="6467"/>
    <cellStyle name="Comma [0] TBD 11 25" xfId="6468"/>
    <cellStyle name="Comma [0] TBD- 11 25" xfId="6469"/>
    <cellStyle name="Comma [0] TBD 11 26" xfId="6470"/>
    <cellStyle name="Comma [0] TBD- 11 26" xfId="6471"/>
    <cellStyle name="Comma [0] TBD 11 27" xfId="6472"/>
    <cellStyle name="Comma [0] TBD- 11 27" xfId="6473"/>
    <cellStyle name="Comma [0] TBD 11 28" xfId="6474"/>
    <cellStyle name="Comma [0] TBD- 11 28" xfId="6475"/>
    <cellStyle name="Comma [0] TBD 11 29" xfId="6476"/>
    <cellStyle name="Comma [0] TBD- 11 29" xfId="6477"/>
    <cellStyle name="Comma [0] TBD 11 3" xfId="6478"/>
    <cellStyle name="Comma [0] TBD- 11 3" xfId="6479"/>
    <cellStyle name="Comma [0] TBD 11 30" xfId="6480"/>
    <cellStyle name="Comma [0] TBD- 11 30" xfId="6481"/>
    <cellStyle name="Comma [0] TBD 11 31" xfId="6482"/>
    <cellStyle name="Comma [0] TBD- 11 31" xfId="6483"/>
    <cellStyle name="Comma [0] TBD 11 32" xfId="6484"/>
    <cellStyle name="Comma [0] TBD- 11 32" xfId="6485"/>
    <cellStyle name="Comma [0] TBD 11 32 10" xfId="29809"/>
    <cellStyle name="Comma [0] TBD- 11 32 10" xfId="28557"/>
    <cellStyle name="Comma [0] TBD 11 32 11" xfId="37042"/>
    <cellStyle name="Comma [0] TBD- 11 32 11" xfId="37043"/>
    <cellStyle name="Comma [0] TBD 11 32 12" xfId="15287"/>
    <cellStyle name="Comma [0] TBD- 11 32 12" xfId="15288"/>
    <cellStyle name="Comma [0] TBD 11 32 2" xfId="21629"/>
    <cellStyle name="Comma [0] TBD- 11 32 2" xfId="21630"/>
    <cellStyle name="Comma [0] TBD 11 32 3" xfId="26136"/>
    <cellStyle name="Comma [0] TBD- 11 32 3" xfId="26137"/>
    <cellStyle name="Comma [0] TBD 11 32 4" xfId="25597"/>
    <cellStyle name="Comma [0] TBD- 11 32 4" xfId="25596"/>
    <cellStyle name="Comma [0] TBD 11 32 5" xfId="23446"/>
    <cellStyle name="Comma [0] TBD- 11 32 5" xfId="27507"/>
    <cellStyle name="Comma [0] TBD 11 32 6" xfId="32301"/>
    <cellStyle name="Comma [0] TBD- 11 32 6" xfId="32302"/>
    <cellStyle name="Comma [0] TBD 11 32 7" xfId="31412"/>
    <cellStyle name="Comma [0] TBD- 11 32 7" xfId="31411"/>
    <cellStyle name="Comma [0] TBD 11 32 8" xfId="34684"/>
    <cellStyle name="Comma [0] TBD- 11 32 8" xfId="34685"/>
    <cellStyle name="Comma [0] TBD 11 32 9" xfId="35899"/>
    <cellStyle name="Comma [0] TBD- 11 32 9" xfId="35937"/>
    <cellStyle name="Comma [0] TBD 11 4" xfId="6486"/>
    <cellStyle name="Comma [0] TBD- 11 4" xfId="6487"/>
    <cellStyle name="Comma [0] TBD 11 5" xfId="6488"/>
    <cellStyle name="Comma [0] TBD- 11 5" xfId="6489"/>
    <cellStyle name="Comma [0] TBD 11 5 10" xfId="29810"/>
    <cellStyle name="Comma [0] TBD- 11 5 10" xfId="29811"/>
    <cellStyle name="Comma [0] TBD 11 5 11" xfId="33750"/>
    <cellStyle name="Comma [0] TBD- 11 5 11" xfId="33755"/>
    <cellStyle name="Comma [0] TBD 11 5 12" xfId="15289"/>
    <cellStyle name="Comma [0] TBD- 11 5 12" xfId="15290"/>
    <cellStyle name="Comma [0] TBD 11 5 2" xfId="21631"/>
    <cellStyle name="Comma [0] TBD- 11 5 2" xfId="21632"/>
    <cellStyle name="Comma [0] TBD 11 5 3" xfId="26138"/>
    <cellStyle name="Comma [0] TBD- 11 5 3" xfId="26139"/>
    <cellStyle name="Comma [0] TBD 11 5 4" xfId="25595"/>
    <cellStyle name="Comma [0] TBD- 11 5 4" xfId="25594"/>
    <cellStyle name="Comma [0] TBD 11 5 5" xfId="27508"/>
    <cellStyle name="Comma [0] TBD- 11 5 5" xfId="27509"/>
    <cellStyle name="Comma [0] TBD 11 5 6" xfId="32303"/>
    <cellStyle name="Comma [0] TBD- 11 5 6" xfId="32304"/>
    <cellStyle name="Comma [0] TBD 11 5 7" xfId="31410"/>
    <cellStyle name="Comma [0] TBD- 11 5 7" xfId="31409"/>
    <cellStyle name="Comma [0] TBD 11 5 8" xfId="30191"/>
    <cellStyle name="Comma [0] TBD- 11 5 8" xfId="28486"/>
    <cellStyle name="Comma [0] TBD 11 5 9" xfId="28603"/>
    <cellStyle name="Comma [0] TBD- 11 5 9" xfId="30004"/>
    <cellStyle name="Comma [0] TBD 11 6" xfId="6490"/>
    <cellStyle name="Comma [0] TBD- 11 6" xfId="6491"/>
    <cellStyle name="Comma [0] TBD 11 6 10" xfId="28416"/>
    <cellStyle name="Comma [0] TBD- 11 6 10" xfId="29812"/>
    <cellStyle name="Comma [0] TBD 11 6 11" xfId="36753"/>
    <cellStyle name="Comma [0] TBD- 11 6 11" xfId="37044"/>
    <cellStyle name="Comma [0] TBD 11 6 12" xfId="15291"/>
    <cellStyle name="Comma [0] TBD- 11 6 12" xfId="15292"/>
    <cellStyle name="Comma [0] TBD 11 6 2" xfId="21633"/>
    <cellStyle name="Comma [0] TBD- 11 6 2" xfId="21634"/>
    <cellStyle name="Comma [0] TBD 11 6 3" xfId="26140"/>
    <cellStyle name="Comma [0] TBD- 11 6 3" xfId="26141"/>
    <cellStyle name="Comma [0] TBD 11 6 4" xfId="25593"/>
    <cellStyle name="Comma [0] TBD- 11 6 4" xfId="25592"/>
    <cellStyle name="Comma [0] TBD 11 6 5" xfId="27510"/>
    <cellStyle name="Comma [0] TBD- 11 6 5" xfId="27511"/>
    <cellStyle name="Comma [0] TBD 11 6 6" xfId="32305"/>
    <cellStyle name="Comma [0] TBD- 11 6 6" xfId="32306"/>
    <cellStyle name="Comma [0] TBD 11 6 7" xfId="31408"/>
    <cellStyle name="Comma [0] TBD- 11 6 7" xfId="31407"/>
    <cellStyle name="Comma [0] TBD 11 6 8" xfId="34688"/>
    <cellStyle name="Comma [0] TBD- 11 6 8" xfId="34689"/>
    <cellStyle name="Comma [0] TBD 11 6 9" xfId="34766"/>
    <cellStyle name="Comma [0] TBD- 11 6 9" xfId="30003"/>
    <cellStyle name="Comma [0] TBD 11 7" xfId="6492"/>
    <cellStyle name="Comma [0] TBD- 11 7" xfId="6493"/>
    <cellStyle name="Comma [0] TBD 11 7 10" xfId="29813"/>
    <cellStyle name="Comma [0] TBD- 11 7 10" xfId="29814"/>
    <cellStyle name="Comma [0] TBD 11 7 11" xfId="37045"/>
    <cellStyle name="Comma [0] TBD- 11 7 11" xfId="37046"/>
    <cellStyle name="Comma [0] TBD 11 7 12" xfId="15293"/>
    <cellStyle name="Comma [0] TBD- 11 7 12" xfId="15294"/>
    <cellStyle name="Comma [0] TBD 11 7 2" xfId="21635"/>
    <cellStyle name="Comma [0] TBD- 11 7 2" xfId="21636"/>
    <cellStyle name="Comma [0] TBD 11 7 3" xfId="26142"/>
    <cellStyle name="Comma [0] TBD- 11 7 3" xfId="26143"/>
    <cellStyle name="Comma [0] TBD 11 7 4" xfId="25591"/>
    <cellStyle name="Comma [0] TBD- 11 7 4" xfId="23489"/>
    <cellStyle name="Comma [0] TBD 11 7 5" xfId="27572"/>
    <cellStyle name="Comma [0] TBD- 11 7 5" xfId="23614"/>
    <cellStyle name="Comma [0] TBD 11 7 6" xfId="32307"/>
    <cellStyle name="Comma [0] TBD- 11 7 6" xfId="32308"/>
    <cellStyle name="Comma [0] TBD 11 7 7" xfId="31406"/>
    <cellStyle name="Comma [0] TBD- 11 7 7" xfId="31405"/>
    <cellStyle name="Comma [0] TBD 11 7 8" xfId="34690"/>
    <cellStyle name="Comma [0] TBD- 11 7 8" xfId="34691"/>
    <cellStyle name="Comma [0] TBD 11 7 9" xfId="35900"/>
    <cellStyle name="Comma [0] TBD- 11 7 9" xfId="35967"/>
    <cellStyle name="Comma [0] TBD 11 8" xfId="6494"/>
    <cellStyle name="Comma [0] TBD- 11 8" xfId="6495"/>
    <cellStyle name="Comma [0] TBD 11 8 10" xfId="29815"/>
    <cellStyle name="Comma [0] TBD- 11 8 10" xfId="29816"/>
    <cellStyle name="Comma [0] TBD 11 8 11" xfId="37047"/>
    <cellStyle name="Comma [0] TBD- 11 8 11" xfId="37048"/>
    <cellStyle name="Comma [0] TBD 11 8 12" xfId="15295"/>
    <cellStyle name="Comma [0] TBD- 11 8 12" xfId="15296"/>
    <cellStyle name="Comma [0] TBD 11 8 2" xfId="21637"/>
    <cellStyle name="Comma [0] TBD- 11 8 2" xfId="21638"/>
    <cellStyle name="Comma [0] TBD 11 8 3" xfId="26144"/>
    <cellStyle name="Comma [0] TBD- 11 8 3" xfId="26145"/>
    <cellStyle name="Comma [0] TBD 11 8 4" xfId="25590"/>
    <cellStyle name="Comma [0] TBD- 11 8 4" xfId="25589"/>
    <cellStyle name="Comma [0] TBD 11 8 5" xfId="27580"/>
    <cellStyle name="Comma [0] TBD- 11 8 5" xfId="27512"/>
    <cellStyle name="Comma [0] TBD 11 8 6" xfId="32309"/>
    <cellStyle name="Comma [0] TBD- 11 8 6" xfId="32310"/>
    <cellStyle name="Comma [0] TBD 11 8 7" xfId="31404"/>
    <cellStyle name="Comma [0] TBD- 11 8 7" xfId="31403"/>
    <cellStyle name="Comma [0] TBD 11 8 8" xfId="34692"/>
    <cellStyle name="Comma [0] TBD- 11 8 8" xfId="34693"/>
    <cellStyle name="Comma [0] TBD 11 8 9" xfId="30149"/>
    <cellStyle name="Comma [0] TBD- 11 8 9" xfId="35938"/>
    <cellStyle name="Comma [0] TBD 11 9" xfId="6496"/>
    <cellStyle name="Comma [0] TBD- 11 9" xfId="6497"/>
    <cellStyle name="Comma [0] TBD 12" xfId="6498"/>
    <cellStyle name="Comma [0] TBD- 12" xfId="6499"/>
    <cellStyle name="Comma [0] TBD 13" xfId="6500"/>
    <cellStyle name="Comma [0] TBD- 13" xfId="6501"/>
    <cellStyle name="Comma [0] TBD 13 10" xfId="29817"/>
    <cellStyle name="Comma [0] TBD- 13 10" xfId="29818"/>
    <cellStyle name="Comma [0] TBD 13 11" xfId="36797"/>
    <cellStyle name="Comma [0] TBD- 13 11" xfId="36775"/>
    <cellStyle name="Comma [0] TBD 13 12" xfId="15297"/>
    <cellStyle name="Comma [0] TBD- 13 12" xfId="15298"/>
    <cellStyle name="Comma [0] TBD 13 2" xfId="21639"/>
    <cellStyle name="Comma [0] TBD- 13 2" xfId="21640"/>
    <cellStyle name="Comma [0] TBD 13 3" xfId="26146"/>
    <cellStyle name="Comma [0] TBD- 13 3" xfId="26147"/>
    <cellStyle name="Comma [0] TBD 13 4" xfId="25588"/>
    <cellStyle name="Comma [0] TBD- 13 4" xfId="25587"/>
    <cellStyle name="Comma [0] TBD 13 5" xfId="27513"/>
    <cellStyle name="Comma [0] TBD- 13 5" xfId="27514"/>
    <cellStyle name="Comma [0] TBD 13 6" xfId="32311"/>
    <cellStyle name="Comma [0] TBD- 13 6" xfId="32312"/>
    <cellStyle name="Comma [0] TBD 13 7" xfId="31402"/>
    <cellStyle name="Comma [0] TBD- 13 7" xfId="31401"/>
    <cellStyle name="Comma [0] TBD 13 8" xfId="29173"/>
    <cellStyle name="Comma [0] TBD- 13 8" xfId="29174"/>
    <cellStyle name="Comma [0] TBD 13 9" xfId="35842"/>
    <cellStyle name="Comma [0] TBD- 13 9" xfId="28409"/>
    <cellStyle name="Comma [0] TBD 14" xfId="6502"/>
    <cellStyle name="Comma [0] TBD- 14" xfId="6503"/>
    <cellStyle name="Comma [0] TBD 14 10" xfId="33765"/>
    <cellStyle name="Comma [0] TBD- 14 10" xfId="29819"/>
    <cellStyle name="Comma [0] TBD 14 11" xfId="35876"/>
    <cellStyle name="Comma [0] TBD- 14 11" xfId="35871"/>
    <cellStyle name="Comma [0] TBD 14 12" xfId="15299"/>
    <cellStyle name="Comma [0] TBD- 14 12" xfId="15300"/>
    <cellStyle name="Comma [0] TBD 14 2" xfId="21641"/>
    <cellStyle name="Comma [0] TBD- 14 2" xfId="21642"/>
    <cellStyle name="Comma [0] TBD 14 3" xfId="26148"/>
    <cellStyle name="Comma [0] TBD- 14 3" xfId="26149"/>
    <cellStyle name="Comma [0] TBD 14 4" xfId="25586"/>
    <cellStyle name="Comma [0] TBD- 14 4" xfId="23488"/>
    <cellStyle name="Comma [0] TBD 14 5" xfId="27515"/>
    <cellStyle name="Comma [0] TBD- 14 5" xfId="23615"/>
    <cellStyle name="Comma [0] TBD 14 6" xfId="32313"/>
    <cellStyle name="Comma [0] TBD- 14 6" xfId="32314"/>
    <cellStyle name="Comma [0] TBD 14 7" xfId="31400"/>
    <cellStyle name="Comma [0] TBD- 14 7" xfId="31399"/>
    <cellStyle name="Comma [0] TBD 14 8" xfId="29175"/>
    <cellStyle name="Comma [0] TBD- 14 8" xfId="34920"/>
    <cellStyle name="Comma [0] TBD 14 9" xfId="34584"/>
    <cellStyle name="Comma [0] TBD- 14 9" xfId="28408"/>
    <cellStyle name="Comma [0] TBD 15" xfId="6504"/>
    <cellStyle name="Comma [0] TBD- 15" xfId="6505"/>
    <cellStyle name="Comma [0] TBD 15 10" xfId="29820"/>
    <cellStyle name="Comma [0] TBD- 15 10" xfId="29821"/>
    <cellStyle name="Comma [0] TBD 15 11" xfId="37049"/>
    <cellStyle name="Comma [0] TBD- 15 11" xfId="37050"/>
    <cellStyle name="Comma [0] TBD 15 12" xfId="15301"/>
    <cellStyle name="Comma [0] TBD- 15 12" xfId="15302"/>
    <cellStyle name="Comma [0] TBD 15 2" xfId="21643"/>
    <cellStyle name="Comma [0] TBD- 15 2" xfId="21644"/>
    <cellStyle name="Comma [0] TBD 15 3" xfId="26150"/>
    <cellStyle name="Comma [0] TBD- 15 3" xfId="26151"/>
    <cellStyle name="Comma [0] TBD 15 4" xfId="25585"/>
    <cellStyle name="Comma [0] TBD- 15 4" xfId="25584"/>
    <cellStyle name="Comma [0] TBD 15 5" xfId="27516"/>
    <cellStyle name="Comma [0] TBD- 15 5" xfId="23894"/>
    <cellStyle name="Comma [0] TBD 15 6" xfId="32315"/>
    <cellStyle name="Comma [0] TBD- 15 6" xfId="32316"/>
    <cellStyle name="Comma [0] TBD 15 7" xfId="31398"/>
    <cellStyle name="Comma [0] TBD- 15 7" xfId="31397"/>
    <cellStyle name="Comma [0] TBD 15 8" xfId="28489"/>
    <cellStyle name="Comma [0] TBD- 15 8" xfId="34695"/>
    <cellStyle name="Comma [0] TBD 15 9" xfId="28407"/>
    <cellStyle name="Comma [0] TBD- 15 9" xfId="28596"/>
    <cellStyle name="Comma [0] TBD 16" xfId="6506"/>
    <cellStyle name="Comma [0] TBD- 16" xfId="6507"/>
    <cellStyle name="Comma [0] TBD 16 10" xfId="29822"/>
    <cellStyle name="Comma [0] TBD- 16 10" xfId="29823"/>
    <cellStyle name="Comma [0] TBD 16 11" xfId="37051"/>
    <cellStyle name="Comma [0] TBD- 16 11" xfId="37052"/>
    <cellStyle name="Comma [0] TBD 16 12" xfId="15303"/>
    <cellStyle name="Comma [0] TBD- 16 12" xfId="15304"/>
    <cellStyle name="Comma [0] TBD 16 2" xfId="21645"/>
    <cellStyle name="Comma [0] TBD- 16 2" xfId="21646"/>
    <cellStyle name="Comma [0] TBD 16 3" xfId="26152"/>
    <cellStyle name="Comma [0] TBD- 16 3" xfId="26153"/>
    <cellStyle name="Comma [0] TBD 16 4" xfId="25583"/>
    <cellStyle name="Comma [0] TBD- 16 4" xfId="25582"/>
    <cellStyle name="Comma [0] TBD 16 5" xfId="23895"/>
    <cellStyle name="Comma [0] TBD- 16 5" xfId="23896"/>
    <cellStyle name="Comma [0] TBD 16 6" xfId="32317"/>
    <cellStyle name="Comma [0] TBD- 16 6" xfId="32318"/>
    <cellStyle name="Comma [0] TBD 16 7" xfId="31396"/>
    <cellStyle name="Comma [0] TBD- 16 7" xfId="31395"/>
    <cellStyle name="Comma [0] TBD 16 8" xfId="34696"/>
    <cellStyle name="Comma [0] TBD- 16 8" xfId="34697"/>
    <cellStyle name="Comma [0] TBD 16 9" xfId="35843"/>
    <cellStyle name="Comma [0] TBD- 16 9" xfId="28602"/>
    <cellStyle name="Comma [0] TBD 17" xfId="6508"/>
    <cellStyle name="Comma [0] TBD- 17" xfId="6509"/>
    <cellStyle name="Comma [0] TBD 17 10" xfId="28980"/>
    <cellStyle name="Comma [0] TBD- 17 10" xfId="28981"/>
    <cellStyle name="Comma [0] TBD 17 11" xfId="37053"/>
    <cellStyle name="Comma [0] TBD- 17 11" xfId="37054"/>
    <cellStyle name="Comma [0] TBD 17 12" xfId="15305"/>
    <cellStyle name="Comma [0] TBD- 17 12" xfId="15306"/>
    <cellStyle name="Comma [0] TBD 17 2" xfId="21647"/>
    <cellStyle name="Comma [0] TBD- 17 2" xfId="21648"/>
    <cellStyle name="Comma [0] TBD 17 3" xfId="26154"/>
    <cellStyle name="Comma [0] TBD- 17 3" xfId="26155"/>
    <cellStyle name="Comma [0] TBD 17 4" xfId="25581"/>
    <cellStyle name="Comma [0] TBD- 17 4" xfId="25580"/>
    <cellStyle name="Comma [0] TBD 17 5" xfId="23897"/>
    <cellStyle name="Comma [0] TBD- 17 5" xfId="27596"/>
    <cellStyle name="Comma [0] TBD 17 6" xfId="32319"/>
    <cellStyle name="Comma [0] TBD- 17 6" xfId="32320"/>
    <cellStyle name="Comma [0] TBD 17 7" xfId="28142"/>
    <cellStyle name="Comma [0] TBD- 17 7" xfId="31394"/>
    <cellStyle name="Comma [0] TBD 17 8" xfId="34835"/>
    <cellStyle name="Comma [0] TBD- 17 8" xfId="34836"/>
    <cellStyle name="Comma [0] TBD 17 9" xfId="28601"/>
    <cellStyle name="Comma [0] TBD- 17 9" xfId="35939"/>
    <cellStyle name="Comma [0] TBD 18" xfId="6510"/>
    <cellStyle name="Comma [0] TBD- 18" xfId="6511"/>
    <cellStyle name="Comma [0] TBD 18 10" xfId="28982"/>
    <cellStyle name="Comma [0] TBD- 18 10" xfId="28983"/>
    <cellStyle name="Comma [0] TBD 18 11" xfId="36717"/>
    <cellStyle name="Comma [0] TBD- 18 11" xfId="37055"/>
    <cellStyle name="Comma [0] TBD 18 12" xfId="15307"/>
    <cellStyle name="Comma [0] TBD- 18 12" xfId="15308"/>
    <cellStyle name="Comma [0] TBD 18 2" xfId="21649"/>
    <cellStyle name="Comma [0] TBD- 18 2" xfId="21650"/>
    <cellStyle name="Comma [0] TBD 18 3" xfId="26156"/>
    <cellStyle name="Comma [0] TBD- 18 3" xfId="26157"/>
    <cellStyle name="Comma [0] TBD 18 4" xfId="25579"/>
    <cellStyle name="Comma [0] TBD- 18 4" xfId="25578"/>
    <cellStyle name="Comma [0] TBD 18 5" xfId="27517"/>
    <cellStyle name="Comma [0] TBD- 18 5" xfId="27518"/>
    <cellStyle name="Comma [0] TBD 18 6" xfId="32321"/>
    <cellStyle name="Comma [0] TBD- 18 6" xfId="32322"/>
    <cellStyle name="Comma [0] TBD 18 7" xfId="31393"/>
    <cellStyle name="Comma [0] TBD- 18 7" xfId="31392"/>
    <cellStyle name="Comma [0] TBD 18 8" xfId="34837"/>
    <cellStyle name="Comma [0] TBD- 18 8" xfId="28103"/>
    <cellStyle name="Comma [0] TBD 18 9" xfId="30002"/>
    <cellStyle name="Comma [0] TBD- 18 9" xfId="35844"/>
    <cellStyle name="Comma [0] TBD 19" xfId="6512"/>
    <cellStyle name="Comma [0] TBD- 19" xfId="6513"/>
    <cellStyle name="Comma [0] TBD 19 10" xfId="29981"/>
    <cellStyle name="Comma [0] TBD- 19 10" xfId="34905"/>
    <cellStyle name="Comma [0] TBD 19 11" xfId="37056"/>
    <cellStyle name="Comma [0] TBD- 19 11" xfId="37057"/>
    <cellStyle name="Comma [0] TBD 19 12" xfId="15309"/>
    <cellStyle name="Comma [0] TBD- 19 12" xfId="15310"/>
    <cellStyle name="Comma [0] TBD 19 2" xfId="21651"/>
    <cellStyle name="Comma [0] TBD- 19 2" xfId="21652"/>
    <cellStyle name="Comma [0] TBD 19 3" xfId="26158"/>
    <cellStyle name="Comma [0] TBD- 19 3" xfId="26159"/>
    <cellStyle name="Comma [0] TBD 19 4" xfId="25577"/>
    <cellStyle name="Comma [0] TBD- 19 4" xfId="23487"/>
    <cellStyle name="Comma [0] TBD 19 5" xfId="27519"/>
    <cellStyle name="Comma [0] TBD- 19 5" xfId="27520"/>
    <cellStyle name="Comma [0] TBD 19 6" xfId="32323"/>
    <cellStyle name="Comma [0] TBD- 19 6" xfId="32324"/>
    <cellStyle name="Comma [0] TBD 19 7" xfId="31391"/>
    <cellStyle name="Comma [0] TBD- 19 7" xfId="31390"/>
    <cellStyle name="Comma [0] TBD 19 8" xfId="34815"/>
    <cellStyle name="Comma [0] TBD- 19 8" xfId="34838"/>
    <cellStyle name="Comma [0] TBD 19 9" xfId="35845"/>
    <cellStyle name="Comma [0] TBD- 19 9" xfId="35846"/>
    <cellStyle name="Comma [0] TBD 2" xfId="6514"/>
    <cellStyle name="Comma [0] TBD- 2" xfId="6515"/>
    <cellStyle name="Comma [0] TBD 20" xfId="6516"/>
    <cellStyle name="Comma [0] TBD- 20" xfId="6517"/>
    <cellStyle name="Comma [0] TBD 20 10" xfId="29824"/>
    <cellStyle name="Comma [0] TBD- 20 10" xfId="29825"/>
    <cellStyle name="Comma [0] TBD 20 11" xfId="37058"/>
    <cellStyle name="Comma [0] TBD- 20 11" xfId="37059"/>
    <cellStyle name="Comma [0] TBD 20 12" xfId="15311"/>
    <cellStyle name="Comma [0] TBD- 20 12" xfId="15312"/>
    <cellStyle name="Comma [0] TBD 20 2" xfId="21653"/>
    <cellStyle name="Comma [0] TBD- 20 2" xfId="21654"/>
    <cellStyle name="Comma [0] TBD 20 3" xfId="26160"/>
    <cellStyle name="Comma [0] TBD- 20 3" xfId="26161"/>
    <cellStyle name="Comma [0] TBD 20 4" xfId="25576"/>
    <cellStyle name="Comma [0] TBD- 20 4" xfId="25575"/>
    <cellStyle name="Comma [0] TBD 20 5" xfId="23616"/>
    <cellStyle name="Comma [0] TBD- 20 5" xfId="23617"/>
    <cellStyle name="Comma [0] TBD 20 6" xfId="32325"/>
    <cellStyle name="Comma [0] TBD- 20 6" xfId="32326"/>
    <cellStyle name="Comma [0] TBD 20 7" xfId="31389"/>
    <cellStyle name="Comma [0] TBD- 20 7" xfId="31388"/>
    <cellStyle name="Comma [0] TBD 20 8" xfId="28491"/>
    <cellStyle name="Comma [0] TBD- 20 8" xfId="28492"/>
    <cellStyle name="Comma [0] TBD 20 9" xfId="30267"/>
    <cellStyle name="Comma [0] TBD- 20 9" xfId="35940"/>
    <cellStyle name="Comma [0] TBD 21" xfId="6518"/>
    <cellStyle name="Comma [0] TBD- 21" xfId="6519"/>
    <cellStyle name="Comma [0] TBD 21 10" xfId="29826"/>
    <cellStyle name="Comma [0] TBD- 21 10" xfId="29827"/>
    <cellStyle name="Comma [0] TBD 21 11" xfId="37060"/>
    <cellStyle name="Comma [0] TBD- 21 11" xfId="36716"/>
    <cellStyle name="Comma [0] TBD 21 12" xfId="15313"/>
    <cellStyle name="Comma [0] TBD- 21 12" xfId="15314"/>
    <cellStyle name="Comma [0] TBD 21 2" xfId="21655"/>
    <cellStyle name="Comma [0] TBD- 21 2" xfId="21656"/>
    <cellStyle name="Comma [0] TBD 21 3" xfId="26162"/>
    <cellStyle name="Comma [0] TBD- 21 3" xfId="26163"/>
    <cellStyle name="Comma [0] TBD 21 4" xfId="25574"/>
    <cellStyle name="Comma [0] TBD- 21 4" xfId="25573"/>
    <cellStyle name="Comma [0] TBD 21 5" xfId="23618"/>
    <cellStyle name="Comma [0] TBD- 21 5" xfId="27521"/>
    <cellStyle name="Comma [0] TBD 21 6" xfId="32327"/>
    <cellStyle name="Comma [0] TBD- 21 6" xfId="32328"/>
    <cellStyle name="Comma [0] TBD 21 7" xfId="28141"/>
    <cellStyle name="Comma [0] TBD- 21 7" xfId="31387"/>
    <cellStyle name="Comma [0] TBD 21 8" xfId="28493"/>
    <cellStyle name="Comma [0] TBD- 21 8" xfId="28494"/>
    <cellStyle name="Comma [0] TBD 21 9" xfId="30001"/>
    <cellStyle name="Comma [0] TBD- 21 9" xfId="28600"/>
    <cellStyle name="Comma [0] TBD 22" xfId="6520"/>
    <cellStyle name="Comma [0] TBD- 22" xfId="6521"/>
    <cellStyle name="Comma [0] TBD 22 10" xfId="29828"/>
    <cellStyle name="Comma [0] TBD- 22 10" xfId="29829"/>
    <cellStyle name="Comma [0] TBD 22 11" xfId="34744"/>
    <cellStyle name="Comma [0] TBD- 22 11" xfId="37061"/>
    <cellStyle name="Comma [0] TBD 22 12" xfId="15315"/>
    <cellStyle name="Comma [0] TBD- 22 12" xfId="15316"/>
    <cellStyle name="Comma [0] TBD 22 2" xfId="21657"/>
    <cellStyle name="Comma [0] TBD- 22 2" xfId="21658"/>
    <cellStyle name="Comma [0] TBD 22 3" xfId="26164"/>
    <cellStyle name="Comma [0] TBD- 22 3" xfId="26165"/>
    <cellStyle name="Comma [0] TBD 22 4" xfId="25572"/>
    <cellStyle name="Comma [0] TBD- 22 4" xfId="25571"/>
    <cellStyle name="Comma [0] TBD 22 5" xfId="27275"/>
    <cellStyle name="Comma [0] TBD- 22 5" xfId="27522"/>
    <cellStyle name="Comma [0] TBD 22 6" xfId="32329"/>
    <cellStyle name="Comma [0] TBD- 22 6" xfId="32330"/>
    <cellStyle name="Comma [0] TBD 22 7" xfId="31386"/>
    <cellStyle name="Comma [0] TBD- 22 7" xfId="31385"/>
    <cellStyle name="Comma [0] TBD 22 8" xfId="28495"/>
    <cellStyle name="Comma [0] TBD- 22 8" xfId="28496"/>
    <cellStyle name="Comma [0] TBD 22 9" xfId="30000"/>
    <cellStyle name="Comma [0] TBD- 22 9" xfId="29999"/>
    <cellStyle name="Comma [0] TBD 23" xfId="6522"/>
    <cellStyle name="Comma [0] TBD- 23" xfId="6523"/>
    <cellStyle name="Comma [0] TBD 23 10" xfId="29982"/>
    <cellStyle name="Comma [0] TBD- 23 10" xfId="29830"/>
    <cellStyle name="Comma [0] TBD 23 11" xfId="37062"/>
    <cellStyle name="Comma [0] TBD- 23 11" xfId="37063"/>
    <cellStyle name="Comma [0] TBD 23 12" xfId="15317"/>
    <cellStyle name="Comma [0] TBD- 23 12" xfId="15318"/>
    <cellStyle name="Comma [0] TBD 23 2" xfId="21659"/>
    <cellStyle name="Comma [0] TBD- 23 2" xfId="21660"/>
    <cellStyle name="Comma [0] TBD 23 3" xfId="26166"/>
    <cellStyle name="Comma [0] TBD- 23 3" xfId="26167"/>
    <cellStyle name="Comma [0] TBD 23 4" xfId="25570"/>
    <cellStyle name="Comma [0] TBD- 23 4" xfId="25569"/>
    <cellStyle name="Comma [0] TBD 23 5" xfId="27523"/>
    <cellStyle name="Comma [0] TBD- 23 5" xfId="27573"/>
    <cellStyle name="Comma [0] TBD 23 6" xfId="32331"/>
    <cellStyle name="Comma [0] TBD- 23 6" xfId="32332"/>
    <cellStyle name="Comma [0] TBD 23 7" xfId="31384"/>
    <cellStyle name="Comma [0] TBD- 23 7" xfId="31383"/>
    <cellStyle name="Comma [0] TBD 23 8" xfId="28497"/>
    <cellStyle name="Comma [0] TBD- 23 8" xfId="28498"/>
    <cellStyle name="Comma [0] TBD 23 9" xfId="35847"/>
    <cellStyle name="Comma [0] TBD- 23 9" xfId="35848"/>
    <cellStyle name="Comma [0] TBD 24" xfId="6524"/>
    <cellStyle name="Comma [0] TBD- 24" xfId="6525"/>
    <cellStyle name="Comma [0] TBD 24 10" xfId="28102"/>
    <cellStyle name="Comma [0] TBD- 24 10" xfId="33561"/>
    <cellStyle name="Comma [0] TBD 24 11" xfId="37064"/>
    <cellStyle name="Comma [0] TBD- 24 11" xfId="37065"/>
    <cellStyle name="Comma [0] TBD 24 12" xfId="15319"/>
    <cellStyle name="Comma [0] TBD- 24 12" xfId="15320"/>
    <cellStyle name="Comma [0] TBD 24 2" xfId="21661"/>
    <cellStyle name="Comma [0] TBD- 24 2" xfId="21662"/>
    <cellStyle name="Comma [0] TBD 24 3" xfId="26168"/>
    <cellStyle name="Comma [0] TBD- 24 3" xfId="26169"/>
    <cellStyle name="Comma [0] TBD 24 4" xfId="25568"/>
    <cellStyle name="Comma [0] TBD- 24 4" xfId="25567"/>
    <cellStyle name="Comma [0] TBD 24 5" xfId="27574"/>
    <cellStyle name="Comma [0] TBD- 24 5" xfId="27575"/>
    <cellStyle name="Comma [0] TBD 24 6" xfId="32333"/>
    <cellStyle name="Comma [0] TBD- 24 6" xfId="32334"/>
    <cellStyle name="Comma [0] TBD 24 7" xfId="31382"/>
    <cellStyle name="Comma [0] TBD- 24 7" xfId="31381"/>
    <cellStyle name="Comma [0] TBD 24 8" xfId="28499"/>
    <cellStyle name="Comma [0] TBD- 24 8" xfId="28500"/>
    <cellStyle name="Comma [0] TBD 24 9" xfId="35849"/>
    <cellStyle name="Comma [0] TBD- 24 9" xfId="35850"/>
    <cellStyle name="Comma [0] TBD 25" xfId="6526"/>
    <cellStyle name="Comma [0] TBD- 25" xfId="6527"/>
    <cellStyle name="Comma [0] TBD 25 10" xfId="28127"/>
    <cellStyle name="Comma [0] TBD- 25 10" xfId="30195"/>
    <cellStyle name="Comma [0] TBD 25 11" xfId="37066"/>
    <cellStyle name="Comma [0] TBD- 25 11" xfId="33754"/>
    <cellStyle name="Comma [0] TBD 25 12" xfId="15321"/>
    <cellStyle name="Comma [0] TBD- 25 12" xfId="15322"/>
    <cellStyle name="Comma [0] TBD 25 2" xfId="21663"/>
    <cellStyle name="Comma [0] TBD- 25 2" xfId="21664"/>
    <cellStyle name="Comma [0] TBD 25 3" xfId="26170"/>
    <cellStyle name="Comma [0] TBD- 25 3" xfId="26171"/>
    <cellStyle name="Comma [0] TBD 25 4" xfId="25566"/>
    <cellStyle name="Comma [0] TBD- 25 4" xfId="25565"/>
    <cellStyle name="Comma [0] TBD 25 5" xfId="23461"/>
    <cellStyle name="Comma [0] TBD- 25 5" xfId="27558"/>
    <cellStyle name="Comma [0] TBD 25 6" xfId="32335"/>
    <cellStyle name="Comma [0] TBD- 25 6" xfId="32336"/>
    <cellStyle name="Comma [0] TBD 25 7" xfId="31380"/>
    <cellStyle name="Comma [0] TBD- 25 7" xfId="31379"/>
    <cellStyle name="Comma [0] TBD 25 8" xfId="28501"/>
    <cellStyle name="Comma [0] TBD- 25 8" xfId="28502"/>
    <cellStyle name="Comma [0] TBD 25 9" xfId="35851"/>
    <cellStyle name="Comma [0] TBD- 25 9" xfId="35852"/>
    <cellStyle name="Comma [0] TBD 26" xfId="6528"/>
    <cellStyle name="Comma [0] TBD- 26" xfId="6529"/>
    <cellStyle name="Comma [0] TBD 26 10" xfId="29831"/>
    <cellStyle name="Comma [0] TBD- 26 10" xfId="29832"/>
    <cellStyle name="Comma [0] TBD 26 11" xfId="37067"/>
    <cellStyle name="Comma [0] TBD- 26 11" xfId="37068"/>
    <cellStyle name="Comma [0] TBD 26 12" xfId="15323"/>
    <cellStyle name="Comma [0] TBD- 26 12" xfId="15324"/>
    <cellStyle name="Comma [0] TBD 26 2" xfId="21665"/>
    <cellStyle name="Comma [0] TBD- 26 2" xfId="21666"/>
    <cellStyle name="Comma [0] TBD 26 3" xfId="26172"/>
    <cellStyle name="Comma [0] TBD- 26 3" xfId="26173"/>
    <cellStyle name="Comma [0] TBD 26 4" xfId="25564"/>
    <cellStyle name="Comma [0] TBD- 26 4" xfId="25563"/>
    <cellStyle name="Comma [0] TBD 26 5" xfId="27576"/>
    <cellStyle name="Comma [0] TBD- 26 5" xfId="23619"/>
    <cellStyle name="Comma [0] TBD 26 6" xfId="32337"/>
    <cellStyle name="Comma [0] TBD- 26 6" xfId="32338"/>
    <cellStyle name="Comma [0] TBD 26 7" xfId="31378"/>
    <cellStyle name="Comma [0] TBD- 26 7" xfId="31377"/>
    <cellStyle name="Comma [0] TBD 26 8" xfId="28503"/>
    <cellStyle name="Comma [0] TBD- 26 8" xfId="28504"/>
    <cellStyle name="Comma [0] TBD 26 9" xfId="29998"/>
    <cellStyle name="Comma [0] TBD- 26 9" xfId="29997"/>
    <cellStyle name="Comma [0] TBD 27" xfId="6530"/>
    <cellStyle name="Comma [0] TBD- 27" xfId="6531"/>
    <cellStyle name="Comma [0] TBD 27 10" xfId="34595"/>
    <cellStyle name="Comma [0] TBD- 27 10" xfId="34596"/>
    <cellStyle name="Comma [0] TBD 27 11" xfId="37069"/>
    <cellStyle name="Comma [0] TBD- 27 11" xfId="37070"/>
    <cellStyle name="Comma [0] TBD 27 12" xfId="15325"/>
    <cellStyle name="Comma [0] TBD- 27 12" xfId="15326"/>
    <cellStyle name="Comma [0] TBD 27 2" xfId="21667"/>
    <cellStyle name="Comma [0] TBD- 27 2" xfId="21668"/>
    <cellStyle name="Comma [0] TBD 27 3" xfId="26174"/>
    <cellStyle name="Comma [0] TBD- 27 3" xfId="26175"/>
    <cellStyle name="Comma [0] TBD 27 4" xfId="23486"/>
    <cellStyle name="Comma [0] TBD- 27 4" xfId="25562"/>
    <cellStyle name="Comma [0] TBD 27 5" xfId="23620"/>
    <cellStyle name="Comma [0] TBD- 27 5" xfId="23621"/>
    <cellStyle name="Comma [0] TBD 27 6" xfId="32339"/>
    <cellStyle name="Comma [0] TBD- 27 6" xfId="32340"/>
    <cellStyle name="Comma [0] TBD 27 7" xfId="31376"/>
    <cellStyle name="Comma [0] TBD- 27 7" xfId="31375"/>
    <cellStyle name="Comma [0] TBD 27 8" xfId="28505"/>
    <cellStyle name="Comma [0] TBD- 27 8" xfId="28506"/>
    <cellStyle name="Comma [0] TBD 27 9" xfId="29996"/>
    <cellStyle name="Comma [0] TBD- 27 9" xfId="29995"/>
    <cellStyle name="Comma [0] TBD 28" xfId="6532"/>
    <cellStyle name="Comma [0] TBD- 28" xfId="6533"/>
    <cellStyle name="Comma [0] TBD 28 10" xfId="29833"/>
    <cellStyle name="Comma [0] TBD- 28 10" xfId="34801"/>
    <cellStyle name="Comma [0] TBD 28 11" xfId="37071"/>
    <cellStyle name="Comma [0] TBD- 28 11" xfId="37072"/>
    <cellStyle name="Comma [0] TBD 28 12" xfId="15327"/>
    <cellStyle name="Comma [0] TBD- 28 12" xfId="15328"/>
    <cellStyle name="Comma [0] TBD 28 2" xfId="21669"/>
    <cellStyle name="Comma [0] TBD- 28 2" xfId="21670"/>
    <cellStyle name="Comma [0] TBD 28 3" xfId="26176"/>
    <cellStyle name="Comma [0] TBD- 28 3" xfId="26177"/>
    <cellStyle name="Comma [0] TBD 28 4" xfId="25561"/>
    <cellStyle name="Comma [0] TBD- 28 4" xfId="25560"/>
    <cellStyle name="Comma [0] TBD 28 5" xfId="23622"/>
    <cellStyle name="Comma [0] TBD- 28 5" xfId="23623"/>
    <cellStyle name="Comma [0] TBD 28 6" xfId="32341"/>
    <cellStyle name="Comma [0] TBD- 28 6" xfId="32342"/>
    <cellStyle name="Comma [0] TBD 28 7" xfId="31374"/>
    <cellStyle name="Comma [0] TBD- 28 7" xfId="31373"/>
    <cellStyle name="Comma [0] TBD 28 8" xfId="28507"/>
    <cellStyle name="Comma [0] TBD- 28 8" xfId="28508"/>
    <cellStyle name="Comma [0] TBD 28 9" xfId="29994"/>
    <cellStyle name="Comma [0] TBD- 28 9" xfId="35853"/>
    <cellStyle name="Comma [0] TBD 29" xfId="6534"/>
    <cellStyle name="Comma [0] TBD- 29" xfId="6535"/>
    <cellStyle name="Comma [0] TBD 29 10" xfId="29834"/>
    <cellStyle name="Comma [0] TBD- 29 10" xfId="34770"/>
    <cellStyle name="Comma [0] TBD 29 11" xfId="37073"/>
    <cellStyle name="Comma [0] TBD- 29 11" xfId="33753"/>
    <cellStyle name="Comma [0] TBD 29 12" xfId="15329"/>
    <cellStyle name="Comma [0] TBD- 29 12" xfId="15330"/>
    <cellStyle name="Comma [0] TBD 29 2" xfId="21671"/>
    <cellStyle name="Comma [0] TBD- 29 2" xfId="21672"/>
    <cellStyle name="Comma [0] TBD 29 3" xfId="26178"/>
    <cellStyle name="Comma [0] TBD- 29 3" xfId="26179"/>
    <cellStyle name="Comma [0] TBD 29 4" xfId="25559"/>
    <cellStyle name="Comma [0] TBD- 29 4" xfId="25558"/>
    <cellStyle name="Comma [0] TBD 29 5" xfId="23624"/>
    <cellStyle name="Comma [0] TBD- 29 5" xfId="23625"/>
    <cellStyle name="Comma [0] TBD 29 6" xfId="32343"/>
    <cellStyle name="Comma [0] TBD- 29 6" xfId="32344"/>
    <cellStyle name="Comma [0] TBD 29 7" xfId="31372"/>
    <cellStyle name="Comma [0] TBD- 29 7" xfId="28140"/>
    <cellStyle name="Comma [0] TBD 29 8" xfId="28509"/>
    <cellStyle name="Comma [0] TBD- 29 8" xfId="28510"/>
    <cellStyle name="Comma [0] TBD 29 9" xfId="35854"/>
    <cellStyle name="Comma [0] TBD- 29 9" xfId="35855"/>
    <cellStyle name="Comma [0] TBD 3" xfId="6536"/>
    <cellStyle name="Comma [0] TBD- 3" xfId="6537"/>
    <cellStyle name="Comma [0] TBD 30" xfId="6538"/>
    <cellStyle name="Comma [0] TBD- 30" xfId="6539"/>
    <cellStyle name="Comma [0] TBD 30 10" xfId="34001"/>
    <cellStyle name="Comma [0] TBD- 30 10" xfId="29983"/>
    <cellStyle name="Comma [0] TBD 30 11" xfId="35867"/>
    <cellStyle name="Comma [0] TBD- 30 11" xfId="33749"/>
    <cellStyle name="Comma [0] TBD 30 12" xfId="15331"/>
    <cellStyle name="Comma [0] TBD- 30 12" xfId="15332"/>
    <cellStyle name="Comma [0] TBD 30 2" xfId="21673"/>
    <cellStyle name="Comma [0] TBD- 30 2" xfId="21674"/>
    <cellStyle name="Comma [0] TBD 30 3" xfId="26180"/>
    <cellStyle name="Comma [0] TBD- 30 3" xfId="26181"/>
    <cellStyle name="Comma [0] TBD 30 4" xfId="25557"/>
    <cellStyle name="Comma [0] TBD- 30 4" xfId="25556"/>
    <cellStyle name="Comma [0] TBD 30 5" xfId="23626"/>
    <cellStyle name="Comma [0] TBD- 30 5" xfId="23627"/>
    <cellStyle name="Comma [0] TBD 30 6" xfId="32345"/>
    <cellStyle name="Comma [0] TBD- 30 6" xfId="32346"/>
    <cellStyle name="Comma [0] TBD 30 7" xfId="31371"/>
    <cellStyle name="Comma [0] TBD- 30 7" xfId="31370"/>
    <cellStyle name="Comma [0] TBD 30 8" xfId="28513"/>
    <cellStyle name="Comma [0] TBD- 30 8" xfId="34861"/>
    <cellStyle name="Comma [0] TBD 30 9" xfId="35856"/>
    <cellStyle name="Comma [0] TBD- 30 9" xfId="35857"/>
    <cellStyle name="Comma [0] TBD 31" xfId="6540"/>
    <cellStyle name="Comma [0] TBD- 31" xfId="6541"/>
    <cellStyle name="Comma [0] TBD 31 10" xfId="28569"/>
    <cellStyle name="Comma [0] TBD- 31 10" xfId="34002"/>
    <cellStyle name="Comma [0] TBD 31 11" xfId="37074"/>
    <cellStyle name="Comma [0] TBD- 31 11" xfId="37075"/>
    <cellStyle name="Comma [0] TBD 31 12" xfId="15333"/>
    <cellStyle name="Comma [0] TBD- 31 12" xfId="15334"/>
    <cellStyle name="Comma [0] TBD 31 2" xfId="21675"/>
    <cellStyle name="Comma [0] TBD- 31 2" xfId="21676"/>
    <cellStyle name="Comma [0] TBD 31 3" xfId="26182"/>
    <cellStyle name="Comma [0] TBD- 31 3" xfId="26183"/>
    <cellStyle name="Comma [0] TBD 31 4" xfId="23485"/>
    <cellStyle name="Comma [0] TBD- 31 4" xfId="25555"/>
    <cellStyle name="Comma [0] TBD 31 5" xfId="23628"/>
    <cellStyle name="Comma [0] TBD- 31 5" xfId="23629"/>
    <cellStyle name="Comma [0] TBD 31 6" xfId="32347"/>
    <cellStyle name="Comma [0] TBD- 31 6" xfId="32348"/>
    <cellStyle name="Comma [0] TBD 31 7" xfId="31369"/>
    <cellStyle name="Comma [0] TBD- 31 7" xfId="31368"/>
    <cellStyle name="Comma [0] TBD 31 8" xfId="28514"/>
    <cellStyle name="Comma [0] TBD- 31 8" xfId="28515"/>
    <cellStyle name="Comma [0] TBD 31 9" xfId="29993"/>
    <cellStyle name="Comma [0] TBD- 31 9" xfId="34765"/>
    <cellStyle name="Comma [0] TBD 32" xfId="6542"/>
    <cellStyle name="Comma [0] TBD- 32" xfId="6543"/>
    <cellStyle name="Comma [0] TBD 32 10" xfId="34003"/>
    <cellStyle name="Comma [0] TBD- 32 10" xfId="34004"/>
    <cellStyle name="Comma [0] TBD 32 11" xfId="37076"/>
    <cellStyle name="Comma [0] TBD- 32 11" xfId="37119"/>
    <cellStyle name="Comma [0] TBD 32 12" xfId="15335"/>
    <cellStyle name="Comma [0] TBD- 32 12" xfId="15336"/>
    <cellStyle name="Comma [0] TBD 32 2" xfId="21677"/>
    <cellStyle name="Comma [0] TBD- 32 2" xfId="21678"/>
    <cellStyle name="Comma [0] TBD 32 3" xfId="26184"/>
    <cellStyle name="Comma [0] TBD- 32 3" xfId="26185"/>
    <cellStyle name="Comma [0] TBD 32 4" xfId="25554"/>
    <cellStyle name="Comma [0] TBD- 32 4" xfId="25553"/>
    <cellStyle name="Comma [0] TBD 32 5" xfId="23630"/>
    <cellStyle name="Comma [0] TBD- 32 5" xfId="23631"/>
    <cellStyle name="Comma [0] TBD 32 6" xfId="32349"/>
    <cellStyle name="Comma [0] TBD- 32 6" xfId="32350"/>
    <cellStyle name="Comma [0] TBD 32 7" xfId="31367"/>
    <cellStyle name="Comma [0] TBD- 32 7" xfId="31366"/>
    <cellStyle name="Comma [0] TBD 32 8" xfId="28516"/>
    <cellStyle name="Comma [0] TBD- 32 8" xfId="34698"/>
    <cellStyle name="Comma [0] TBD 32 9" xfId="29992"/>
    <cellStyle name="Comma [0] TBD- 32 9" xfId="29991"/>
    <cellStyle name="Comma [0] TBD 33" xfId="6544"/>
    <cellStyle name="Comma [0] TBD- 33" xfId="6545"/>
    <cellStyle name="Comma [0] TBD 33 10" xfId="34005"/>
    <cellStyle name="Comma [0] TBD- 33 10" xfId="34006"/>
    <cellStyle name="Comma [0] TBD 33 11" xfId="33752"/>
    <cellStyle name="Comma [0] TBD- 33 11" xfId="37120"/>
    <cellStyle name="Comma [0] TBD 33 12" xfId="15337"/>
    <cellStyle name="Comma [0] TBD- 33 12" xfId="15338"/>
    <cellStyle name="Comma [0] TBD 33 2" xfId="21679"/>
    <cellStyle name="Comma [0] TBD- 33 2" xfId="21680"/>
    <cellStyle name="Comma [0] TBD 33 3" xfId="26186"/>
    <cellStyle name="Comma [0] TBD- 33 3" xfId="26187"/>
    <cellStyle name="Comma [0] TBD 33 4" xfId="25552"/>
    <cellStyle name="Comma [0] TBD- 33 4" xfId="25551"/>
    <cellStyle name="Comma [0] TBD 33 5" xfId="23632"/>
    <cellStyle name="Comma [0] TBD- 33 5" xfId="27611"/>
    <cellStyle name="Comma [0] TBD 33 6" xfId="32351"/>
    <cellStyle name="Comma [0] TBD- 33 6" xfId="32352"/>
    <cellStyle name="Comma [0] TBD 33 7" xfId="31365"/>
    <cellStyle name="Comma [0] TBD- 33 7" xfId="28139"/>
    <cellStyle name="Comma [0] TBD 33 8" xfId="34699"/>
    <cellStyle name="Comma [0] TBD- 33 8" xfId="34700"/>
    <cellStyle name="Comma [0] TBD 33 9" xfId="35858"/>
    <cellStyle name="Comma [0] TBD- 33 9" xfId="35859"/>
    <cellStyle name="Comma [0] TBD 34" xfId="6546"/>
    <cellStyle name="Comma [0] TBD- 34" xfId="6547"/>
    <cellStyle name="Comma [0] TBD 34 10" xfId="34007"/>
    <cellStyle name="Comma [0] TBD- 34 10" xfId="34008"/>
    <cellStyle name="Comma [0] TBD 34 11" xfId="37159"/>
    <cellStyle name="Comma [0] TBD- 34 11" xfId="37131"/>
    <cellStyle name="Comma [0] TBD 34 12" xfId="15339"/>
    <cellStyle name="Comma [0] TBD- 34 12" xfId="15340"/>
    <cellStyle name="Comma [0] TBD 34 2" xfId="21681"/>
    <cellStyle name="Comma [0] TBD- 34 2" xfId="21682"/>
    <cellStyle name="Comma [0] TBD 34 3" xfId="26188"/>
    <cellStyle name="Comma [0] TBD- 34 3" xfId="26189"/>
    <cellStyle name="Comma [0] TBD 34 4" xfId="25550"/>
    <cellStyle name="Comma [0] TBD- 34 4" xfId="25549"/>
    <cellStyle name="Comma [0] TBD 34 5" xfId="23633"/>
    <cellStyle name="Comma [0] TBD- 34 5" xfId="23634"/>
    <cellStyle name="Comma [0] TBD 34 6" xfId="32353"/>
    <cellStyle name="Comma [0] TBD- 34 6" xfId="32354"/>
    <cellStyle name="Comma [0] TBD 34 7" xfId="31364"/>
    <cellStyle name="Comma [0] TBD- 34 7" xfId="31363"/>
    <cellStyle name="Comma [0] TBD 34 8" xfId="28104"/>
    <cellStyle name="Comma [0] TBD- 34 8" xfId="34795"/>
    <cellStyle name="Comma [0] TBD 34 9" xfId="35860"/>
    <cellStyle name="Comma [0] TBD- 34 9" xfId="35861"/>
    <cellStyle name="Comma [0] TBD 35" xfId="6548"/>
    <cellStyle name="Comma [0] TBD- 35" xfId="6549"/>
    <cellStyle name="Comma [0] TBD 35 10" xfId="34009"/>
    <cellStyle name="Comma [0] TBD- 35 10" xfId="30252"/>
    <cellStyle name="Comma [0] TBD 35 11" xfId="37151"/>
    <cellStyle name="Comma [0] TBD- 35 11" xfId="37157"/>
    <cellStyle name="Comma [0] TBD 35 12" xfId="15341"/>
    <cellStyle name="Comma [0] TBD- 35 12" xfId="15342"/>
    <cellStyle name="Comma [0] TBD 35 2" xfId="21683"/>
    <cellStyle name="Comma [0] TBD- 35 2" xfId="21684"/>
    <cellStyle name="Comma [0] TBD 35 3" xfId="26190"/>
    <cellStyle name="Comma [0] TBD- 35 3" xfId="26191"/>
    <cellStyle name="Comma [0] TBD 35 4" xfId="25548"/>
    <cellStyle name="Comma [0] TBD- 35 4" xfId="25547"/>
    <cellStyle name="Comma [0] TBD 35 5" xfId="23635"/>
    <cellStyle name="Comma [0] TBD- 35 5" xfId="23636"/>
    <cellStyle name="Comma [0] TBD 35 6" xfId="32355"/>
    <cellStyle name="Comma [0] TBD- 35 6" xfId="32356"/>
    <cellStyle name="Comma [0] TBD 35 7" xfId="31362"/>
    <cellStyle name="Comma [0] TBD- 35 7" xfId="31361"/>
    <cellStyle name="Comma [0] TBD 35 8" xfId="34839"/>
    <cellStyle name="Comma [0] TBD- 35 8" xfId="34840"/>
    <cellStyle name="Comma [0] TBD 35 9" xfId="35862"/>
    <cellStyle name="Comma [0] TBD- 35 9" xfId="35863"/>
    <cellStyle name="Comma [0] TBD 36" xfId="6550"/>
    <cellStyle name="Comma [0] TBD- 36" xfId="6551"/>
    <cellStyle name="Comma [0] TBD 36 10" xfId="34771"/>
    <cellStyle name="Comma [0] TBD- 36 10" xfId="29835"/>
    <cellStyle name="Comma [0] TBD 36 11" xfId="36805"/>
    <cellStyle name="Comma [0] TBD- 36 11" xfId="34749"/>
    <cellStyle name="Comma [0] TBD 36 12" xfId="15343"/>
    <cellStyle name="Comma [0] TBD- 36 12" xfId="15344"/>
    <cellStyle name="Comma [0] TBD 36 2" xfId="21685"/>
    <cellStyle name="Comma [0] TBD- 36 2" xfId="21686"/>
    <cellStyle name="Comma [0] TBD 36 3" xfId="26192"/>
    <cellStyle name="Comma [0] TBD- 36 3" xfId="26193"/>
    <cellStyle name="Comma [0] TBD 36 4" xfId="23484"/>
    <cellStyle name="Comma [0] TBD- 36 4" xfId="25546"/>
    <cellStyle name="Comma [0] TBD 36 5" xfId="23637"/>
    <cellStyle name="Comma [0] TBD- 36 5" xfId="23638"/>
    <cellStyle name="Comma [0] TBD 36 6" xfId="32357"/>
    <cellStyle name="Comma [0] TBD- 36 6" xfId="32358"/>
    <cellStyle name="Comma [0] TBD 36 7" xfId="31360"/>
    <cellStyle name="Comma [0] TBD- 36 7" xfId="31359"/>
    <cellStyle name="Comma [0] TBD 36 8" xfId="29176"/>
    <cellStyle name="Comma [0] TBD- 36 8" xfId="29177"/>
    <cellStyle name="Comma [0] TBD 36 9" xfId="29990"/>
    <cellStyle name="Comma [0] TBD- 36 9" xfId="28558"/>
    <cellStyle name="Comma [0] TBD 37" xfId="6552"/>
    <cellStyle name="Comma [0] TBD- 37" xfId="6553"/>
    <cellStyle name="Comma [0] TBD 37 10" xfId="29836"/>
    <cellStyle name="Comma [0] TBD- 37 10" xfId="34010"/>
    <cellStyle name="Comma [0] TBD 37 11" xfId="36790"/>
    <cellStyle name="Comma [0] TBD- 37 11" xfId="36785"/>
    <cellStyle name="Comma [0] TBD 37 12" xfId="15345"/>
    <cellStyle name="Comma [0] TBD- 37 12" xfId="15346"/>
    <cellStyle name="Comma [0] TBD 37 2" xfId="21687"/>
    <cellStyle name="Comma [0] TBD- 37 2" xfId="21688"/>
    <cellStyle name="Comma [0] TBD 37 3" xfId="26194"/>
    <cellStyle name="Comma [0] TBD- 37 3" xfId="26195"/>
    <cellStyle name="Comma [0] TBD 37 4" xfId="25545"/>
    <cellStyle name="Comma [0] TBD- 37 4" xfId="25544"/>
    <cellStyle name="Comma [0] TBD 37 5" xfId="23639"/>
    <cellStyle name="Comma [0] TBD- 37 5" xfId="23640"/>
    <cellStyle name="Comma [0] TBD 37 6" xfId="32359"/>
    <cellStyle name="Comma [0] TBD- 37 6" xfId="32360"/>
    <cellStyle name="Comma [0] TBD 37 7" xfId="31358"/>
    <cellStyle name="Comma [0] TBD- 37 7" xfId="31357"/>
    <cellStyle name="Comma [0] TBD 37 8" xfId="29178"/>
    <cellStyle name="Comma [0] TBD- 37 8" xfId="29179"/>
    <cellStyle name="Comma [0] TBD 37 9" xfId="34919"/>
    <cellStyle name="Comma [0] TBD- 37 9" xfId="28406"/>
    <cellStyle name="Comma [0] TBD 38" xfId="21613"/>
    <cellStyle name="Comma [0] TBD- 38" xfId="21614"/>
    <cellStyle name="Comma [0] TBD 39" xfId="26120"/>
    <cellStyle name="Comma [0] TBD- 39" xfId="26121"/>
    <cellStyle name="Comma [0] TBD 4" xfId="6554"/>
    <cellStyle name="Comma [0] TBD- 4" xfId="6555"/>
    <cellStyle name="Comma [0] TBD 40" xfId="23684"/>
    <cellStyle name="Comma [0] TBD- 40" xfId="23683"/>
    <cellStyle name="Comma [0] TBD 41" xfId="23610"/>
    <cellStyle name="Comma [0] TBD- 41" xfId="23611"/>
    <cellStyle name="Comma [0] TBD 42" xfId="32284"/>
    <cellStyle name="Comma [0] TBD- 42" xfId="32285"/>
    <cellStyle name="Comma [0] TBD 43" xfId="28143"/>
    <cellStyle name="Comma [0] TBD- 43" xfId="28651"/>
    <cellStyle name="Comma [0] TBD 44" xfId="34629"/>
    <cellStyle name="Comma [0] TBD- 44" xfId="34630"/>
    <cellStyle name="Comma [0] TBD 45" xfId="35831"/>
    <cellStyle name="Comma [0] TBD- 45" xfId="35832"/>
    <cellStyle name="Comma [0] TBD 46" xfId="34769"/>
    <cellStyle name="Comma [0] TBD- 46" xfId="35958"/>
    <cellStyle name="Comma [0] TBD 47" xfId="36057"/>
    <cellStyle name="Comma [0] TBD- 47" xfId="36056"/>
    <cellStyle name="Comma [0] TBD 48" xfId="15271"/>
    <cellStyle name="Comma [0] TBD- 48" xfId="15272"/>
    <cellStyle name="Comma [0] TBD 5" xfId="6556"/>
    <cellStyle name="Comma [0] TBD- 5" xfId="6557"/>
    <cellStyle name="Comma [0] TBD 6" xfId="6558"/>
    <cellStyle name="Comma [0] TBD- 6" xfId="6559"/>
    <cellStyle name="Comma [0] TBD 7" xfId="6560"/>
    <cellStyle name="Comma [0] TBD- 7" xfId="6561"/>
    <cellStyle name="Comma [0] TBD 8" xfId="6562"/>
    <cellStyle name="Comma [0] TBD- 8" xfId="6563"/>
    <cellStyle name="Comma [0] TBD 9" xfId="6564"/>
    <cellStyle name="Comma [0] TBD- 9" xfId="6565"/>
    <cellStyle name="Comma [0] TBD_05MY CM Addendum HID Whls 5-12-04" xfId="6566"/>
    <cellStyle name="Comma [0] TBD-_05MY CM Addendum HID Whls 5-12-04" xfId="6567"/>
    <cellStyle name="Comma [0] TBD_06MY Range Rover Paper Version 1" xfId="6568"/>
    <cellStyle name="Comma [0] TBD-_06MY Range Rover Paper Version 1" xfId="6569"/>
    <cellStyle name="Comma [0] TBD_09d_L319 '07MY Pricing - Canada" xfId="6570"/>
    <cellStyle name="Comma [0] TBD-_09d_L319 '07MY Pricing - Canada" xfId="6571"/>
    <cellStyle name="Comma [0] TBD_09d_L319 '07MY Pricing - Canada 10" xfId="6572"/>
    <cellStyle name="Comma [0] TBD-_09d_L319 '07MY Pricing - Canada 10" xfId="6573"/>
    <cellStyle name="Comma [0] TBD_09d_L319 '07MY Pricing - Canada 10 10" xfId="35770"/>
    <cellStyle name="Comma [0] TBD-_09d_L319 '07MY Pricing - Canada 10 10" xfId="28570"/>
    <cellStyle name="Comma [0] TBD_09d_L319 '07MY Pricing - Canada 10 11" xfId="30204"/>
    <cellStyle name="Comma [0] TBD-_09d_L319 '07MY Pricing - Canada 10 11" xfId="30203"/>
    <cellStyle name="Comma [0] TBD_09d_L319 '07MY Pricing - Canada 10 12" xfId="15349"/>
    <cellStyle name="Comma [0] TBD-_09d_L319 '07MY Pricing - Canada 10 12" xfId="15350"/>
    <cellStyle name="Comma [0] TBD_09d_L319 '07MY Pricing - Canada 10 2" xfId="21691"/>
    <cellStyle name="Comma [0] TBD-_09d_L319 '07MY Pricing - Canada 10 2" xfId="21692"/>
    <cellStyle name="Comma [0] TBD_09d_L319 '07MY Pricing - Canada 10 3" xfId="26198"/>
    <cellStyle name="Comma [0] TBD-_09d_L319 '07MY Pricing - Canada 10 3" xfId="26199"/>
    <cellStyle name="Comma [0] TBD_09d_L319 '07MY Pricing - Canada 10 4" xfId="25541"/>
    <cellStyle name="Comma [0] TBD-_09d_L319 '07MY Pricing - Canada 10 4" xfId="25540"/>
    <cellStyle name="Comma [0] TBD_09d_L319 '07MY Pricing - Canada 10 5" xfId="23641"/>
    <cellStyle name="Comma [0] TBD-_09d_L319 '07MY Pricing - Canada 10 5" xfId="23642"/>
    <cellStyle name="Comma [0] TBD_09d_L319 '07MY Pricing - Canada 10 6" xfId="32363"/>
    <cellStyle name="Comma [0] TBD-_09d_L319 '07MY Pricing - Canada 10 6" xfId="32364"/>
    <cellStyle name="Comma [0] TBD_09d_L319 '07MY Pricing - Canada 10 7" xfId="28138"/>
    <cellStyle name="Comma [0] TBD-_09d_L319 '07MY Pricing - Canada 10 7" xfId="31354"/>
    <cellStyle name="Comma [0] TBD_09d_L319 '07MY Pricing - Canada 10 8" xfId="34842"/>
    <cellStyle name="Comma [0] TBD-_09d_L319 '07MY Pricing - Canada 10 8" xfId="28520"/>
    <cellStyle name="Comma [0] TBD_09d_L319 '07MY Pricing - Canada 10 9" xfId="28335"/>
    <cellStyle name="Comma [0] TBD-_09d_L319 '07MY Pricing - Canada 10 9" xfId="33799"/>
    <cellStyle name="Comma [0] TBD_09d_L319 '07MY Pricing - Canada 11" xfId="6574"/>
    <cellStyle name="Comma [0] TBD-_09d_L319 '07MY Pricing - Canada 11" xfId="6575"/>
    <cellStyle name="Comma [0] TBD_09d_L319 '07MY Pricing - Canada 11 10" xfId="35769"/>
    <cellStyle name="Comma [0] TBD-_09d_L319 '07MY Pricing - Canada 11 10" xfId="28571"/>
    <cellStyle name="Comma [0] TBD_09d_L319 '07MY Pricing - Canada 11 11" xfId="30202"/>
    <cellStyle name="Comma [0] TBD-_09d_L319 '07MY Pricing - Canada 11 11" xfId="30201"/>
    <cellStyle name="Comma [0] TBD_09d_L319 '07MY Pricing - Canada 11 12" xfId="15351"/>
    <cellStyle name="Comma [0] TBD-_09d_L319 '07MY Pricing - Canada 11 12" xfId="15352"/>
    <cellStyle name="Comma [0] TBD_09d_L319 '07MY Pricing - Canada 11 2" xfId="21693"/>
    <cellStyle name="Comma [0] TBD-_09d_L319 '07MY Pricing - Canada 11 2" xfId="21694"/>
    <cellStyle name="Comma [0] TBD_09d_L319 '07MY Pricing - Canada 11 3" xfId="26200"/>
    <cellStyle name="Comma [0] TBD-_09d_L319 '07MY Pricing - Canada 11 3" xfId="26201"/>
    <cellStyle name="Comma [0] TBD_09d_L319 '07MY Pricing - Canada 11 4" xfId="25539"/>
    <cellStyle name="Comma [0] TBD-_09d_L319 '07MY Pricing - Canada 11 4" xfId="25538"/>
    <cellStyle name="Comma [0] TBD_09d_L319 '07MY Pricing - Canada 11 5" xfId="27554"/>
    <cellStyle name="Comma [0] TBD-_09d_L319 '07MY Pricing - Canada 11 5" xfId="27603"/>
    <cellStyle name="Comma [0] TBD_09d_L319 '07MY Pricing - Canada 11 6" xfId="32365"/>
    <cellStyle name="Comma [0] TBD-_09d_L319 '07MY Pricing - Canada 11 6" xfId="32366"/>
    <cellStyle name="Comma [0] TBD_09d_L319 '07MY Pricing - Canada 11 7" xfId="31353"/>
    <cellStyle name="Comma [0] TBD-_09d_L319 '07MY Pricing - Canada 11 7" xfId="31352"/>
    <cellStyle name="Comma [0] TBD_09d_L319 '07MY Pricing - Canada 11 8" xfId="34706"/>
    <cellStyle name="Comma [0] TBD-_09d_L319 '07MY Pricing - Canada 11 8" xfId="34707"/>
    <cellStyle name="Comma [0] TBD_09d_L319 '07MY Pricing - Canada 11 9" xfId="33798"/>
    <cellStyle name="Comma [0] TBD-_09d_L319 '07MY Pricing - Canada 11 9" xfId="33797"/>
    <cellStyle name="Comma [0] TBD_09d_L319 '07MY Pricing - Canada 12" xfId="6576"/>
    <cellStyle name="Comma [0] TBD-_09d_L319 '07MY Pricing - Canada 12" xfId="6577"/>
    <cellStyle name="Comma [0] TBD_09d_L319 '07MY Pricing - Canada 12 10" xfId="34011"/>
    <cellStyle name="Comma [0] TBD-_09d_L319 '07MY Pricing - Canada 12 10" xfId="28118"/>
    <cellStyle name="Comma [0] TBD_09d_L319 '07MY Pricing - Canada 12 11" xfId="37077"/>
    <cellStyle name="Comma [0] TBD-_09d_L319 '07MY Pricing - Canada 12 11" xfId="37078"/>
    <cellStyle name="Comma [0] TBD_09d_L319 '07MY Pricing - Canada 12 12" xfId="15353"/>
    <cellStyle name="Comma [0] TBD-_09d_L319 '07MY Pricing - Canada 12 12" xfId="15354"/>
    <cellStyle name="Comma [0] TBD_09d_L319 '07MY Pricing - Canada 12 2" xfId="21695"/>
    <cellStyle name="Comma [0] TBD-_09d_L319 '07MY Pricing - Canada 12 2" xfId="21696"/>
    <cellStyle name="Comma [0] TBD_09d_L319 '07MY Pricing - Canada 12 3" xfId="26202"/>
    <cellStyle name="Comma [0] TBD-_09d_L319 '07MY Pricing - Canada 12 3" xfId="26203"/>
    <cellStyle name="Comma [0] TBD_09d_L319 '07MY Pricing - Canada 12 4" xfId="25537"/>
    <cellStyle name="Comma [0] TBD-_09d_L319 '07MY Pricing - Canada 12 4" xfId="23483"/>
    <cellStyle name="Comma [0] TBD_09d_L319 '07MY Pricing - Canada 12 5" xfId="23445"/>
    <cellStyle name="Comma [0] TBD-_09d_L319 '07MY Pricing - Canada 12 5" xfId="27577"/>
    <cellStyle name="Comma [0] TBD_09d_L319 '07MY Pricing - Canada 12 6" xfId="32367"/>
    <cellStyle name="Comma [0] TBD-_09d_L319 '07MY Pricing - Canada 12 6" xfId="32368"/>
    <cellStyle name="Comma [0] TBD_09d_L319 '07MY Pricing - Canada 12 7" xfId="31351"/>
    <cellStyle name="Comma [0] TBD-_09d_L319 '07MY Pricing - Canada 12 7" xfId="31350"/>
    <cellStyle name="Comma [0] TBD_09d_L319 '07MY Pricing - Canada 12 8" xfId="34708"/>
    <cellStyle name="Comma [0] TBD-_09d_L319 '07MY Pricing - Canada 12 8" xfId="28108"/>
    <cellStyle name="Comma [0] TBD_09d_L319 '07MY Pricing - Canada 12 9" xfId="33796"/>
    <cellStyle name="Comma [0] TBD-_09d_L319 '07MY Pricing - Canada 12 9" xfId="33795"/>
    <cellStyle name="Comma [0] TBD_09d_L319 '07MY Pricing - Canada 13" xfId="6578"/>
    <cellStyle name="Comma [0] TBD-_09d_L319 '07MY Pricing - Canada 13" xfId="6579"/>
    <cellStyle name="Comma [0] TBD_09d_L319 '07MY Pricing - Canada 13 10" xfId="35768"/>
    <cellStyle name="Comma [0] TBD-_09d_L319 '07MY Pricing - Canada 13 10" xfId="34846"/>
    <cellStyle name="Comma [0] TBD_09d_L319 '07MY Pricing - Canada 13 11" xfId="37079"/>
    <cellStyle name="Comma [0] TBD-_09d_L319 '07MY Pricing - Canada 13 11" xfId="30257"/>
    <cellStyle name="Comma [0] TBD_09d_L319 '07MY Pricing - Canada 13 12" xfId="15355"/>
    <cellStyle name="Comma [0] TBD-_09d_L319 '07MY Pricing - Canada 13 12" xfId="15356"/>
    <cellStyle name="Comma [0] TBD_09d_L319 '07MY Pricing - Canada 13 2" xfId="21697"/>
    <cellStyle name="Comma [0] TBD-_09d_L319 '07MY Pricing - Canada 13 2" xfId="21698"/>
    <cellStyle name="Comma [0] TBD_09d_L319 '07MY Pricing - Canada 13 3" xfId="26204"/>
    <cellStyle name="Comma [0] TBD-_09d_L319 '07MY Pricing - Canada 13 3" xfId="26205"/>
    <cellStyle name="Comma [0] TBD_09d_L319 '07MY Pricing - Canada 13 4" xfId="25536"/>
    <cellStyle name="Comma [0] TBD-_09d_L319 '07MY Pricing - Canada 13 4" xfId="25535"/>
    <cellStyle name="Comma [0] TBD_09d_L319 '07MY Pricing - Canada 13 5" xfId="23643"/>
    <cellStyle name="Comma [0] TBD-_09d_L319 '07MY Pricing - Canada 13 5" xfId="27524"/>
    <cellStyle name="Comma [0] TBD_09d_L319 '07MY Pricing - Canada 13 6" xfId="32369"/>
    <cellStyle name="Comma [0] TBD-_09d_L319 '07MY Pricing - Canada 13 6" xfId="32370"/>
    <cellStyle name="Comma [0] TBD_09d_L319 '07MY Pricing - Canada 13 7" xfId="31349"/>
    <cellStyle name="Comma [0] TBD-_09d_L319 '07MY Pricing - Canada 13 7" xfId="31348"/>
    <cellStyle name="Comma [0] TBD_09d_L319 '07MY Pricing - Canada 13 8" xfId="28109"/>
    <cellStyle name="Comma [0] TBD-_09d_L319 '07MY Pricing - Canada 13 8" xfId="34843"/>
    <cellStyle name="Comma [0] TBD_09d_L319 '07MY Pricing - Canada 13 9" xfId="33794"/>
    <cellStyle name="Comma [0] TBD-_09d_L319 '07MY Pricing - Canada 13 9" xfId="33793"/>
    <cellStyle name="Comma [0] TBD_09d_L319 '07MY Pricing - Canada 14" xfId="6580"/>
    <cellStyle name="Comma [0] TBD-_09d_L319 '07MY Pricing - Canada 14" xfId="6581"/>
    <cellStyle name="Comma [0] TBD_09d_L319 '07MY Pricing - Canada 14 10" xfId="28119"/>
    <cellStyle name="Comma [0] TBD-_09d_L319 '07MY Pricing - Canada 14 10" xfId="30016"/>
    <cellStyle name="Comma [0] TBD_09d_L319 '07MY Pricing - Canada 14 11" xfId="37080"/>
    <cellStyle name="Comma [0] TBD-_09d_L319 '07MY Pricing - Canada 14 11" xfId="30258"/>
    <cellStyle name="Comma [0] TBD_09d_L319 '07MY Pricing - Canada 14 12" xfId="15357"/>
    <cellStyle name="Comma [0] TBD-_09d_L319 '07MY Pricing - Canada 14 12" xfId="15358"/>
    <cellStyle name="Comma [0] TBD_09d_L319 '07MY Pricing - Canada 14 2" xfId="21699"/>
    <cellStyle name="Comma [0] TBD-_09d_L319 '07MY Pricing - Canada 14 2" xfId="21700"/>
    <cellStyle name="Comma [0] TBD_09d_L319 '07MY Pricing - Canada 14 3" xfId="26206"/>
    <cellStyle name="Comma [0] TBD-_09d_L319 '07MY Pricing - Canada 14 3" xfId="26207"/>
    <cellStyle name="Comma [0] TBD_09d_L319 '07MY Pricing - Canada 14 4" xfId="25534"/>
    <cellStyle name="Comma [0] TBD-_09d_L319 '07MY Pricing - Canada 14 4" xfId="25533"/>
    <cellStyle name="Comma [0] TBD_09d_L319 '07MY Pricing - Canada 14 5" xfId="27525"/>
    <cellStyle name="Comma [0] TBD-_09d_L319 '07MY Pricing - Canada 14 5" xfId="27526"/>
    <cellStyle name="Comma [0] TBD_09d_L319 '07MY Pricing - Canada 14 6" xfId="32371"/>
    <cellStyle name="Comma [0] TBD-_09d_L319 '07MY Pricing - Canada 14 6" xfId="32372"/>
    <cellStyle name="Comma [0] TBD_09d_L319 '07MY Pricing - Canada 14 7" xfId="31347"/>
    <cellStyle name="Comma [0] TBD-_09d_L319 '07MY Pricing - Canada 14 7" xfId="31346"/>
    <cellStyle name="Comma [0] TBD_09d_L319 '07MY Pricing - Canada 14 8" xfId="28521"/>
    <cellStyle name="Comma [0] TBD-_09d_L319 '07MY Pricing - Canada 14 8" xfId="28110"/>
    <cellStyle name="Comma [0] TBD_09d_L319 '07MY Pricing - Canada 14 9" xfId="33792"/>
    <cellStyle name="Comma [0] TBD-_09d_L319 '07MY Pricing - Canada 14 9" xfId="33791"/>
    <cellStyle name="Comma [0] TBD_09d_L319 '07MY Pricing - Canada 15" xfId="6582"/>
    <cellStyle name="Comma [0] TBD-_09d_L319 '07MY Pricing - Canada 15" xfId="6583"/>
    <cellStyle name="Comma [0] TBD_09d_L319 '07MY Pricing - Canada 15 10" xfId="30017"/>
    <cellStyle name="Comma [0] TBD-_09d_L319 '07MY Pricing - Canada 15 10" xfId="30018"/>
    <cellStyle name="Comma [0] TBD_09d_L319 '07MY Pricing - Canada 15 11" xfId="37081"/>
    <cellStyle name="Comma [0] TBD-_09d_L319 '07MY Pricing - Canada 15 11" xfId="37082"/>
    <cellStyle name="Comma [0] TBD_09d_L319 '07MY Pricing - Canada 15 12" xfId="15359"/>
    <cellStyle name="Comma [0] TBD-_09d_L319 '07MY Pricing - Canada 15 12" xfId="15360"/>
    <cellStyle name="Comma [0] TBD_09d_L319 '07MY Pricing - Canada 15 2" xfId="21701"/>
    <cellStyle name="Comma [0] TBD-_09d_L319 '07MY Pricing - Canada 15 2" xfId="21702"/>
    <cellStyle name="Comma [0] TBD_09d_L319 '07MY Pricing - Canada 15 3" xfId="26208"/>
    <cellStyle name="Comma [0] TBD-_09d_L319 '07MY Pricing - Canada 15 3" xfId="26209"/>
    <cellStyle name="Comma [0] TBD_09d_L319 '07MY Pricing - Canada 15 4" xfId="25532"/>
    <cellStyle name="Comma [0] TBD-_09d_L319 '07MY Pricing - Canada 15 4" xfId="25531"/>
    <cellStyle name="Comma [0] TBD_09d_L319 '07MY Pricing - Canada 15 5" xfId="27527"/>
    <cellStyle name="Comma [0] TBD-_09d_L319 '07MY Pricing - Canada 15 5" xfId="27528"/>
    <cellStyle name="Comma [0] TBD_09d_L319 '07MY Pricing - Canada 15 6" xfId="32373"/>
    <cellStyle name="Comma [0] TBD-_09d_L319 '07MY Pricing - Canada 15 6" xfId="32374"/>
    <cellStyle name="Comma [0] TBD_09d_L319 '07MY Pricing - Canada 15 7" xfId="28137"/>
    <cellStyle name="Comma [0] TBD-_09d_L319 '07MY Pricing - Canada 15 7" xfId="31345"/>
    <cellStyle name="Comma [0] TBD_09d_L319 '07MY Pricing - Canada 15 8" xfId="28522"/>
    <cellStyle name="Comma [0] TBD-_09d_L319 '07MY Pricing - Canada 15 8" xfId="28523"/>
    <cellStyle name="Comma [0] TBD_09d_L319 '07MY Pricing - Canada 15 9" xfId="33790"/>
    <cellStyle name="Comma [0] TBD-_09d_L319 '07MY Pricing - Canada 15 9" xfId="29989"/>
    <cellStyle name="Comma [0] TBD_09d_L319 '07MY Pricing - Canada 16" xfId="6584"/>
    <cellStyle name="Comma [0] TBD-_09d_L319 '07MY Pricing - Canada 16" xfId="6585"/>
    <cellStyle name="Comma [0] TBD_09d_L319 '07MY Pricing - Canada 16 10" xfId="37110"/>
    <cellStyle name="Comma [0] TBD-_09d_L319 '07MY Pricing - Canada 16 10" xfId="35767"/>
    <cellStyle name="Comma [0] TBD_09d_L319 '07MY Pricing - Canada 16 11" xfId="37083"/>
    <cellStyle name="Comma [0] TBD-_09d_L319 '07MY Pricing - Canada 16 11" xfId="37084"/>
    <cellStyle name="Comma [0] TBD_09d_L319 '07MY Pricing - Canada 16 12" xfId="15361"/>
    <cellStyle name="Comma [0] TBD-_09d_L319 '07MY Pricing - Canada 16 12" xfId="15362"/>
    <cellStyle name="Comma [0] TBD_09d_L319 '07MY Pricing - Canada 16 2" xfId="21703"/>
    <cellStyle name="Comma [0] TBD-_09d_L319 '07MY Pricing - Canada 16 2" xfId="21704"/>
    <cellStyle name="Comma [0] TBD_09d_L319 '07MY Pricing - Canada 16 3" xfId="26210"/>
    <cellStyle name="Comma [0] TBD-_09d_L319 '07MY Pricing - Canada 16 3" xfId="26211"/>
    <cellStyle name="Comma [0] TBD_09d_L319 '07MY Pricing - Canada 16 4" xfId="25530"/>
    <cellStyle name="Comma [0] TBD-_09d_L319 '07MY Pricing - Canada 16 4" xfId="25529"/>
    <cellStyle name="Comma [0] TBD_09d_L319 '07MY Pricing - Canada 16 5" xfId="23463"/>
    <cellStyle name="Comma [0] TBD-_09d_L319 '07MY Pricing - Canada 16 5" xfId="23464"/>
    <cellStyle name="Comma [0] TBD_09d_L319 '07MY Pricing - Canada 16 6" xfId="32375"/>
    <cellStyle name="Comma [0] TBD-_09d_L319 '07MY Pricing - Canada 16 6" xfId="32376"/>
    <cellStyle name="Comma [0] TBD_09d_L319 '07MY Pricing - Canada 16 7" xfId="31344"/>
    <cellStyle name="Comma [0] TBD-_09d_L319 '07MY Pricing - Canada 16 7" xfId="31343"/>
    <cellStyle name="Comma [0] TBD_09d_L319 '07MY Pricing - Canada 16 8" xfId="34709"/>
    <cellStyle name="Comma [0] TBD-_09d_L319 '07MY Pricing - Canada 16 8" xfId="34710"/>
    <cellStyle name="Comma [0] TBD_09d_L319 '07MY Pricing - Canada 16 9" xfId="29988"/>
    <cellStyle name="Comma [0] TBD-_09d_L319 '07MY Pricing - Canada 16 9" xfId="29987"/>
    <cellStyle name="Comma [0] TBD_09d_L319 '07MY Pricing - Canada 17" xfId="6586"/>
    <cellStyle name="Comma [0] TBD-_09d_L319 '07MY Pricing - Canada 17" xfId="6587"/>
    <cellStyle name="Comma [0] TBD_09d_L319 '07MY Pricing - Canada 17 10" xfId="35766"/>
    <cellStyle name="Comma [0] TBD-_09d_L319 '07MY Pricing - Canada 17 10" xfId="35765"/>
    <cellStyle name="Comma [0] TBD_09d_L319 '07MY Pricing - Canada 17 11" xfId="37085"/>
    <cellStyle name="Comma [0] TBD-_09d_L319 '07MY Pricing - Canada 17 11" xfId="37132"/>
    <cellStyle name="Comma [0] TBD_09d_L319 '07MY Pricing - Canada 17 12" xfId="15363"/>
    <cellStyle name="Comma [0] TBD-_09d_L319 '07MY Pricing - Canada 17 12" xfId="15364"/>
    <cellStyle name="Comma [0] TBD_09d_L319 '07MY Pricing - Canada 17 2" xfId="21705"/>
    <cellStyle name="Comma [0] TBD-_09d_L319 '07MY Pricing - Canada 17 2" xfId="21706"/>
    <cellStyle name="Comma [0] TBD_09d_L319 '07MY Pricing - Canada 17 3" xfId="26212"/>
    <cellStyle name="Comma [0] TBD-_09d_L319 '07MY Pricing - Canada 17 3" xfId="26213"/>
    <cellStyle name="Comma [0] TBD_09d_L319 '07MY Pricing - Canada 17 4" xfId="25528"/>
    <cellStyle name="Comma [0] TBD-_09d_L319 '07MY Pricing - Canada 17 4" xfId="23482"/>
    <cellStyle name="Comma [0] TBD_09d_L319 '07MY Pricing - Canada 17 5" xfId="27578"/>
    <cellStyle name="Comma [0] TBD-_09d_L319 '07MY Pricing - Canada 17 5" xfId="23644"/>
    <cellStyle name="Comma [0] TBD_09d_L319 '07MY Pricing - Canada 17 6" xfId="32377"/>
    <cellStyle name="Comma [0] TBD-_09d_L319 '07MY Pricing - Canada 17 6" xfId="32378"/>
    <cellStyle name="Comma [0] TBD_09d_L319 '07MY Pricing - Canada 17 7" xfId="31342"/>
    <cellStyle name="Comma [0] TBD-_09d_L319 '07MY Pricing - Canada 17 7" xfId="31341"/>
    <cellStyle name="Comma [0] TBD_09d_L319 '07MY Pricing - Canada 17 8" xfId="34711"/>
    <cellStyle name="Comma [0] TBD-_09d_L319 '07MY Pricing - Canada 17 8" xfId="34712"/>
    <cellStyle name="Comma [0] TBD_09d_L319 '07MY Pricing - Canada 17 9" xfId="33789"/>
    <cellStyle name="Comma [0] TBD-_09d_L319 '07MY Pricing - Canada 17 9" xfId="33788"/>
    <cellStyle name="Comma [0] TBD_09d_L319 '07MY Pricing - Canada 18" xfId="6588"/>
    <cellStyle name="Comma [0] TBD-_09d_L319 '07MY Pricing - Canada 18" xfId="6589"/>
    <cellStyle name="Comma [0] TBD_09d_L319 '07MY Pricing - Canada 18 10" xfId="35764"/>
    <cellStyle name="Comma [0] TBD-_09d_L319 '07MY Pricing - Canada 18 10" xfId="35763"/>
    <cellStyle name="Comma [0] TBD_09d_L319 '07MY Pricing - Canada 18 11" xfId="30200"/>
    <cellStyle name="Comma [0] TBD-_09d_L319 '07MY Pricing - Canada 18 11" xfId="37086"/>
    <cellStyle name="Comma [0] TBD_09d_L319 '07MY Pricing - Canada 18 12" xfId="15365"/>
    <cellStyle name="Comma [0] TBD-_09d_L319 '07MY Pricing - Canada 18 12" xfId="15366"/>
    <cellStyle name="Comma [0] TBD_09d_L319 '07MY Pricing - Canada 18 2" xfId="21707"/>
    <cellStyle name="Comma [0] TBD-_09d_L319 '07MY Pricing - Canada 18 2" xfId="21708"/>
    <cellStyle name="Comma [0] TBD_09d_L319 '07MY Pricing - Canada 18 3" xfId="26214"/>
    <cellStyle name="Comma [0] TBD-_09d_L319 '07MY Pricing - Canada 18 3" xfId="26215"/>
    <cellStyle name="Comma [0] TBD_09d_L319 '07MY Pricing - Canada 18 4" xfId="25527"/>
    <cellStyle name="Comma [0] TBD-_09d_L319 '07MY Pricing - Canada 18 4" xfId="25526"/>
    <cellStyle name="Comma [0] TBD_09d_L319 '07MY Pricing - Canada 18 5" xfId="27529"/>
    <cellStyle name="Comma [0] TBD-_09d_L319 '07MY Pricing - Canada 18 5" xfId="27530"/>
    <cellStyle name="Comma [0] TBD_09d_L319 '07MY Pricing - Canada 18 6" xfId="32379"/>
    <cellStyle name="Comma [0] TBD-_09d_L319 '07MY Pricing - Canada 18 6" xfId="32380"/>
    <cellStyle name="Comma [0] TBD_09d_L319 '07MY Pricing - Canada 18 7" xfId="31340"/>
    <cellStyle name="Comma [0] TBD-_09d_L319 '07MY Pricing - Canada 18 7" xfId="31339"/>
    <cellStyle name="Comma [0] TBD_09d_L319 '07MY Pricing - Canada 18 8" xfId="34713"/>
    <cellStyle name="Comma [0] TBD-_09d_L319 '07MY Pricing - Canada 18 8" xfId="34714"/>
    <cellStyle name="Comma [0] TBD_09d_L319 '07MY Pricing - Canada 18 9" xfId="33787"/>
    <cellStyle name="Comma [0] TBD-_09d_L319 '07MY Pricing - Canada 18 9" xfId="33786"/>
    <cellStyle name="Comma [0] TBD_09d_L319 '07MY Pricing - Canada 19" xfId="6590"/>
    <cellStyle name="Comma [0] TBD-_09d_L319 '07MY Pricing - Canada 19" xfId="6591"/>
    <cellStyle name="Comma [0] TBD_09d_L319 '07MY Pricing - Canada 19 10" xfId="28549"/>
    <cellStyle name="Comma [0] TBD-_09d_L319 '07MY Pricing - Canada 19 10" xfId="28550"/>
    <cellStyle name="Comma [0] TBD_09d_L319 '07MY Pricing - Canada 19 11" xfId="33748"/>
    <cellStyle name="Comma [0] TBD-_09d_L319 '07MY Pricing - Canada 19 11" xfId="37087"/>
    <cellStyle name="Comma [0] TBD_09d_L319 '07MY Pricing - Canada 19 12" xfId="15367"/>
    <cellStyle name="Comma [0] TBD-_09d_L319 '07MY Pricing - Canada 19 12" xfId="15368"/>
    <cellStyle name="Comma [0] TBD_09d_L319 '07MY Pricing - Canada 19 2" xfId="21709"/>
    <cellStyle name="Comma [0] TBD-_09d_L319 '07MY Pricing - Canada 19 2" xfId="21710"/>
    <cellStyle name="Comma [0] TBD_09d_L319 '07MY Pricing - Canada 19 3" xfId="26216"/>
    <cellStyle name="Comma [0] TBD-_09d_L319 '07MY Pricing - Canada 19 3" xfId="26217"/>
    <cellStyle name="Comma [0] TBD_09d_L319 '07MY Pricing - Canada 19 4" xfId="25525"/>
    <cellStyle name="Comma [0] TBD-_09d_L319 '07MY Pricing - Canada 19 4" xfId="25524"/>
    <cellStyle name="Comma [0] TBD_09d_L319 '07MY Pricing - Canada 19 5" xfId="27531"/>
    <cellStyle name="Comma [0] TBD-_09d_L319 '07MY Pricing - Canada 19 5" xfId="23465"/>
    <cellStyle name="Comma [0] TBD_09d_L319 '07MY Pricing - Canada 19 6" xfId="32381"/>
    <cellStyle name="Comma [0] TBD-_09d_L319 '07MY Pricing - Canada 19 6" xfId="32382"/>
    <cellStyle name="Comma [0] TBD_09d_L319 '07MY Pricing - Canada 19 7" xfId="31338"/>
    <cellStyle name="Comma [0] TBD-_09d_L319 '07MY Pricing - Canada 19 7" xfId="31337"/>
    <cellStyle name="Comma [0] TBD_09d_L319 '07MY Pricing - Canada 19 8" xfId="28080"/>
    <cellStyle name="Comma [0] TBD-_09d_L319 '07MY Pricing - Canada 19 8" xfId="28524"/>
    <cellStyle name="Comma [0] TBD_09d_L319 '07MY Pricing - Canada 19 9" xfId="33785"/>
    <cellStyle name="Comma [0] TBD-_09d_L319 '07MY Pricing - Canada 19 9" xfId="33784"/>
    <cellStyle name="Comma [0] TBD_09d_L319 '07MY Pricing - Canada 2" xfId="6592"/>
    <cellStyle name="Comma [0] TBD-_09d_L319 '07MY Pricing - Canada 2" xfId="6593"/>
    <cellStyle name="Comma [0] TBD_09d_L319 '07MY Pricing - Canada 2 10" xfId="35991"/>
    <cellStyle name="Comma [0] TBD-_09d_L319 '07MY Pricing - Canada 2 10" xfId="35762"/>
    <cellStyle name="Comma [0] TBD_09d_L319 '07MY Pricing - Canada 2 11" xfId="37088"/>
    <cellStyle name="Comma [0] TBD-_09d_L319 '07MY Pricing - Canada 2 11" xfId="37089"/>
    <cellStyle name="Comma [0] TBD_09d_L319 '07MY Pricing - Canada 2 12" xfId="15369"/>
    <cellStyle name="Comma [0] TBD-_09d_L319 '07MY Pricing - Canada 2 12" xfId="15370"/>
    <cellStyle name="Comma [0] TBD_09d_L319 '07MY Pricing - Canada 2 2" xfId="21711"/>
    <cellStyle name="Comma [0] TBD-_09d_L319 '07MY Pricing - Canada 2 2" xfId="21712"/>
    <cellStyle name="Comma [0] TBD_09d_L319 '07MY Pricing - Canada 2 3" xfId="26218"/>
    <cellStyle name="Comma [0] TBD-_09d_L319 '07MY Pricing - Canada 2 3" xfId="26219"/>
    <cellStyle name="Comma [0] TBD_09d_L319 '07MY Pricing - Canada 2 4" xfId="25523"/>
    <cellStyle name="Comma [0] TBD-_09d_L319 '07MY Pricing - Canada 2 4" xfId="25522"/>
    <cellStyle name="Comma [0] TBD_09d_L319 '07MY Pricing - Canada 2 5" xfId="23466"/>
    <cellStyle name="Comma [0] TBD-_09d_L319 '07MY Pricing - Canada 2 5" xfId="27579"/>
    <cellStyle name="Comma [0] TBD_09d_L319 '07MY Pricing - Canada 2 6" xfId="32383"/>
    <cellStyle name="Comma [0] TBD-_09d_L319 '07MY Pricing - Canada 2 6" xfId="32384"/>
    <cellStyle name="Comma [0] TBD_09d_L319 '07MY Pricing - Canada 2 7" xfId="28136"/>
    <cellStyle name="Comma [0] TBD-_09d_L319 '07MY Pricing - Canada 2 7" xfId="31336"/>
    <cellStyle name="Comma [0] TBD_09d_L319 '07MY Pricing - Canada 2 8" xfId="28525"/>
    <cellStyle name="Comma [0] TBD-_09d_L319 '07MY Pricing - Canada 2 8" xfId="28526"/>
    <cellStyle name="Comma [0] TBD_09d_L319 '07MY Pricing - Canada 2 9" xfId="34764"/>
    <cellStyle name="Comma [0] TBD-_09d_L319 '07MY Pricing - Canada 2 9" xfId="33783"/>
    <cellStyle name="Comma [0] TBD_09d_L319 '07MY Pricing - Canada 20" xfId="6594"/>
    <cellStyle name="Comma [0] TBD-_09d_L319 '07MY Pricing - Canada 20" xfId="6595"/>
    <cellStyle name="Comma [0] TBD_09d_L319 '07MY Pricing - Canada 20 10" xfId="35761"/>
    <cellStyle name="Comma [0] TBD-_09d_L319 '07MY Pricing - Canada 20 10" xfId="35760"/>
    <cellStyle name="Comma [0] TBD_09d_L319 '07MY Pricing - Canada 20 11" xfId="37090"/>
    <cellStyle name="Comma [0] TBD-_09d_L319 '07MY Pricing - Canada 20 11" xfId="37091"/>
    <cellStyle name="Comma [0] TBD_09d_L319 '07MY Pricing - Canada 20 12" xfId="15371"/>
    <cellStyle name="Comma [0] TBD-_09d_L319 '07MY Pricing - Canada 20 12" xfId="15372"/>
    <cellStyle name="Comma [0] TBD_09d_L319 '07MY Pricing - Canada 20 2" xfId="21713"/>
    <cellStyle name="Comma [0] TBD-_09d_L319 '07MY Pricing - Canada 20 2" xfId="21714"/>
    <cellStyle name="Comma [0] TBD_09d_L319 '07MY Pricing - Canada 20 3" xfId="26220"/>
    <cellStyle name="Comma [0] TBD-_09d_L319 '07MY Pricing - Canada 20 3" xfId="26221"/>
    <cellStyle name="Comma [0] TBD_09d_L319 '07MY Pricing - Canada 20 4" xfId="25521"/>
    <cellStyle name="Comma [0] TBD-_09d_L319 '07MY Pricing - Canada 20 4" xfId="25520"/>
    <cellStyle name="Comma [0] TBD_09d_L319 '07MY Pricing - Canada 20 5" xfId="23645"/>
    <cellStyle name="Comma [0] TBD-_09d_L319 '07MY Pricing - Canada 20 5" xfId="23467"/>
    <cellStyle name="Comma [0] TBD_09d_L319 '07MY Pricing - Canada 20 6" xfId="32385"/>
    <cellStyle name="Comma [0] TBD-_09d_L319 '07MY Pricing - Canada 20 6" xfId="32386"/>
    <cellStyle name="Comma [0] TBD_09d_L319 '07MY Pricing - Canada 20 7" xfId="31335"/>
    <cellStyle name="Comma [0] TBD-_09d_L319 '07MY Pricing - Canada 20 7" xfId="31334"/>
    <cellStyle name="Comma [0] TBD_09d_L319 '07MY Pricing - Canada 20 8" xfId="28527"/>
    <cellStyle name="Comma [0] TBD-_09d_L319 '07MY Pricing - Canada 20 8" xfId="28528"/>
    <cellStyle name="Comma [0] TBD_09d_L319 '07MY Pricing - Canada 20 9" xfId="33782"/>
    <cellStyle name="Comma [0] TBD-_09d_L319 '07MY Pricing - Canada 20 9" xfId="33781"/>
    <cellStyle name="Comma [0] TBD_09d_L319 '07MY Pricing - Canada 21" xfId="6596"/>
    <cellStyle name="Comma [0] TBD-_09d_L319 '07MY Pricing - Canada 21" xfId="6597"/>
    <cellStyle name="Comma [0] TBD_09d_L319 '07MY Pricing - Canada 21 10" xfId="35759"/>
    <cellStyle name="Comma [0] TBD-_09d_L319 '07MY Pricing - Canada 21 10" xfId="35758"/>
    <cellStyle name="Comma [0] TBD_09d_L319 '07MY Pricing - Canada 21 11" xfId="37092"/>
    <cellStyle name="Comma [0] TBD-_09d_L319 '07MY Pricing - Canada 21 11" xfId="37093"/>
    <cellStyle name="Comma [0] TBD_09d_L319 '07MY Pricing - Canada 21 12" xfId="15373"/>
    <cellStyle name="Comma [0] TBD-_09d_L319 '07MY Pricing - Canada 21 12" xfId="15374"/>
    <cellStyle name="Comma [0] TBD_09d_L319 '07MY Pricing - Canada 21 2" xfId="21715"/>
    <cellStyle name="Comma [0] TBD-_09d_L319 '07MY Pricing - Canada 21 2" xfId="21716"/>
    <cellStyle name="Comma [0] TBD_09d_L319 '07MY Pricing - Canada 21 3" xfId="26222"/>
    <cellStyle name="Comma [0] TBD-_09d_L319 '07MY Pricing - Canada 21 3" xfId="26223"/>
    <cellStyle name="Comma [0] TBD_09d_L319 '07MY Pricing - Canada 21 4" xfId="25519"/>
    <cellStyle name="Comma [0] TBD-_09d_L319 '07MY Pricing - Canada 21 4" xfId="25518"/>
    <cellStyle name="Comma [0] TBD_09d_L319 '07MY Pricing - Canada 21 5" xfId="27629"/>
    <cellStyle name="Comma [0] TBD-_09d_L319 '07MY Pricing - Canada 21 5" xfId="23646"/>
    <cellStyle name="Comma [0] TBD_09d_L319 '07MY Pricing - Canada 21 6" xfId="32387"/>
    <cellStyle name="Comma [0] TBD-_09d_L319 '07MY Pricing - Canada 21 6" xfId="32388"/>
    <cellStyle name="Comma [0] TBD_09d_L319 '07MY Pricing - Canada 21 7" xfId="31333"/>
    <cellStyle name="Comma [0] TBD-_09d_L319 '07MY Pricing - Canada 21 7" xfId="31332"/>
    <cellStyle name="Comma [0] TBD_09d_L319 '07MY Pricing - Canada 21 8" xfId="34715"/>
    <cellStyle name="Comma [0] TBD-_09d_L319 '07MY Pricing - Canada 21 8" xfId="34716"/>
    <cellStyle name="Comma [0] TBD_09d_L319 '07MY Pricing - Canada 21 9" xfId="33780"/>
    <cellStyle name="Comma [0] TBD-_09d_L319 '07MY Pricing - Canada 21 9" xfId="29986"/>
    <cellStyle name="Comma [0] TBD_09d_L319 '07MY Pricing - Canada 22" xfId="6598"/>
    <cellStyle name="Comma [0] TBD-_09d_L319 '07MY Pricing - Canada 22" xfId="6599"/>
    <cellStyle name="Comma [0] TBD_09d_L319 '07MY Pricing - Canada 22 10" xfId="35757"/>
    <cellStyle name="Comma [0] TBD-_09d_L319 '07MY Pricing - Canada 22 10" xfId="35756"/>
    <cellStyle name="Comma [0] TBD_09d_L319 '07MY Pricing - Canada 22 11" xfId="30199"/>
    <cellStyle name="Comma [0] TBD-_09d_L319 '07MY Pricing - Canada 22 11" xfId="37094"/>
    <cellStyle name="Comma [0] TBD_09d_L319 '07MY Pricing - Canada 22 12" xfId="15375"/>
    <cellStyle name="Comma [0] TBD-_09d_L319 '07MY Pricing - Canada 22 12" xfId="15376"/>
    <cellStyle name="Comma [0] TBD_09d_L319 '07MY Pricing - Canada 22 2" xfId="21717"/>
    <cellStyle name="Comma [0] TBD-_09d_L319 '07MY Pricing - Canada 22 2" xfId="21718"/>
    <cellStyle name="Comma [0] TBD_09d_L319 '07MY Pricing - Canada 22 3" xfId="26224"/>
    <cellStyle name="Comma [0] TBD-_09d_L319 '07MY Pricing - Canada 22 3" xfId="26225"/>
    <cellStyle name="Comma [0] TBD_09d_L319 '07MY Pricing - Canada 22 4" xfId="25517"/>
    <cellStyle name="Comma [0] TBD-_09d_L319 '07MY Pricing - Canada 22 4" xfId="25516"/>
    <cellStyle name="Comma [0] TBD_09d_L319 '07MY Pricing - Canada 22 5" xfId="23647"/>
    <cellStyle name="Comma [0] TBD-_09d_L319 '07MY Pricing - Canada 22 5" xfId="27532"/>
    <cellStyle name="Comma [0] TBD_09d_L319 '07MY Pricing - Canada 22 6" xfId="32389"/>
    <cellStyle name="Comma [0] TBD-_09d_L319 '07MY Pricing - Canada 22 6" xfId="32390"/>
    <cellStyle name="Comma [0] TBD_09d_L319 '07MY Pricing - Canada 22 7" xfId="31331"/>
    <cellStyle name="Comma [0] TBD-_09d_L319 '07MY Pricing - Canada 22 7" xfId="31330"/>
    <cellStyle name="Comma [0] TBD_09d_L319 '07MY Pricing - Canada 22 8" xfId="34717"/>
    <cellStyle name="Comma [0] TBD-_09d_L319 '07MY Pricing - Canada 22 8" xfId="34718"/>
    <cellStyle name="Comma [0] TBD_09d_L319 '07MY Pricing - Canada 22 9" xfId="29985"/>
    <cellStyle name="Comma [0] TBD-_09d_L319 '07MY Pricing - Canada 22 9" xfId="33779"/>
    <cellStyle name="Comma [0] TBD_09d_L319 '07MY Pricing - Canada 23" xfId="6600"/>
    <cellStyle name="Comma [0] TBD-_09d_L319 '07MY Pricing - Canada 23" xfId="6601"/>
    <cellStyle name="Comma [0] TBD_09d_L319 '07MY Pricing - Canada 23 10" xfId="35755"/>
    <cellStyle name="Comma [0] TBD-_09d_L319 '07MY Pricing - Canada 23 10" xfId="35754"/>
    <cellStyle name="Comma [0] TBD_09d_L319 '07MY Pricing - Canada 23 11" xfId="37095"/>
    <cellStyle name="Comma [0] TBD-_09d_L319 '07MY Pricing - Canada 23 11" xfId="36765"/>
    <cellStyle name="Comma [0] TBD_09d_L319 '07MY Pricing - Canada 23 12" xfId="15377"/>
    <cellStyle name="Comma [0] TBD-_09d_L319 '07MY Pricing - Canada 23 12" xfId="15378"/>
    <cellStyle name="Comma [0] TBD_09d_L319 '07MY Pricing - Canada 23 2" xfId="21719"/>
    <cellStyle name="Comma [0] TBD-_09d_L319 '07MY Pricing - Canada 23 2" xfId="21720"/>
    <cellStyle name="Comma [0] TBD_09d_L319 '07MY Pricing - Canada 23 3" xfId="26226"/>
    <cellStyle name="Comma [0] TBD-_09d_L319 '07MY Pricing - Canada 23 3" xfId="26227"/>
    <cellStyle name="Comma [0] TBD_09d_L319 '07MY Pricing - Canada 23 4" xfId="25515"/>
    <cellStyle name="Comma [0] TBD-_09d_L319 '07MY Pricing - Canada 23 4" xfId="25514"/>
    <cellStyle name="Comma [0] TBD_09d_L319 '07MY Pricing - Canada 23 5" xfId="27533"/>
    <cellStyle name="Comma [0] TBD-_09d_L319 '07MY Pricing - Canada 23 5" xfId="27534"/>
    <cellStyle name="Comma [0] TBD_09d_L319 '07MY Pricing - Canada 23 6" xfId="32391"/>
    <cellStyle name="Comma [0] TBD-_09d_L319 '07MY Pricing - Canada 23 6" xfId="32392"/>
    <cellStyle name="Comma [0] TBD_09d_L319 '07MY Pricing - Canada 23 7" xfId="31329"/>
    <cellStyle name="Comma [0] TBD-_09d_L319 '07MY Pricing - Canada 23 7" xfId="31328"/>
    <cellStyle name="Comma [0] TBD_09d_L319 '07MY Pricing - Canada 23 8" xfId="34719"/>
    <cellStyle name="Comma [0] TBD-_09d_L319 '07MY Pricing - Canada 23 8" xfId="29180"/>
    <cellStyle name="Comma [0] TBD_09d_L319 '07MY Pricing - Canada 23 9" xfId="33778"/>
    <cellStyle name="Comma [0] TBD-_09d_L319 '07MY Pricing - Canada 23 9" xfId="33777"/>
    <cellStyle name="Comma [0] TBD_09d_L319 '07MY Pricing - Canada 24" xfId="6602"/>
    <cellStyle name="Comma [0] TBD-_09d_L319 '07MY Pricing - Canada 24" xfId="6603"/>
    <cellStyle name="Comma [0] TBD_09d_L319 '07MY Pricing - Canada 24 10" xfId="35753"/>
    <cellStyle name="Comma [0] TBD-_09d_L319 '07MY Pricing - Canada 24 10" xfId="35918"/>
    <cellStyle name="Comma [0] TBD_09d_L319 '07MY Pricing - Canada 24 11" xfId="36761"/>
    <cellStyle name="Comma [0] TBD-_09d_L319 '07MY Pricing - Canada 24 11" xfId="36759"/>
    <cellStyle name="Comma [0] TBD_09d_L319 '07MY Pricing - Canada 24 12" xfId="15379"/>
    <cellStyle name="Comma [0] TBD-_09d_L319 '07MY Pricing - Canada 24 12" xfId="15380"/>
    <cellStyle name="Comma [0] TBD_09d_L319 '07MY Pricing - Canada 24 2" xfId="21721"/>
    <cellStyle name="Comma [0] TBD-_09d_L319 '07MY Pricing - Canada 24 2" xfId="21722"/>
    <cellStyle name="Comma [0] TBD_09d_L319 '07MY Pricing - Canada 24 3" xfId="26228"/>
    <cellStyle name="Comma [0] TBD-_09d_L319 '07MY Pricing - Canada 24 3" xfId="26229"/>
    <cellStyle name="Comma [0] TBD_09d_L319 '07MY Pricing - Canada 24 4" xfId="25513"/>
    <cellStyle name="Comma [0] TBD-_09d_L319 '07MY Pricing - Canada 24 4" xfId="25512"/>
    <cellStyle name="Comma [0] TBD_09d_L319 '07MY Pricing - Canada 24 5" xfId="27535"/>
    <cellStyle name="Comma [0] TBD-_09d_L319 '07MY Pricing - Canada 24 5" xfId="27536"/>
    <cellStyle name="Comma [0] TBD_09d_L319 '07MY Pricing - Canada 24 6" xfId="32393"/>
    <cellStyle name="Comma [0] TBD-_09d_L319 '07MY Pricing - Canada 24 6" xfId="32394"/>
    <cellStyle name="Comma [0] TBD_09d_L319 '07MY Pricing - Canada 24 7" xfId="31327"/>
    <cellStyle name="Comma [0] TBD-_09d_L319 '07MY Pricing - Canada 24 7" xfId="31326"/>
    <cellStyle name="Comma [0] TBD_09d_L319 '07MY Pricing - Canada 24 8" xfId="29181"/>
    <cellStyle name="Comma [0] TBD-_09d_L319 '07MY Pricing - Canada 24 8" xfId="29182"/>
    <cellStyle name="Comma [0] TBD_09d_L319 '07MY Pricing - Canada 24 9" xfId="33776"/>
    <cellStyle name="Comma [0] TBD-_09d_L319 '07MY Pricing - Canada 24 9" xfId="34583"/>
    <cellStyle name="Comma [0] TBD_09d_L319 '07MY Pricing - Canada 25" xfId="6604"/>
    <cellStyle name="Comma [0] TBD-_09d_L319 '07MY Pricing - Canada 25" xfId="6605"/>
    <cellStyle name="Comma [0] TBD_09d_L319 '07MY Pricing - Canada 25 10" xfId="29837"/>
    <cellStyle name="Comma [0] TBD-_09d_L319 '07MY Pricing - Canada 25 10" xfId="29838"/>
    <cellStyle name="Comma [0] TBD_09d_L319 '07MY Pricing - Canada 25 11" xfId="36737"/>
    <cellStyle name="Comma [0] TBD-_09d_L319 '07MY Pricing - Canada 25 11" xfId="33747"/>
    <cellStyle name="Comma [0] TBD_09d_L319 '07MY Pricing - Canada 25 12" xfId="15381"/>
    <cellStyle name="Comma [0] TBD-_09d_L319 '07MY Pricing - Canada 25 12" xfId="15382"/>
    <cellStyle name="Comma [0] TBD_09d_L319 '07MY Pricing - Canada 25 2" xfId="21723"/>
    <cellStyle name="Comma [0] TBD-_09d_L319 '07MY Pricing - Canada 25 2" xfId="21724"/>
    <cellStyle name="Comma [0] TBD_09d_L319 '07MY Pricing - Canada 25 3" xfId="26230"/>
    <cellStyle name="Comma [0] TBD-_09d_L319 '07MY Pricing - Canada 25 3" xfId="26231"/>
    <cellStyle name="Comma [0] TBD_09d_L319 '07MY Pricing - Canada 25 4" xfId="23481"/>
    <cellStyle name="Comma [0] TBD-_09d_L319 '07MY Pricing - Canada 25 4" xfId="25511"/>
    <cellStyle name="Comma [0] TBD_09d_L319 '07MY Pricing - Canada 25 5" xfId="27537"/>
    <cellStyle name="Comma [0] TBD-_09d_L319 '07MY Pricing - Canada 25 5" xfId="23648"/>
    <cellStyle name="Comma [0] TBD_09d_L319 '07MY Pricing - Canada 25 6" xfId="32395"/>
    <cellStyle name="Comma [0] TBD-_09d_L319 '07MY Pricing - Canada 25 6" xfId="32396"/>
    <cellStyle name="Comma [0] TBD_09d_L319 '07MY Pricing - Canada 25 7" xfId="31325"/>
    <cellStyle name="Comma [0] TBD-_09d_L319 '07MY Pricing - Canada 25 7" xfId="31324"/>
    <cellStyle name="Comma [0] TBD_09d_L319 '07MY Pricing - Canada 25 8" xfId="29183"/>
    <cellStyle name="Comma [0] TBD-_09d_L319 '07MY Pricing - Canada 25 8" xfId="28587"/>
    <cellStyle name="Comma [0] TBD_09d_L319 '07MY Pricing - Canada 25 9" xfId="34582"/>
    <cellStyle name="Comma [0] TBD-_09d_L319 '07MY Pricing - Canada 25 9" xfId="34581"/>
    <cellStyle name="Comma [0] TBD_09d_L319 '07MY Pricing - Canada 26" xfId="6606"/>
    <cellStyle name="Comma [0] TBD-_09d_L319 '07MY Pricing - Canada 26" xfId="6607"/>
    <cellStyle name="Comma [0] TBD_09d_L319 '07MY Pricing - Canada 26 10" xfId="35752"/>
    <cellStyle name="Comma [0] TBD-_09d_L319 '07MY Pricing - Canada 26 10" xfId="35751"/>
    <cellStyle name="Comma [0] TBD_09d_L319 '07MY Pricing - Canada 26 11" xfId="37096"/>
    <cellStyle name="Comma [0] TBD-_09d_L319 '07MY Pricing - Canada 26 11" xfId="37097"/>
    <cellStyle name="Comma [0] TBD_09d_L319 '07MY Pricing - Canada 26 12" xfId="15383"/>
    <cellStyle name="Comma [0] TBD-_09d_L319 '07MY Pricing - Canada 26 12" xfId="15384"/>
    <cellStyle name="Comma [0] TBD_09d_L319 '07MY Pricing - Canada 26 2" xfId="21725"/>
    <cellStyle name="Comma [0] TBD-_09d_L319 '07MY Pricing - Canada 26 2" xfId="21726"/>
    <cellStyle name="Comma [0] TBD_09d_L319 '07MY Pricing - Canada 26 3" xfId="26232"/>
    <cellStyle name="Comma [0] TBD-_09d_L319 '07MY Pricing - Canada 26 3" xfId="26233"/>
    <cellStyle name="Comma [0] TBD_09d_L319 '07MY Pricing - Canada 26 4" xfId="25510"/>
    <cellStyle name="Comma [0] TBD-_09d_L319 '07MY Pricing - Canada 26 4" xfId="25509"/>
    <cellStyle name="Comma [0] TBD_09d_L319 '07MY Pricing - Canada 26 5" xfId="23649"/>
    <cellStyle name="Comma [0] TBD-_09d_L319 '07MY Pricing - Canada 26 5" xfId="23898"/>
    <cellStyle name="Comma [0] TBD_09d_L319 '07MY Pricing - Canada 26 6" xfId="32397"/>
    <cellStyle name="Comma [0] TBD-_09d_L319 '07MY Pricing - Canada 26 6" xfId="32398"/>
    <cellStyle name="Comma [0] TBD_09d_L319 '07MY Pricing - Canada 26 7" xfId="31323"/>
    <cellStyle name="Comma [0] TBD-_09d_L319 '07MY Pricing - Canada 26 7" xfId="31322"/>
    <cellStyle name="Comma [0] TBD_09d_L319 '07MY Pricing - Canada 26 8" xfId="34720"/>
    <cellStyle name="Comma [0] TBD-_09d_L319 '07MY Pricing - Canada 26 8" xfId="34721"/>
    <cellStyle name="Comma [0] TBD_09d_L319 '07MY Pricing - Canada 26 9" xfId="34580"/>
    <cellStyle name="Comma [0] TBD-_09d_L319 '07MY Pricing - Canada 26 9" xfId="34763"/>
    <cellStyle name="Comma [0] TBD_09d_L319 '07MY Pricing - Canada 27" xfId="6608"/>
    <cellStyle name="Comma [0] TBD-_09d_L319 '07MY Pricing - Canada 27" xfId="6609"/>
    <cellStyle name="Comma [0] TBD_09d_L319 '07MY Pricing - Canada 27 10" xfId="35750"/>
    <cellStyle name="Comma [0] TBD-_09d_L319 '07MY Pricing - Canada 27 10" xfId="35749"/>
    <cellStyle name="Comma [0] TBD_09d_L319 '07MY Pricing - Canada 27 11" xfId="37098"/>
    <cellStyle name="Comma [0] TBD-_09d_L319 '07MY Pricing - Canada 27 11" xfId="37099"/>
    <cellStyle name="Comma [0] TBD_09d_L319 '07MY Pricing - Canada 27 12" xfId="15385"/>
    <cellStyle name="Comma [0] TBD-_09d_L319 '07MY Pricing - Canada 27 12" xfId="15386"/>
    <cellStyle name="Comma [0] TBD_09d_L319 '07MY Pricing - Canada 27 2" xfId="21727"/>
    <cellStyle name="Comma [0] TBD-_09d_L319 '07MY Pricing - Canada 27 2" xfId="21728"/>
    <cellStyle name="Comma [0] TBD_09d_L319 '07MY Pricing - Canada 27 3" xfId="26234"/>
    <cellStyle name="Comma [0] TBD-_09d_L319 '07MY Pricing - Canada 27 3" xfId="26235"/>
    <cellStyle name="Comma [0] TBD_09d_L319 '07MY Pricing - Canada 27 4" xfId="25508"/>
    <cellStyle name="Comma [0] TBD-_09d_L319 '07MY Pricing - Canada 27 4" xfId="25507"/>
    <cellStyle name="Comma [0] TBD_09d_L319 '07MY Pricing - Canada 27 5" xfId="23899"/>
    <cellStyle name="Comma [0] TBD-_09d_L319 '07MY Pricing - Canada 27 5" xfId="23900"/>
    <cellStyle name="Comma [0] TBD_09d_L319 '07MY Pricing - Canada 27 6" xfId="32399"/>
    <cellStyle name="Comma [0] TBD-_09d_L319 '07MY Pricing - Canada 27 6" xfId="32400"/>
    <cellStyle name="Comma [0] TBD_09d_L319 '07MY Pricing - Canada 27 7" xfId="31321"/>
    <cellStyle name="Comma [0] TBD-_09d_L319 '07MY Pricing - Canada 27 7" xfId="28135"/>
    <cellStyle name="Comma [0] TBD_09d_L319 '07MY Pricing - Canada 27 8" xfId="28529"/>
    <cellStyle name="Comma [0] TBD-_09d_L319 '07MY Pricing - Canada 27 8" xfId="28530"/>
    <cellStyle name="Comma [0] TBD_09d_L319 '07MY Pricing - Canada 27 9" xfId="33775"/>
    <cellStyle name="Comma [0] TBD-_09d_L319 '07MY Pricing - Canada 27 9" xfId="33774"/>
    <cellStyle name="Comma [0] TBD_09d_L319 '07MY Pricing - Canada 28" xfId="6610"/>
    <cellStyle name="Comma [0] TBD-_09d_L319 '07MY Pricing - Canada 28" xfId="6611"/>
    <cellStyle name="Comma [0] TBD_09d_L319 '07MY Pricing - Canada 28 10" xfId="30019"/>
    <cellStyle name="Comma [0] TBD-_09d_L319 '07MY Pricing - Canada 28 10" xfId="30020"/>
    <cellStyle name="Comma [0] TBD_09d_L319 '07MY Pricing - Canada 28 11" xfId="37100"/>
    <cellStyle name="Comma [0] TBD-_09d_L319 '07MY Pricing - Canada 28 11" xfId="30198"/>
    <cellStyle name="Comma [0] TBD_09d_L319 '07MY Pricing - Canada 28 12" xfId="15387"/>
    <cellStyle name="Comma [0] TBD-_09d_L319 '07MY Pricing - Canada 28 12" xfId="15388"/>
    <cellStyle name="Comma [0] TBD_09d_L319 '07MY Pricing - Canada 28 2" xfId="21729"/>
    <cellStyle name="Comma [0] TBD-_09d_L319 '07MY Pricing - Canada 28 2" xfId="21730"/>
    <cellStyle name="Comma [0] TBD_09d_L319 '07MY Pricing - Canada 28 3" xfId="26236"/>
    <cellStyle name="Comma [0] TBD-_09d_L319 '07MY Pricing - Canada 28 3" xfId="26237"/>
    <cellStyle name="Comma [0] TBD_09d_L319 '07MY Pricing - Canada 28 4" xfId="25506"/>
    <cellStyle name="Comma [0] TBD-_09d_L319 '07MY Pricing - Canada 28 4" xfId="25505"/>
    <cellStyle name="Comma [0] TBD_09d_L319 '07MY Pricing - Canada 28 5" xfId="23901"/>
    <cellStyle name="Comma [0] TBD-_09d_L319 '07MY Pricing - Canada 28 5" xfId="23450"/>
    <cellStyle name="Comma [0] TBD_09d_L319 '07MY Pricing - Canada 28 6" xfId="32401"/>
    <cellStyle name="Comma [0] TBD-_09d_L319 '07MY Pricing - Canada 28 6" xfId="32402"/>
    <cellStyle name="Comma [0] TBD_09d_L319 '07MY Pricing - Canada 28 7" xfId="31320"/>
    <cellStyle name="Comma [0] TBD-_09d_L319 '07MY Pricing - Canada 28 7" xfId="31319"/>
    <cellStyle name="Comma [0] TBD_09d_L319 '07MY Pricing - Canada 28 8" xfId="28531"/>
    <cellStyle name="Comma [0] TBD-_09d_L319 '07MY Pricing - Canada 28 8" xfId="34722"/>
    <cellStyle name="Comma [0] TBD_09d_L319 '07MY Pricing - Canada 28 9" xfId="33773"/>
    <cellStyle name="Comma [0] TBD-_09d_L319 '07MY Pricing - Canada 28 9" xfId="33772"/>
    <cellStyle name="Comma [0] TBD_09d_L319 '07MY Pricing - Canada 29" xfId="21689"/>
    <cellStyle name="Comma [0] TBD-_09d_L319 '07MY Pricing - Canada 29" xfId="21690"/>
    <cellStyle name="Comma [0] TBD_09d_L319 '07MY Pricing - Canada 3" xfId="6612"/>
    <cellStyle name="Comma [0] TBD-_09d_L319 '07MY Pricing - Canada 3" xfId="6613"/>
    <cellStyle name="Comma [0] TBD_09d_L319 '07MY Pricing - Canada 3 10" xfId="30021"/>
    <cellStyle name="Comma [0] TBD-_09d_L319 '07MY Pricing - Canada 3 10" xfId="35748"/>
    <cellStyle name="Comma [0] TBD_09d_L319 '07MY Pricing - Canada 3 11" xfId="30197"/>
    <cellStyle name="Comma [0] TBD-_09d_L319 '07MY Pricing - Canada 3 11" xfId="30196"/>
    <cellStyle name="Comma [0] TBD_09d_L319 '07MY Pricing - Canada 3 12" xfId="15389"/>
    <cellStyle name="Comma [0] TBD-_09d_L319 '07MY Pricing - Canada 3 12" xfId="15390"/>
    <cellStyle name="Comma [0] TBD_09d_L319 '07MY Pricing - Canada 3 2" xfId="21731"/>
    <cellStyle name="Comma [0] TBD-_09d_L319 '07MY Pricing - Canada 3 2" xfId="21732"/>
    <cellStyle name="Comma [0] TBD_09d_L319 '07MY Pricing - Canada 3 3" xfId="26238"/>
    <cellStyle name="Comma [0] TBD-_09d_L319 '07MY Pricing - Canada 3 3" xfId="26239"/>
    <cellStyle name="Comma [0] TBD_09d_L319 '07MY Pricing - Canada 3 4" xfId="25504"/>
    <cellStyle name="Comma [0] TBD-_09d_L319 '07MY Pricing - Canada 3 4" xfId="25503"/>
    <cellStyle name="Comma [0] TBD_09d_L319 '07MY Pricing - Canada 3 5" xfId="23650"/>
    <cellStyle name="Comma [0] TBD-_09d_L319 '07MY Pricing - Canada 3 5" xfId="23651"/>
    <cellStyle name="Comma [0] TBD_09d_L319 '07MY Pricing - Canada 3 6" xfId="32403"/>
    <cellStyle name="Comma [0] TBD-_09d_L319 '07MY Pricing - Canada 3 6" xfId="32404"/>
    <cellStyle name="Comma [0] TBD_09d_L319 '07MY Pricing - Canada 3 7" xfId="31318"/>
    <cellStyle name="Comma [0] TBD-_09d_L319 '07MY Pricing - Canada 3 7" xfId="31317"/>
    <cellStyle name="Comma [0] TBD_09d_L319 '07MY Pricing - Canada 3 8" xfId="34723"/>
    <cellStyle name="Comma [0] TBD-_09d_L319 '07MY Pricing - Canada 3 8" xfId="34724"/>
    <cellStyle name="Comma [0] TBD_09d_L319 '07MY Pricing - Canada 3 9" xfId="33771"/>
    <cellStyle name="Comma [0] TBD-_09d_L319 '07MY Pricing - Canada 3 9" xfId="33770"/>
    <cellStyle name="Comma [0] TBD_09d_L319 '07MY Pricing - Canada 30" xfId="26196"/>
    <cellStyle name="Comma [0] TBD-_09d_L319 '07MY Pricing - Canada 30" xfId="26197"/>
    <cellStyle name="Comma [0] TBD_09d_L319 '07MY Pricing - Canada 31" xfId="25543"/>
    <cellStyle name="Comma [0] TBD-_09d_L319 '07MY Pricing - Canada 31" xfId="25542"/>
    <cellStyle name="Comma [0] TBD_09d_L319 '07MY Pricing - Canada 32" xfId="23462"/>
    <cellStyle name="Comma [0] TBD-_09d_L319 '07MY Pricing - Canada 32" xfId="27276"/>
    <cellStyle name="Comma [0] TBD_09d_L319 '07MY Pricing - Canada 33" xfId="32361"/>
    <cellStyle name="Comma [0] TBD-_09d_L319 '07MY Pricing - Canada 33" xfId="32362"/>
    <cellStyle name="Comma [0] TBD_09d_L319 '07MY Pricing - Canada 34" xfId="31356"/>
    <cellStyle name="Comma [0] TBD-_09d_L319 '07MY Pricing - Canada 34" xfId="31355"/>
    <cellStyle name="Comma [0] TBD_09d_L319 '07MY Pricing - Canada 35" xfId="28106"/>
    <cellStyle name="Comma [0] TBD-_09d_L319 '07MY Pricing - Canada 35" xfId="28107"/>
    <cellStyle name="Comma [0] TBD_09d_L319 '07MY Pricing - Canada 36" xfId="33801"/>
    <cellStyle name="Comma [0] TBD-_09d_L319 '07MY Pricing - Canada 36" xfId="33800"/>
    <cellStyle name="Comma [0] TBD_09d_L319 '07MY Pricing - Canada 37" xfId="35772"/>
    <cellStyle name="Comma [0] TBD-_09d_L319 '07MY Pricing - Canada 37" xfId="35771"/>
    <cellStyle name="Comma [0] TBD_09d_L319 '07MY Pricing - Canada 38" xfId="30206"/>
    <cellStyle name="Comma [0] TBD-_09d_L319 '07MY Pricing - Canada 38" xfId="30205"/>
    <cellStyle name="Comma [0] TBD_09d_L319 '07MY Pricing - Canada 39" xfId="15347"/>
    <cellStyle name="Comma [0] TBD-_09d_L319 '07MY Pricing - Canada 39" xfId="15348"/>
    <cellStyle name="Comma [0] TBD_09d_L319 '07MY Pricing - Canada 4" xfId="6614"/>
    <cellStyle name="Comma [0] TBD-_09d_L319 '07MY Pricing - Canada 4" xfId="6615"/>
    <cellStyle name="Comma [0] TBD_09d_L319 '07MY Pricing - Canada 4 10" xfId="30022"/>
    <cellStyle name="Comma [0] TBD-_09d_L319 '07MY Pricing - Canada 4 10" xfId="34012"/>
    <cellStyle name="Comma [0] TBD_09d_L319 '07MY Pricing - Canada 4 11" xfId="37101"/>
    <cellStyle name="Comma [0] TBD-_09d_L319 '07MY Pricing - Canada 4 11" xfId="37102"/>
    <cellStyle name="Comma [0] TBD_09d_L319 '07MY Pricing - Canada 4 12" xfId="15391"/>
    <cellStyle name="Comma [0] TBD-_09d_L319 '07MY Pricing - Canada 4 12" xfId="15392"/>
    <cellStyle name="Comma [0] TBD_09d_L319 '07MY Pricing - Canada 4 2" xfId="21733"/>
    <cellStyle name="Comma [0] TBD-_09d_L319 '07MY Pricing - Canada 4 2" xfId="21734"/>
    <cellStyle name="Comma [0] TBD_09d_L319 '07MY Pricing - Canada 4 3" xfId="26240"/>
    <cellStyle name="Comma [0] TBD-_09d_L319 '07MY Pricing - Canada 4 3" xfId="26241"/>
    <cellStyle name="Comma [0] TBD_09d_L319 '07MY Pricing - Canada 4 4" xfId="23480"/>
    <cellStyle name="Comma [0] TBD-_09d_L319 '07MY Pricing - Canada 4 4" xfId="25502"/>
    <cellStyle name="Comma [0] TBD_09d_L319 '07MY Pricing - Canada 4 5" xfId="23652"/>
    <cellStyle name="Comma [0] TBD-_09d_L319 '07MY Pricing - Canada 4 5" xfId="27538"/>
    <cellStyle name="Comma [0] TBD_09d_L319 '07MY Pricing - Canada 4 6" xfId="32405"/>
    <cellStyle name="Comma [0] TBD-_09d_L319 '07MY Pricing - Canada 4 6" xfId="32406"/>
    <cellStyle name="Comma [0] TBD_09d_L319 '07MY Pricing - Canada 4 7" xfId="31316"/>
    <cellStyle name="Comma [0] TBD-_09d_L319 '07MY Pricing - Canada 4 7" xfId="31315"/>
    <cellStyle name="Comma [0] TBD_09d_L319 '07MY Pricing - Canada 4 8" xfId="34725"/>
    <cellStyle name="Comma [0] TBD-_09d_L319 '07MY Pricing - Canada 4 8" xfId="34726"/>
    <cellStyle name="Comma [0] TBD_09d_L319 '07MY Pricing - Canada 4 9" xfId="33769"/>
    <cellStyle name="Comma [0] TBD-_09d_L319 '07MY Pricing - Canada 4 9" xfId="33768"/>
    <cellStyle name="Comma [0] TBD_09d_L319 '07MY Pricing - Canada 5" xfId="6616"/>
    <cellStyle name="Comma [0] TBD-_09d_L319 '07MY Pricing - Canada 5" xfId="6617"/>
    <cellStyle name="Comma [0] TBD_09d_L319 '07MY Pricing - Canada 5 10" xfId="29972"/>
    <cellStyle name="Comma [0] TBD-_09d_L319 '07MY Pricing - Canada 5 10" xfId="34013"/>
    <cellStyle name="Comma [0] TBD_09d_L319 '07MY Pricing - Canada 5 11" xfId="28630"/>
    <cellStyle name="Comma [0] TBD-_09d_L319 '07MY Pricing - Canada 5 11" xfId="36720"/>
    <cellStyle name="Comma [0] TBD_09d_L319 '07MY Pricing - Canada 5 12" xfId="15393"/>
    <cellStyle name="Comma [0] TBD-_09d_L319 '07MY Pricing - Canada 5 12" xfId="15394"/>
    <cellStyle name="Comma [0] TBD_09d_L319 '07MY Pricing - Canada 5 2" xfId="21735"/>
    <cellStyle name="Comma [0] TBD-_09d_L319 '07MY Pricing - Canada 5 2" xfId="21736"/>
    <cellStyle name="Comma [0] TBD_09d_L319 '07MY Pricing - Canada 5 3" xfId="26242"/>
    <cellStyle name="Comma [0] TBD-_09d_L319 '07MY Pricing - Canada 5 3" xfId="26243"/>
    <cellStyle name="Comma [0] TBD_09d_L319 '07MY Pricing - Canada 5 4" xfId="25501"/>
    <cellStyle name="Comma [0] TBD-_09d_L319 '07MY Pricing - Canada 5 4" xfId="25500"/>
    <cellStyle name="Comma [0] TBD_09d_L319 '07MY Pricing - Canada 5 5" xfId="27539"/>
    <cellStyle name="Comma [0] TBD-_09d_L319 '07MY Pricing - Canada 5 5" xfId="27540"/>
    <cellStyle name="Comma [0] TBD_09d_L319 '07MY Pricing - Canada 5 6" xfId="32407"/>
    <cellStyle name="Comma [0] TBD-_09d_L319 '07MY Pricing - Canada 5 6" xfId="32408"/>
    <cellStyle name="Comma [0] TBD_09d_L319 '07MY Pricing - Canada 5 7" xfId="31314"/>
    <cellStyle name="Comma [0] TBD-_09d_L319 '07MY Pricing - Canada 5 7" xfId="31313"/>
    <cellStyle name="Comma [0] TBD_09d_L319 '07MY Pricing - Canada 5 8" xfId="33571"/>
    <cellStyle name="Comma [0] TBD-_09d_L319 '07MY Pricing - Canada 5 8" xfId="29184"/>
    <cellStyle name="Comma [0] TBD_09d_L319 '07MY Pricing - Canada 5 9" xfId="33767"/>
    <cellStyle name="Comma [0] TBD-_09d_L319 '07MY Pricing - Canada 5 9" xfId="33766"/>
    <cellStyle name="Comma [0] TBD_09d_L319 '07MY Pricing - Canada 6" xfId="6618"/>
    <cellStyle name="Comma [0] TBD-_09d_L319 '07MY Pricing - Canada 6" xfId="6619"/>
    <cellStyle name="Comma [0] TBD_09d_L319 '07MY Pricing - Canada 6 10" xfId="30023"/>
    <cellStyle name="Comma [0] TBD-_09d_L319 '07MY Pricing - Canada 6 10" xfId="30024"/>
    <cellStyle name="Comma [0] TBD_09d_L319 '07MY Pricing - Canada 6 11" xfId="30294"/>
    <cellStyle name="Comma [0] TBD-_09d_L319 '07MY Pricing - Canada 6 11" xfId="33627"/>
    <cellStyle name="Comma [0] TBD_09d_L319 '07MY Pricing - Canada 6 12" xfId="15395"/>
    <cellStyle name="Comma [0] TBD-_09d_L319 '07MY Pricing - Canada 6 12" xfId="15396"/>
    <cellStyle name="Comma [0] TBD_09d_L319 '07MY Pricing - Canada 6 2" xfId="21737"/>
    <cellStyle name="Comma [0] TBD-_09d_L319 '07MY Pricing - Canada 6 2" xfId="21738"/>
    <cellStyle name="Comma [0] TBD_09d_L319 '07MY Pricing - Canada 6 3" xfId="26244"/>
    <cellStyle name="Comma [0] TBD-_09d_L319 '07MY Pricing - Canada 6 3" xfId="26245"/>
    <cellStyle name="Comma [0] TBD_09d_L319 '07MY Pricing - Canada 6 4" xfId="25499"/>
    <cellStyle name="Comma [0] TBD-_09d_L319 '07MY Pricing - Canada 6 4" xfId="25498"/>
    <cellStyle name="Comma [0] TBD_09d_L319 '07MY Pricing - Canada 6 5" xfId="27541"/>
    <cellStyle name="Comma [0] TBD-_09d_L319 '07MY Pricing - Canada 6 5" xfId="27542"/>
    <cellStyle name="Comma [0] TBD_09d_L319 '07MY Pricing - Canada 6 6" xfId="32409"/>
    <cellStyle name="Comma [0] TBD-_09d_L319 '07MY Pricing - Canada 6 6" xfId="32410"/>
    <cellStyle name="Comma [0] TBD_09d_L319 '07MY Pricing - Canada 6 7" xfId="31312"/>
    <cellStyle name="Comma [0] TBD-_09d_L319 '07MY Pricing - Canada 6 7" xfId="28134"/>
    <cellStyle name="Comma [0] TBD_09d_L319 '07MY Pricing - Canada 6 8" xfId="29185"/>
    <cellStyle name="Comma [0] TBD-_09d_L319 '07MY Pricing - Canada 6 8" xfId="29186"/>
    <cellStyle name="Comma [0] TBD_09d_L319 '07MY Pricing - Canada 6 9" xfId="30265"/>
    <cellStyle name="Comma [0] TBD-_09d_L319 '07MY Pricing - Canada 6 9" xfId="34579"/>
    <cellStyle name="Comma [0] TBD_09d_L319 '07MY Pricing - Canada 7" xfId="6620"/>
    <cellStyle name="Comma [0] TBD-_09d_L319 '07MY Pricing - Canada 7" xfId="6621"/>
    <cellStyle name="Comma [0] TBD_09d_L319 '07MY Pricing - Canada 7 10" xfId="30025"/>
    <cellStyle name="Comma [0] TBD-_09d_L319 '07MY Pricing - Canada 7 10" xfId="34014"/>
    <cellStyle name="Comma [0] TBD_09d_L319 '07MY Pricing - Canada 7 11" xfId="33712"/>
    <cellStyle name="Comma [0] TBD-_09d_L319 '07MY Pricing - Canada 7 11" xfId="35020"/>
    <cellStyle name="Comma [0] TBD_09d_L319 '07MY Pricing - Canada 7 12" xfId="15397"/>
    <cellStyle name="Comma [0] TBD-_09d_L319 '07MY Pricing - Canada 7 12" xfId="15398"/>
    <cellStyle name="Comma [0] TBD_09d_L319 '07MY Pricing - Canada 7 2" xfId="21739"/>
    <cellStyle name="Comma [0] TBD-_09d_L319 '07MY Pricing - Canada 7 2" xfId="21740"/>
    <cellStyle name="Comma [0] TBD_09d_L319 '07MY Pricing - Canada 7 3" xfId="26246"/>
    <cellStyle name="Comma [0] TBD-_09d_L319 '07MY Pricing - Canada 7 3" xfId="26247"/>
    <cellStyle name="Comma [0] TBD_09d_L319 '07MY Pricing - Canada 7 4" xfId="25497"/>
    <cellStyle name="Comma [0] TBD-_09d_L319 '07MY Pricing - Canada 7 4" xfId="25496"/>
    <cellStyle name="Comma [0] TBD_09d_L319 '07MY Pricing - Canada 7 5" xfId="27543"/>
    <cellStyle name="Comma [0] TBD-_09d_L319 '07MY Pricing - Canada 7 5" xfId="27544"/>
    <cellStyle name="Comma [0] TBD_09d_L319 '07MY Pricing - Canada 7 6" xfId="32411"/>
    <cellStyle name="Comma [0] TBD-_09d_L319 '07MY Pricing - Canada 7 6" xfId="32412"/>
    <cellStyle name="Comma [0] TBD_09d_L319 '07MY Pricing - Canada 7 7" xfId="31311"/>
    <cellStyle name="Comma [0] TBD-_09d_L319 '07MY Pricing - Canada 7 7" xfId="31310"/>
    <cellStyle name="Comma [0] TBD_09d_L319 '07MY Pricing - Canada 7 8" xfId="30168"/>
    <cellStyle name="Comma [0] TBD-_09d_L319 '07MY Pricing - Canada 7 8" xfId="29187"/>
    <cellStyle name="Comma [0] TBD_09d_L319 '07MY Pricing - Canada 7 9" xfId="34578"/>
    <cellStyle name="Comma [0] TBD-_09d_L319 '07MY Pricing - Canada 7 9" xfId="34577"/>
    <cellStyle name="Comma [0] TBD_09d_L319 '07MY Pricing - Canada 8" xfId="6622"/>
    <cellStyle name="Comma [0] TBD-_09d_L319 '07MY Pricing - Canada 8" xfId="6623"/>
    <cellStyle name="Comma [0] TBD_09d_L319 '07MY Pricing - Canada 8 10" xfId="30026"/>
    <cellStyle name="Comma [0] TBD-_09d_L319 '07MY Pricing - Canada 8 10" xfId="28605"/>
    <cellStyle name="Comma [0] TBD_09d_L319 '07MY Pricing - Canada 8 11" xfId="35021"/>
    <cellStyle name="Comma [0] TBD-_09d_L319 '07MY Pricing - Canada 8 11" xfId="35022"/>
    <cellStyle name="Comma [0] TBD_09d_L319 '07MY Pricing - Canada 8 12" xfId="15399"/>
    <cellStyle name="Comma [0] TBD-_09d_L319 '07MY Pricing - Canada 8 12" xfId="15400"/>
    <cellStyle name="Comma [0] TBD_09d_L319 '07MY Pricing - Canada 8 2" xfId="21741"/>
    <cellStyle name="Comma [0] TBD-_09d_L319 '07MY Pricing - Canada 8 2" xfId="21742"/>
    <cellStyle name="Comma [0] TBD_09d_L319 '07MY Pricing - Canada 8 3" xfId="26248"/>
    <cellStyle name="Comma [0] TBD-_09d_L319 '07MY Pricing - Canada 8 3" xfId="26249"/>
    <cellStyle name="Comma [0] TBD_09d_L319 '07MY Pricing - Canada 8 4" xfId="25495"/>
    <cellStyle name="Comma [0] TBD-_09d_L319 '07MY Pricing - Canada 8 4" xfId="25494"/>
    <cellStyle name="Comma [0] TBD_09d_L319 '07MY Pricing - Canada 8 5" xfId="27277"/>
    <cellStyle name="Comma [0] TBD-_09d_L319 '07MY Pricing - Canada 8 5" xfId="23902"/>
    <cellStyle name="Comma [0] TBD_09d_L319 '07MY Pricing - Canada 8 6" xfId="32413"/>
    <cellStyle name="Comma [0] TBD-_09d_L319 '07MY Pricing - Canada 8 6" xfId="32414"/>
    <cellStyle name="Comma [0] TBD_09d_L319 '07MY Pricing - Canada 8 7" xfId="31309"/>
    <cellStyle name="Comma [0] TBD-_09d_L319 '07MY Pricing - Canada 8 7" xfId="31308"/>
    <cellStyle name="Comma [0] TBD_09d_L319 '07MY Pricing - Canada 8 8" xfId="29188"/>
    <cellStyle name="Comma [0] TBD-_09d_L319 '07MY Pricing - Canada 8 8" xfId="29189"/>
    <cellStyle name="Comma [0] TBD_09d_L319 '07MY Pricing - Canada 8 9" xfId="34576"/>
    <cellStyle name="Comma [0] TBD-_09d_L319 '07MY Pricing - Canada 8 9" xfId="34575"/>
    <cellStyle name="Comma [0] TBD_09d_L319 '07MY Pricing - Canada 9" xfId="6624"/>
    <cellStyle name="Comma [0] TBD-_09d_L319 '07MY Pricing - Canada 9" xfId="6625"/>
    <cellStyle name="Comma [0] TBD_09d_L319 '07MY Pricing - Canada 9 10" xfId="28606"/>
    <cellStyle name="Comma [0] TBD-_09d_L319 '07MY Pricing - Canada 9 10" xfId="28607"/>
    <cellStyle name="Comma [0] TBD_09d_L319 '07MY Pricing - Canada 9 11" xfId="35023"/>
    <cellStyle name="Comma [0] TBD-_09d_L319 '07MY Pricing - Canada 9 11" xfId="35024"/>
    <cellStyle name="Comma [0] TBD_09d_L319 '07MY Pricing - Canada 9 12" xfId="15401"/>
    <cellStyle name="Comma [0] TBD-_09d_L319 '07MY Pricing - Canada 9 12" xfId="15402"/>
    <cellStyle name="Comma [0] TBD_09d_L319 '07MY Pricing - Canada 9 2" xfId="21743"/>
    <cellStyle name="Comma [0] TBD-_09d_L319 '07MY Pricing - Canada 9 2" xfId="21744"/>
    <cellStyle name="Comma [0] TBD_09d_L319 '07MY Pricing - Canada 9 3" xfId="26250"/>
    <cellStyle name="Comma [0] TBD-_09d_L319 '07MY Pricing - Canada 9 3" xfId="26251"/>
    <cellStyle name="Comma [0] TBD_09d_L319 '07MY Pricing - Canada 9 4" xfId="23479"/>
    <cellStyle name="Comma [0] TBD-_09d_L319 '07MY Pricing - Canada 9 4" xfId="25493"/>
    <cellStyle name="Comma [0] TBD_09d_L319 '07MY Pricing - Canada 9 5" xfId="23903"/>
    <cellStyle name="Comma [0] TBD-_09d_L319 '07MY Pricing - Canada 9 5" xfId="23904"/>
    <cellStyle name="Comma [0] TBD_09d_L319 '07MY Pricing - Canada 9 6" xfId="32415"/>
    <cellStyle name="Comma [0] TBD-_09d_L319 '07MY Pricing - Canada 9 6" xfId="32416"/>
    <cellStyle name="Comma [0] TBD_09d_L319 '07MY Pricing - Canada 9 7" xfId="31307"/>
    <cellStyle name="Comma [0] TBD-_09d_L319 '07MY Pricing - Canada 9 7" xfId="31306"/>
    <cellStyle name="Comma [0] TBD_09d_L319 '07MY Pricing - Canada 9 8" xfId="29190"/>
    <cellStyle name="Comma [0] TBD-_09d_L319 '07MY Pricing - Canada 9 8" xfId="29191"/>
    <cellStyle name="Comma [0] TBD_09d_L319 '07MY Pricing - Canada 9 9" xfId="34574"/>
    <cellStyle name="Comma [0] TBD-_09d_L319 '07MY Pricing - Canada 9 9" xfId="34573"/>
    <cellStyle name="Comma [0] TBD_12+0 Updated vs Budget incl gross list" xfId="6626"/>
    <cellStyle name="Comma [0] TBD-_12+0 Updated vs Budget incl gross list" xfId="6627"/>
    <cellStyle name="Comma [0] TBD_120 vs Budget incl gross list" xfId="6628"/>
    <cellStyle name="Comma [0] TBD-_120 vs Budget incl gross list" xfId="6629"/>
    <cellStyle name="Comma [0] TBD_2002BusPlanAttachments" xfId="6630"/>
    <cellStyle name="Comma [0] TBD-_2002BusPlanAttachments" xfId="6631"/>
    <cellStyle name="Comma [0] TBD_2002BusPlanAttachments - Revised" xfId="6632"/>
    <cellStyle name="Comma [0] TBD-_2002BusPlanAttachments - Revised" xfId="6633"/>
    <cellStyle name="Comma [0] TBD_2003 r&amp;o" xfId="6634"/>
    <cellStyle name="Comma [0] TBD-_2003 r&amp;o" xfId="6635"/>
    <cellStyle name="Comma [0] TBD_2003 r&amp;o 10" xfId="6636"/>
    <cellStyle name="Comma [0] TBD-_2003 r&amp;o 10" xfId="6637"/>
    <cellStyle name="Comma [0] TBD_2003 r&amp;o 10 10" xfId="30029"/>
    <cellStyle name="Comma [0] TBD-_2003 r&amp;o 10 10" xfId="30030"/>
    <cellStyle name="Comma [0] TBD_2003 r&amp;o 10 11" xfId="35026"/>
    <cellStyle name="Comma [0] TBD-_2003 r&amp;o 10 11" xfId="35027"/>
    <cellStyle name="Comma [0] TBD_2003 r&amp;o 10 12" xfId="15405"/>
    <cellStyle name="Comma [0] TBD-_2003 r&amp;o 10 12" xfId="15406"/>
    <cellStyle name="Comma [0] TBD_2003 r&amp;o 10 2" xfId="21747"/>
    <cellStyle name="Comma [0] TBD-_2003 r&amp;o 10 2" xfId="21748"/>
    <cellStyle name="Comma [0] TBD_2003 r&amp;o 10 3" xfId="26254"/>
    <cellStyle name="Comma [0] TBD-_2003 r&amp;o 10 3" xfId="26255"/>
    <cellStyle name="Comma [0] TBD_2003 r&amp;o 10 4" xfId="25490"/>
    <cellStyle name="Comma [0] TBD-_2003 r&amp;o 10 4" xfId="25489"/>
    <cellStyle name="Comma [0] TBD_2003 r&amp;o 10 5" xfId="23907"/>
    <cellStyle name="Comma [0] TBD-_2003 r&amp;o 10 5" xfId="23908"/>
    <cellStyle name="Comma [0] TBD_2003 r&amp;o 10 6" xfId="32419"/>
    <cellStyle name="Comma [0] TBD-_2003 r&amp;o 10 6" xfId="32420"/>
    <cellStyle name="Comma [0] TBD_2003 r&amp;o 10 7" xfId="31303"/>
    <cellStyle name="Comma [0] TBD-_2003 r&amp;o 10 7" xfId="31302"/>
    <cellStyle name="Comma [0] TBD_2003 r&amp;o 10 8" xfId="29198"/>
    <cellStyle name="Comma [0] TBD-_2003 r&amp;o 10 8" xfId="29199"/>
    <cellStyle name="Comma [0] TBD_2003 r&amp;o 10 9" xfId="28404"/>
    <cellStyle name="Comma [0] TBD-_2003 r&amp;o 10 9" xfId="28073"/>
    <cellStyle name="Comma [0] TBD_2003 r&amp;o 11" xfId="6638"/>
    <cellStyle name="Comma [0] TBD-_2003 r&amp;o 11" xfId="6639"/>
    <cellStyle name="Comma [0] TBD_2003 r&amp;o 11 10" xfId="35747"/>
    <cellStyle name="Comma [0] TBD-_2003 r&amp;o 11 10" xfId="35746"/>
    <cellStyle name="Comma [0] TBD_2003 r&amp;o 11 11" xfId="35028"/>
    <cellStyle name="Comma [0] TBD-_2003 r&amp;o 11 11" xfId="34016"/>
    <cellStyle name="Comma [0] TBD_2003 r&amp;o 11 12" xfId="15407"/>
    <cellStyle name="Comma [0] TBD-_2003 r&amp;o 11 12" xfId="15408"/>
    <cellStyle name="Comma [0] TBD_2003 r&amp;o 11 2" xfId="21749"/>
    <cellStyle name="Comma [0] TBD-_2003 r&amp;o 11 2" xfId="21750"/>
    <cellStyle name="Comma [0] TBD_2003 r&amp;o 11 3" xfId="26256"/>
    <cellStyle name="Comma [0] TBD-_2003 r&amp;o 11 3" xfId="26257"/>
    <cellStyle name="Comma [0] TBD_2003 r&amp;o 11 4" xfId="25488"/>
    <cellStyle name="Comma [0] TBD-_2003 r&amp;o 11 4" xfId="25487"/>
    <cellStyle name="Comma [0] TBD_2003 r&amp;o 11 5" xfId="23909"/>
    <cellStyle name="Comma [0] TBD-_2003 r&amp;o 11 5" xfId="23470"/>
    <cellStyle name="Comma [0] TBD_2003 r&amp;o 11 6" xfId="32421"/>
    <cellStyle name="Comma [0] TBD-_2003 r&amp;o 11 6" xfId="32422"/>
    <cellStyle name="Comma [0] TBD_2003 r&amp;o 11 7" xfId="31301"/>
    <cellStyle name="Comma [0] TBD-_2003 r&amp;o 11 7" xfId="31300"/>
    <cellStyle name="Comma [0] TBD_2003 r&amp;o 11 8" xfId="29200"/>
    <cellStyle name="Comma [0] TBD-_2003 r&amp;o 11 8" xfId="29201"/>
    <cellStyle name="Comma [0] TBD_2003 r&amp;o 11 9" xfId="30143"/>
    <cellStyle name="Comma [0] TBD-_2003 r&amp;o 11 9" xfId="30142"/>
    <cellStyle name="Comma [0] TBD_2003 r&amp;o 12" xfId="6640"/>
    <cellStyle name="Comma [0] TBD-_2003 r&amp;o 12" xfId="6641"/>
    <cellStyle name="Comma [0] TBD_2003 r&amp;o 12 10" xfId="35745"/>
    <cellStyle name="Comma [0] TBD-_2003 r&amp;o 12 10" xfId="35992"/>
    <cellStyle name="Comma [0] TBD_2003 r&amp;o 12 11" xfId="35029"/>
    <cellStyle name="Comma [0] TBD-_2003 r&amp;o 12 11" xfId="35030"/>
    <cellStyle name="Comma [0] TBD_2003 r&amp;o 12 12" xfId="15409"/>
    <cellStyle name="Comma [0] TBD-_2003 r&amp;o 12 12" xfId="15410"/>
    <cellStyle name="Comma [0] TBD_2003 r&amp;o 12 2" xfId="21751"/>
    <cellStyle name="Comma [0] TBD-_2003 r&amp;o 12 2" xfId="21752"/>
    <cellStyle name="Comma [0] TBD_2003 r&amp;o 12 3" xfId="26258"/>
    <cellStyle name="Comma [0] TBD-_2003 r&amp;o 12 3" xfId="26259"/>
    <cellStyle name="Comma [0] TBD_2003 r&amp;o 12 4" xfId="25486"/>
    <cellStyle name="Comma [0] TBD-_2003 r&amp;o 12 4" xfId="23478"/>
    <cellStyle name="Comma [0] TBD_2003 r&amp;o 12 5" xfId="23910"/>
    <cellStyle name="Comma [0] TBD-_2003 r&amp;o 12 5" xfId="23911"/>
    <cellStyle name="Comma [0] TBD_2003 r&amp;o 12 6" xfId="32423"/>
    <cellStyle name="Comma [0] TBD-_2003 r&amp;o 12 6" xfId="32424"/>
    <cellStyle name="Comma [0] TBD_2003 r&amp;o 12 7" xfId="31299"/>
    <cellStyle name="Comma [0] TBD-_2003 r&amp;o 12 7" xfId="31298"/>
    <cellStyle name="Comma [0] TBD_2003 r&amp;o 12 8" xfId="29202"/>
    <cellStyle name="Comma [0] TBD-_2003 r&amp;o 12 8" xfId="29203"/>
    <cellStyle name="Comma [0] TBD_2003 r&amp;o 12 9" xfId="30141"/>
    <cellStyle name="Comma [0] TBD-_2003 r&amp;o 12 9" xfId="34784"/>
    <cellStyle name="Comma [0] TBD_2003 r&amp;o 13" xfId="6642"/>
    <cellStyle name="Comma [0] TBD-_2003 r&amp;o 13" xfId="6643"/>
    <cellStyle name="Comma [0] TBD_2003 r&amp;o 13 10" xfId="28551"/>
    <cellStyle name="Comma [0] TBD-_2003 r&amp;o 13 10" xfId="28552"/>
    <cellStyle name="Comma [0] TBD_2003 r&amp;o 13 11" xfId="35031"/>
    <cellStyle name="Comma [0] TBD-_2003 r&amp;o 13 11" xfId="36710"/>
    <cellStyle name="Comma [0] TBD_2003 r&amp;o 13 12" xfId="15411"/>
    <cellStyle name="Comma [0] TBD-_2003 r&amp;o 13 12" xfId="15412"/>
    <cellStyle name="Comma [0] TBD_2003 r&amp;o 13 2" xfId="21753"/>
    <cellStyle name="Comma [0] TBD-_2003 r&amp;o 13 2" xfId="21754"/>
    <cellStyle name="Comma [0] TBD_2003 r&amp;o 13 3" xfId="26260"/>
    <cellStyle name="Comma [0] TBD-_2003 r&amp;o 13 3" xfId="26261"/>
    <cellStyle name="Comma [0] TBD_2003 r&amp;o 13 4" xfId="25485"/>
    <cellStyle name="Comma [0] TBD-_2003 r&amp;o 13 4" xfId="25484"/>
    <cellStyle name="Comma [0] TBD_2003 r&amp;o 13 5" xfId="23912"/>
    <cellStyle name="Comma [0] TBD-_2003 r&amp;o 13 5" xfId="23507"/>
    <cellStyle name="Comma [0] TBD_2003 r&amp;o 13 6" xfId="32425"/>
    <cellStyle name="Comma [0] TBD-_2003 r&amp;o 13 6" xfId="32426"/>
    <cellStyle name="Comma [0] TBD_2003 r&amp;o 13 7" xfId="31297"/>
    <cellStyle name="Comma [0] TBD-_2003 r&amp;o 13 7" xfId="31296"/>
    <cellStyle name="Comma [0] TBD_2003 r&amp;o 13 8" xfId="29204"/>
    <cellStyle name="Comma [0] TBD-_2003 r&amp;o 13 8" xfId="34922"/>
    <cellStyle name="Comma [0] TBD_2003 r&amp;o 13 9" xfId="34850"/>
    <cellStyle name="Comma [0] TBD-_2003 r&amp;o 13 9" xfId="28972"/>
    <cellStyle name="Comma [0] TBD_2003 r&amp;o 14" xfId="6644"/>
    <cellStyle name="Comma [0] TBD-_2003 r&amp;o 14" xfId="6645"/>
    <cellStyle name="Comma [0] TBD_2003 r&amp;o 14 10" xfId="35744"/>
    <cellStyle name="Comma [0] TBD-_2003 r&amp;o 14 10" xfId="35743"/>
    <cellStyle name="Comma [0] TBD_2003 r&amp;o 14 11" xfId="28609"/>
    <cellStyle name="Comma [0] TBD-_2003 r&amp;o 14 11" xfId="36793"/>
    <cellStyle name="Comma [0] TBD_2003 r&amp;o 14 12" xfId="15413"/>
    <cellStyle name="Comma [0] TBD-_2003 r&amp;o 14 12" xfId="15414"/>
    <cellStyle name="Comma [0] TBD_2003 r&amp;o 14 2" xfId="21755"/>
    <cellStyle name="Comma [0] TBD-_2003 r&amp;o 14 2" xfId="21756"/>
    <cellStyle name="Comma [0] TBD_2003 r&amp;o 14 3" xfId="26262"/>
    <cellStyle name="Comma [0] TBD-_2003 r&amp;o 14 3" xfId="26263"/>
    <cellStyle name="Comma [0] TBD_2003 r&amp;o 14 4" xfId="25483"/>
    <cellStyle name="Comma [0] TBD-_2003 r&amp;o 14 4" xfId="25482"/>
    <cellStyle name="Comma [0] TBD_2003 r&amp;o 14 5" xfId="25620"/>
    <cellStyle name="Comma [0] TBD-_2003 r&amp;o 14 5" xfId="25621"/>
    <cellStyle name="Comma [0] TBD_2003 r&amp;o 14 6" xfId="32427"/>
    <cellStyle name="Comma [0] TBD-_2003 r&amp;o 14 6" xfId="32428"/>
    <cellStyle name="Comma [0] TBD_2003 r&amp;o 14 7" xfId="31295"/>
    <cellStyle name="Comma [0] TBD-_2003 r&amp;o 14 7" xfId="31294"/>
    <cellStyle name="Comma [0] TBD_2003 r&amp;o 14 8" xfId="29205"/>
    <cellStyle name="Comma [0] TBD-_2003 r&amp;o 14 8" xfId="29206"/>
    <cellStyle name="Comma [0] TBD_2003 r&amp;o 14 9" xfId="28971"/>
    <cellStyle name="Comma [0] TBD-_2003 r&amp;o 14 9" xfId="34761"/>
    <cellStyle name="Comma [0] TBD_2003 r&amp;o 15" xfId="6646"/>
    <cellStyle name="Comma [0] TBD-_2003 r&amp;o 15" xfId="6647"/>
    <cellStyle name="Comma [0] TBD_2003 r&amp;o 15 10" xfId="35742"/>
    <cellStyle name="Comma [0] TBD-_2003 r&amp;o 15 10" xfId="35741"/>
    <cellStyle name="Comma [0] TBD_2003 r&amp;o 15 11" xfId="35032"/>
    <cellStyle name="Comma [0] TBD-_2003 r&amp;o 15 11" xfId="35033"/>
    <cellStyle name="Comma [0] TBD_2003 r&amp;o 15 12" xfId="15415"/>
    <cellStyle name="Comma [0] TBD-_2003 r&amp;o 15 12" xfId="15416"/>
    <cellStyle name="Comma [0] TBD_2003 r&amp;o 15 2" xfId="21757"/>
    <cellStyle name="Comma [0] TBD-_2003 r&amp;o 15 2" xfId="21758"/>
    <cellStyle name="Comma [0] TBD_2003 r&amp;o 15 3" xfId="26264"/>
    <cellStyle name="Comma [0] TBD-_2003 r&amp;o 15 3" xfId="26265"/>
    <cellStyle name="Comma [0] TBD_2003 r&amp;o 15 4" xfId="25481"/>
    <cellStyle name="Comma [0] TBD-_2003 r&amp;o 15 4" xfId="25480"/>
    <cellStyle name="Comma [0] TBD_2003 r&amp;o 15 5" xfId="23913"/>
    <cellStyle name="Comma [0] TBD-_2003 r&amp;o 15 5" xfId="23914"/>
    <cellStyle name="Comma [0] TBD_2003 r&amp;o 15 6" xfId="32429"/>
    <cellStyle name="Comma [0] TBD-_2003 r&amp;o 15 6" xfId="32430"/>
    <cellStyle name="Comma [0] TBD_2003 r&amp;o 15 7" xfId="28133"/>
    <cellStyle name="Comma [0] TBD-_2003 r&amp;o 15 7" xfId="31293"/>
    <cellStyle name="Comma [0] TBD_2003 r&amp;o 15 8" xfId="28233"/>
    <cellStyle name="Comma [0] TBD-_2003 r&amp;o 15 8" xfId="29207"/>
    <cellStyle name="Comma [0] TBD_2003 r&amp;o 15 9" xfId="28970"/>
    <cellStyle name="Comma [0] TBD-_2003 r&amp;o 15 9" xfId="28969"/>
    <cellStyle name="Comma [0] TBD_2003 r&amp;o 16" xfId="6648"/>
    <cellStyle name="Comma [0] TBD-_2003 r&amp;o 16" xfId="6649"/>
    <cellStyle name="Comma [0] TBD_2003 r&amp;o 16 10" xfId="35740"/>
    <cellStyle name="Comma [0] TBD-_2003 r&amp;o 16 10" xfId="35739"/>
    <cellStyle name="Comma [0] TBD_2003 r&amp;o 16 11" xfId="30284"/>
    <cellStyle name="Comma [0] TBD-_2003 r&amp;o 16 11" xfId="35034"/>
    <cellStyle name="Comma [0] TBD_2003 r&amp;o 16 12" xfId="15417"/>
    <cellStyle name="Comma [0] TBD-_2003 r&amp;o 16 12" xfId="15418"/>
    <cellStyle name="Comma [0] TBD_2003 r&amp;o 16 2" xfId="21759"/>
    <cellStyle name="Comma [0] TBD-_2003 r&amp;o 16 2" xfId="21760"/>
    <cellStyle name="Comma [0] TBD_2003 r&amp;o 16 3" xfId="26266"/>
    <cellStyle name="Comma [0] TBD-_2003 r&amp;o 16 3" xfId="26267"/>
    <cellStyle name="Comma [0] TBD_2003 r&amp;o 16 4" xfId="25479"/>
    <cellStyle name="Comma [0] TBD-_2003 r&amp;o 16 4" xfId="25478"/>
    <cellStyle name="Comma [0] TBD_2003 r&amp;o 16 5" xfId="23915"/>
    <cellStyle name="Comma [0] TBD-_2003 r&amp;o 16 5" xfId="23659"/>
    <cellStyle name="Comma [0] TBD_2003 r&amp;o 16 6" xfId="32431"/>
    <cellStyle name="Comma [0] TBD-_2003 r&amp;o 16 6" xfId="32432"/>
    <cellStyle name="Comma [0] TBD_2003 r&amp;o 16 7" xfId="31292"/>
    <cellStyle name="Comma [0] TBD-_2003 r&amp;o 16 7" xfId="31291"/>
    <cellStyle name="Comma [0] TBD_2003 r&amp;o 16 8" xfId="29208"/>
    <cellStyle name="Comma [0] TBD-_2003 r&amp;o 16 8" xfId="29209"/>
    <cellStyle name="Comma [0] TBD_2003 r&amp;o 16 9" xfId="28968"/>
    <cellStyle name="Comma [0] TBD-_2003 r&amp;o 16 9" xfId="28967"/>
    <cellStyle name="Comma [0] TBD_2003 r&amp;o 17" xfId="6650"/>
    <cellStyle name="Comma [0] TBD-_2003 r&amp;o 17" xfId="6651"/>
    <cellStyle name="Comma [0] TBD_2003 r&amp;o 17 10" xfId="35738"/>
    <cellStyle name="Comma [0] TBD-_2003 r&amp;o 17 10" xfId="35737"/>
    <cellStyle name="Comma [0] TBD_2003 r&amp;o 17 11" xfId="35035"/>
    <cellStyle name="Comma [0] TBD-_2003 r&amp;o 17 11" xfId="35036"/>
    <cellStyle name="Comma [0] TBD_2003 r&amp;o 17 12" xfId="15419"/>
    <cellStyle name="Comma [0] TBD-_2003 r&amp;o 17 12" xfId="15420"/>
    <cellStyle name="Comma [0] TBD_2003 r&amp;o 17 2" xfId="21761"/>
    <cellStyle name="Comma [0] TBD-_2003 r&amp;o 17 2" xfId="21762"/>
    <cellStyle name="Comma [0] TBD_2003 r&amp;o 17 3" xfId="26268"/>
    <cellStyle name="Comma [0] TBD-_2003 r&amp;o 17 3" xfId="26269"/>
    <cellStyle name="Comma [0] TBD_2003 r&amp;o 17 4" xfId="25477"/>
    <cellStyle name="Comma [0] TBD-_2003 r&amp;o 17 4" xfId="23477"/>
    <cellStyle name="Comma [0] TBD_2003 r&amp;o 17 5" xfId="23916"/>
    <cellStyle name="Comma [0] TBD-_2003 r&amp;o 17 5" xfId="23917"/>
    <cellStyle name="Comma [0] TBD_2003 r&amp;o 17 6" xfId="32433"/>
    <cellStyle name="Comma [0] TBD-_2003 r&amp;o 17 6" xfId="32434"/>
    <cellStyle name="Comma [0] TBD_2003 r&amp;o 17 7" xfId="31290"/>
    <cellStyle name="Comma [0] TBD-_2003 r&amp;o 17 7" xfId="31289"/>
    <cellStyle name="Comma [0] TBD_2003 r&amp;o 17 8" xfId="29210"/>
    <cellStyle name="Comma [0] TBD-_2003 r&amp;o 17 8" xfId="29211"/>
    <cellStyle name="Comma [0] TBD_2003 r&amp;o 17 9" xfId="28120"/>
    <cellStyle name="Comma [0] TBD-_2003 r&amp;o 17 9" xfId="34849"/>
    <cellStyle name="Comma [0] TBD_2003 r&amp;o 18" xfId="6652"/>
    <cellStyle name="Comma [0] TBD-_2003 r&amp;o 18" xfId="6653"/>
    <cellStyle name="Comma [0] TBD_2003 r&amp;o 18 10" xfId="35736"/>
    <cellStyle name="Comma [0] TBD-_2003 r&amp;o 18 10" xfId="35735"/>
    <cellStyle name="Comma [0] TBD_2003 r&amp;o 18 11" xfId="35037"/>
    <cellStyle name="Comma [0] TBD-_2003 r&amp;o 18 11" xfId="36709"/>
    <cellStyle name="Comma [0] TBD_2003 r&amp;o 18 12" xfId="15421"/>
    <cellStyle name="Comma [0] TBD-_2003 r&amp;o 18 12" xfId="15422"/>
    <cellStyle name="Comma [0] TBD_2003 r&amp;o 18 2" xfId="21763"/>
    <cellStyle name="Comma [0] TBD-_2003 r&amp;o 18 2" xfId="21764"/>
    <cellStyle name="Comma [0] TBD_2003 r&amp;o 18 3" xfId="26270"/>
    <cellStyle name="Comma [0] TBD-_2003 r&amp;o 18 3" xfId="26271"/>
    <cellStyle name="Comma [0] TBD_2003 r&amp;o 18 4" xfId="25476"/>
    <cellStyle name="Comma [0] TBD-_2003 r&amp;o 18 4" xfId="25475"/>
    <cellStyle name="Comma [0] TBD_2003 r&amp;o 18 5" xfId="23918"/>
    <cellStyle name="Comma [0] TBD-_2003 r&amp;o 18 5" xfId="23919"/>
    <cellStyle name="Comma [0] TBD_2003 r&amp;o 18 6" xfId="32435"/>
    <cellStyle name="Comma [0] TBD-_2003 r&amp;o 18 6" xfId="32436"/>
    <cellStyle name="Comma [0] TBD_2003 r&amp;o 18 7" xfId="31288"/>
    <cellStyle name="Comma [0] TBD-_2003 r&amp;o 18 7" xfId="31287"/>
    <cellStyle name="Comma [0] TBD_2003 r&amp;o 18 8" xfId="29212"/>
    <cellStyle name="Comma [0] TBD-_2003 r&amp;o 18 8" xfId="30186"/>
    <cellStyle name="Comma [0] TBD_2003 r&amp;o 18 9" xfId="30187"/>
    <cellStyle name="Comma [0] TBD-_2003 r&amp;o 18 9" xfId="34848"/>
    <cellStyle name="Comma [0] TBD_2003 r&amp;o 19" xfId="6654"/>
    <cellStyle name="Comma [0] TBD-_2003 r&amp;o 19" xfId="6655"/>
    <cellStyle name="Comma [0] TBD_2003 r&amp;o 19 10" xfId="35993"/>
    <cellStyle name="Comma [0] TBD-_2003 r&amp;o 19 10" xfId="29839"/>
    <cellStyle name="Comma [0] TBD_2003 r&amp;o 19 11" xfId="35038"/>
    <cellStyle name="Comma [0] TBD-_2003 r&amp;o 19 11" xfId="35039"/>
    <cellStyle name="Comma [0] TBD_2003 r&amp;o 19 12" xfId="15423"/>
    <cellStyle name="Comma [0] TBD-_2003 r&amp;o 19 12" xfId="15424"/>
    <cellStyle name="Comma [0] TBD_2003 r&amp;o 19 2" xfId="21765"/>
    <cellStyle name="Comma [0] TBD-_2003 r&amp;o 19 2" xfId="21766"/>
    <cellStyle name="Comma [0] TBD_2003 r&amp;o 19 3" xfId="26272"/>
    <cellStyle name="Comma [0] TBD-_2003 r&amp;o 19 3" xfId="26273"/>
    <cellStyle name="Comma [0] TBD_2003 r&amp;o 19 4" xfId="25474"/>
    <cellStyle name="Comma [0] TBD-_2003 r&amp;o 19 4" xfId="25473"/>
    <cellStyle name="Comma [0] TBD_2003 r&amp;o 19 5" xfId="23920"/>
    <cellStyle name="Comma [0] TBD-_2003 r&amp;o 19 5" xfId="23921"/>
    <cellStyle name="Comma [0] TBD_2003 r&amp;o 19 6" xfId="32437"/>
    <cellStyle name="Comma [0] TBD-_2003 r&amp;o 19 6" xfId="32438"/>
    <cellStyle name="Comma [0] TBD_2003 r&amp;o 19 7" xfId="31286"/>
    <cellStyle name="Comma [0] TBD-_2003 r&amp;o 19 7" xfId="31285"/>
    <cellStyle name="Comma [0] TBD_2003 r&amp;o 19 8" xfId="29213"/>
    <cellStyle name="Comma [0] TBD-_2003 r&amp;o 19 8" xfId="29214"/>
    <cellStyle name="Comma [0] TBD_2003 r&amp;o 19 9" xfId="28572"/>
    <cellStyle name="Comma [0] TBD-_2003 r&amp;o 19 9" xfId="34760"/>
    <cellStyle name="Comma [0] TBD_2003 r&amp;o 2" xfId="6656"/>
    <cellStyle name="Comma [0] TBD-_2003 r&amp;o 2" xfId="6657"/>
    <cellStyle name="Comma [0] TBD_2003 r&amp;o 2 10" xfId="29840"/>
    <cellStyle name="Comma [0] TBD-_2003 r&amp;o 2 10" xfId="35734"/>
    <cellStyle name="Comma [0] TBD_2003 r&amp;o 2 11" xfId="35040"/>
    <cellStyle name="Comma [0] TBD-_2003 r&amp;o 2 11" xfId="35041"/>
    <cellStyle name="Comma [0] TBD_2003 r&amp;o 2 12" xfId="15425"/>
    <cellStyle name="Comma [0] TBD-_2003 r&amp;o 2 12" xfId="15426"/>
    <cellStyle name="Comma [0] TBD_2003 r&amp;o 2 2" xfId="21767"/>
    <cellStyle name="Comma [0] TBD-_2003 r&amp;o 2 2" xfId="21768"/>
    <cellStyle name="Comma [0] TBD_2003 r&amp;o 2 3" xfId="26274"/>
    <cellStyle name="Comma [0] TBD-_2003 r&amp;o 2 3" xfId="26275"/>
    <cellStyle name="Comma [0] TBD_2003 r&amp;o 2 4" xfId="25472"/>
    <cellStyle name="Comma [0] TBD-_2003 r&amp;o 2 4" xfId="25471"/>
    <cellStyle name="Comma [0] TBD_2003 r&amp;o 2 5" xfId="23922"/>
    <cellStyle name="Comma [0] TBD-_2003 r&amp;o 2 5" xfId="23508"/>
    <cellStyle name="Comma [0] TBD_2003 r&amp;o 2 6" xfId="32439"/>
    <cellStyle name="Comma [0] TBD-_2003 r&amp;o 2 6" xfId="32440"/>
    <cellStyle name="Comma [0] TBD_2003 r&amp;o 2 7" xfId="28132"/>
    <cellStyle name="Comma [0] TBD-_2003 r&amp;o 2 7" xfId="31284"/>
    <cellStyle name="Comma [0] TBD_2003 r&amp;o 2 8" xfId="29215"/>
    <cellStyle name="Comma [0] TBD-_2003 r&amp;o 2 8" xfId="29216"/>
    <cellStyle name="Comma [0] TBD_2003 r&amp;o 2 9" xfId="30140"/>
    <cellStyle name="Comma [0] TBD-_2003 r&amp;o 2 9" xfId="30139"/>
    <cellStyle name="Comma [0] TBD_2003 r&amp;o 20" xfId="6658"/>
    <cellStyle name="Comma [0] TBD-_2003 r&amp;o 20" xfId="6659"/>
    <cellStyle name="Comma [0] TBD_2003 r&amp;o 20 10" xfId="35733"/>
    <cellStyle name="Comma [0] TBD-_2003 r&amp;o 20 10" xfId="35732"/>
    <cellStyle name="Comma [0] TBD_2003 r&amp;o 20 11" xfId="35042"/>
    <cellStyle name="Comma [0] TBD-_2003 r&amp;o 20 11" xfId="35043"/>
    <cellStyle name="Comma [0] TBD_2003 r&amp;o 20 12" xfId="15427"/>
    <cellStyle name="Comma [0] TBD-_2003 r&amp;o 20 12" xfId="15428"/>
    <cellStyle name="Comma [0] TBD_2003 r&amp;o 20 2" xfId="21769"/>
    <cellStyle name="Comma [0] TBD-_2003 r&amp;o 20 2" xfId="21770"/>
    <cellStyle name="Comma [0] TBD_2003 r&amp;o 20 3" xfId="26276"/>
    <cellStyle name="Comma [0] TBD-_2003 r&amp;o 20 3" xfId="26277"/>
    <cellStyle name="Comma [0] TBD_2003 r&amp;o 20 4" xfId="25470"/>
    <cellStyle name="Comma [0] TBD-_2003 r&amp;o 20 4" xfId="25469"/>
    <cellStyle name="Comma [0] TBD_2003 r&amp;o 20 5" xfId="23923"/>
    <cellStyle name="Comma [0] TBD-_2003 r&amp;o 20 5" xfId="24476"/>
    <cellStyle name="Comma [0] TBD_2003 r&amp;o 20 6" xfId="32441"/>
    <cellStyle name="Comma [0] TBD-_2003 r&amp;o 20 6" xfId="32442"/>
    <cellStyle name="Comma [0] TBD_2003 r&amp;o 20 7" xfId="31283"/>
    <cellStyle name="Comma [0] TBD-_2003 r&amp;o 20 7" xfId="31282"/>
    <cellStyle name="Comma [0] TBD_2003 r&amp;o 20 8" xfId="29217"/>
    <cellStyle name="Comma [0] TBD-_2003 r&amp;o 20 8" xfId="29218"/>
    <cellStyle name="Comma [0] TBD_2003 r&amp;o 20 9" xfId="30138"/>
    <cellStyle name="Comma [0] TBD-_2003 r&amp;o 20 9" xfId="30137"/>
    <cellStyle name="Comma [0] TBD_2003 r&amp;o 21" xfId="6660"/>
    <cellStyle name="Comma [0] TBD-_2003 r&amp;o 21" xfId="6661"/>
    <cellStyle name="Comma [0] TBD_2003 r&amp;o 21 10" xfId="35731"/>
    <cellStyle name="Comma [0] TBD-_2003 r&amp;o 21 10" xfId="35730"/>
    <cellStyle name="Comma [0] TBD_2003 r&amp;o 21 11" xfId="35045"/>
    <cellStyle name="Comma [0] TBD-_2003 r&amp;o 21 11" xfId="35046"/>
    <cellStyle name="Comma [0] TBD_2003 r&amp;o 21 12" xfId="15429"/>
    <cellStyle name="Comma [0] TBD-_2003 r&amp;o 21 12" xfId="15430"/>
    <cellStyle name="Comma [0] TBD_2003 r&amp;o 21 2" xfId="21771"/>
    <cellStyle name="Comma [0] TBD-_2003 r&amp;o 21 2" xfId="21772"/>
    <cellStyle name="Comma [0] TBD_2003 r&amp;o 21 3" xfId="26278"/>
    <cellStyle name="Comma [0] TBD-_2003 r&amp;o 21 3" xfId="26279"/>
    <cellStyle name="Comma [0] TBD_2003 r&amp;o 21 4" xfId="25468"/>
    <cellStyle name="Comma [0] TBD-_2003 r&amp;o 21 4" xfId="23476"/>
    <cellStyle name="Comma [0] TBD_2003 r&amp;o 21 5" xfId="23924"/>
    <cellStyle name="Comma [0] TBD-_2003 r&amp;o 21 5" xfId="23925"/>
    <cellStyle name="Comma [0] TBD_2003 r&amp;o 21 6" xfId="32443"/>
    <cellStyle name="Comma [0] TBD-_2003 r&amp;o 21 6" xfId="32444"/>
    <cellStyle name="Comma [0] TBD_2003 r&amp;o 21 7" xfId="31281"/>
    <cellStyle name="Comma [0] TBD-_2003 r&amp;o 21 7" xfId="31280"/>
    <cellStyle name="Comma [0] TBD_2003 r&amp;o 21 8" xfId="29219"/>
    <cellStyle name="Comma [0] TBD-_2003 r&amp;o 21 8" xfId="29220"/>
    <cellStyle name="Comma [0] TBD_2003 r&amp;o 21 9" xfId="30136"/>
    <cellStyle name="Comma [0] TBD-_2003 r&amp;o 21 9" xfId="30135"/>
    <cellStyle name="Comma [0] TBD_2003 r&amp;o 22" xfId="6662"/>
    <cellStyle name="Comma [0] TBD-_2003 r&amp;o 22" xfId="6663"/>
    <cellStyle name="Comma [0] TBD_2003 r&amp;o 22 10" xfId="34015"/>
    <cellStyle name="Comma [0] TBD-_2003 r&amp;o 22 10" xfId="35729"/>
    <cellStyle name="Comma [0] TBD_2003 r&amp;o 22 11" xfId="35047"/>
    <cellStyle name="Comma [0] TBD-_2003 r&amp;o 22 11" xfId="35048"/>
    <cellStyle name="Comma [0] TBD_2003 r&amp;o 22 12" xfId="15431"/>
    <cellStyle name="Comma [0] TBD-_2003 r&amp;o 22 12" xfId="15432"/>
    <cellStyle name="Comma [0] TBD_2003 r&amp;o 22 2" xfId="21773"/>
    <cellStyle name="Comma [0] TBD-_2003 r&amp;o 22 2" xfId="21774"/>
    <cellStyle name="Comma [0] TBD_2003 r&amp;o 22 3" xfId="26280"/>
    <cellStyle name="Comma [0] TBD-_2003 r&amp;o 22 3" xfId="26281"/>
    <cellStyle name="Comma [0] TBD_2003 r&amp;o 22 4" xfId="25467"/>
    <cellStyle name="Comma [0] TBD-_2003 r&amp;o 22 4" xfId="25466"/>
    <cellStyle name="Comma [0] TBD_2003 r&amp;o 22 5" xfId="23926"/>
    <cellStyle name="Comma [0] TBD-_2003 r&amp;o 22 5" xfId="23927"/>
    <cellStyle name="Comma [0] TBD_2003 r&amp;o 22 6" xfId="32445"/>
    <cellStyle name="Comma [0] TBD-_2003 r&amp;o 22 6" xfId="32446"/>
    <cellStyle name="Comma [0] TBD_2003 r&amp;o 22 7" xfId="31279"/>
    <cellStyle name="Comma [0] TBD-_2003 r&amp;o 22 7" xfId="31278"/>
    <cellStyle name="Comma [0] TBD_2003 r&amp;o 22 8" xfId="29221"/>
    <cellStyle name="Comma [0] TBD-_2003 r&amp;o 22 8" xfId="29222"/>
    <cellStyle name="Comma [0] TBD_2003 r&amp;o 22 9" xfId="30134"/>
    <cellStyle name="Comma [0] TBD-_2003 r&amp;o 22 9" xfId="30133"/>
    <cellStyle name="Comma [0] TBD_2003 r&amp;o 23" xfId="6664"/>
    <cellStyle name="Comma [0] TBD-_2003 r&amp;o 23" xfId="6665"/>
    <cellStyle name="Comma [0] TBD_2003 r&amp;o 23 10" xfId="35728"/>
    <cellStyle name="Comma [0] TBD-_2003 r&amp;o 23 10" xfId="35727"/>
    <cellStyle name="Comma [0] TBD_2003 r&amp;o 23 11" xfId="35049"/>
    <cellStyle name="Comma [0] TBD-_2003 r&amp;o 23 11" xfId="35050"/>
    <cellStyle name="Comma [0] TBD_2003 r&amp;o 23 12" xfId="15433"/>
    <cellStyle name="Comma [0] TBD-_2003 r&amp;o 23 12" xfId="15434"/>
    <cellStyle name="Comma [0] TBD_2003 r&amp;o 23 2" xfId="21775"/>
    <cellStyle name="Comma [0] TBD-_2003 r&amp;o 23 2" xfId="21776"/>
    <cellStyle name="Comma [0] TBD_2003 r&amp;o 23 3" xfId="26282"/>
    <cellStyle name="Comma [0] TBD-_2003 r&amp;o 23 3" xfId="26283"/>
    <cellStyle name="Comma [0] TBD_2003 r&amp;o 23 4" xfId="25465"/>
    <cellStyle name="Comma [0] TBD-_2003 r&amp;o 23 4" xfId="25464"/>
    <cellStyle name="Comma [0] TBD_2003 r&amp;o 23 5" xfId="23928"/>
    <cellStyle name="Comma [0] TBD-_2003 r&amp;o 23 5" xfId="23929"/>
    <cellStyle name="Comma [0] TBD_2003 r&amp;o 23 6" xfId="32447"/>
    <cellStyle name="Comma [0] TBD-_2003 r&amp;o 23 6" xfId="32448"/>
    <cellStyle name="Comma [0] TBD_2003 r&amp;o 23 7" xfId="31277"/>
    <cellStyle name="Comma [0] TBD-_2003 r&amp;o 23 7" xfId="31276"/>
    <cellStyle name="Comma [0] TBD_2003 r&amp;o 23 8" xfId="29223"/>
    <cellStyle name="Comma [0] TBD-_2003 r&amp;o 23 8" xfId="29224"/>
    <cellStyle name="Comma [0] TBD_2003 r&amp;o 23 9" xfId="30132"/>
    <cellStyle name="Comma [0] TBD-_2003 r&amp;o 23 9" xfId="30131"/>
    <cellStyle name="Comma [0] TBD_2003 r&amp;o 24" xfId="6666"/>
    <cellStyle name="Comma [0] TBD-_2003 r&amp;o 24" xfId="6667"/>
    <cellStyle name="Comma [0] TBD_2003 r&amp;o 24 10" xfId="35726"/>
    <cellStyle name="Comma [0] TBD-_2003 r&amp;o 24 10" xfId="30148"/>
    <cellStyle name="Comma [0] TBD_2003 r&amp;o 24 11" xfId="35051"/>
    <cellStyle name="Comma [0] TBD-_2003 r&amp;o 24 11" xfId="35052"/>
    <cellStyle name="Comma [0] TBD_2003 r&amp;o 24 12" xfId="15435"/>
    <cellStyle name="Comma [0] TBD-_2003 r&amp;o 24 12" xfId="15436"/>
    <cellStyle name="Comma [0] TBD_2003 r&amp;o 24 2" xfId="21777"/>
    <cellStyle name="Comma [0] TBD-_2003 r&amp;o 24 2" xfId="21778"/>
    <cellStyle name="Comma [0] TBD_2003 r&amp;o 24 3" xfId="26284"/>
    <cellStyle name="Comma [0] TBD-_2003 r&amp;o 24 3" xfId="26285"/>
    <cellStyle name="Comma [0] TBD_2003 r&amp;o 24 4" xfId="25463"/>
    <cellStyle name="Comma [0] TBD-_2003 r&amp;o 24 4" xfId="25462"/>
    <cellStyle name="Comma [0] TBD_2003 r&amp;o 24 5" xfId="23930"/>
    <cellStyle name="Comma [0] TBD-_2003 r&amp;o 24 5" xfId="23931"/>
    <cellStyle name="Comma [0] TBD_2003 r&amp;o 24 6" xfId="32449"/>
    <cellStyle name="Comma [0] TBD-_2003 r&amp;o 24 6" xfId="32450"/>
    <cellStyle name="Comma [0] TBD_2003 r&amp;o 24 7" xfId="28131"/>
    <cellStyle name="Comma [0] TBD-_2003 r&amp;o 24 7" xfId="31275"/>
    <cellStyle name="Comma [0] TBD_2003 r&amp;o 24 8" xfId="29225"/>
    <cellStyle name="Comma [0] TBD-_2003 r&amp;o 24 8" xfId="29226"/>
    <cellStyle name="Comma [0] TBD_2003 r&amp;o 24 9" xfId="30130"/>
    <cellStyle name="Comma [0] TBD-_2003 r&amp;o 24 9" xfId="30129"/>
    <cellStyle name="Comma [0] TBD_2003 r&amp;o 25" xfId="6668"/>
    <cellStyle name="Comma [0] TBD-_2003 r&amp;o 25" xfId="6669"/>
    <cellStyle name="Comma [0] TBD_2003 r&amp;o 25 10" xfId="35725"/>
    <cellStyle name="Comma [0] TBD-_2003 r&amp;o 25 10" xfId="35724"/>
    <cellStyle name="Comma [0] TBD_2003 r&amp;o 25 11" xfId="35053"/>
    <cellStyle name="Comma [0] TBD-_2003 r&amp;o 25 11" xfId="35054"/>
    <cellStyle name="Comma [0] TBD_2003 r&amp;o 25 12" xfId="15437"/>
    <cellStyle name="Comma [0] TBD-_2003 r&amp;o 25 12" xfId="15438"/>
    <cellStyle name="Comma [0] TBD_2003 r&amp;o 25 2" xfId="21779"/>
    <cellStyle name="Comma [0] TBD-_2003 r&amp;o 25 2" xfId="21780"/>
    <cellStyle name="Comma [0] TBD_2003 r&amp;o 25 3" xfId="26286"/>
    <cellStyle name="Comma [0] TBD-_2003 r&amp;o 25 3" xfId="26287"/>
    <cellStyle name="Comma [0] TBD_2003 r&amp;o 25 4" xfId="25461"/>
    <cellStyle name="Comma [0] TBD-_2003 r&amp;o 25 4" xfId="25460"/>
    <cellStyle name="Comma [0] TBD_2003 r&amp;o 25 5" xfId="23932"/>
    <cellStyle name="Comma [0] TBD-_2003 r&amp;o 25 5" xfId="23933"/>
    <cellStyle name="Comma [0] TBD_2003 r&amp;o 25 6" xfId="32451"/>
    <cellStyle name="Comma [0] TBD-_2003 r&amp;o 25 6" xfId="32452"/>
    <cellStyle name="Comma [0] TBD_2003 r&amp;o 25 7" xfId="31274"/>
    <cellStyle name="Comma [0] TBD-_2003 r&amp;o 25 7" xfId="31273"/>
    <cellStyle name="Comma [0] TBD_2003 r&amp;o 25 8" xfId="29227"/>
    <cellStyle name="Comma [0] TBD-_2003 r&amp;o 25 8" xfId="29228"/>
    <cellStyle name="Comma [0] TBD_2003 r&amp;o 25 9" xfId="30128"/>
    <cellStyle name="Comma [0] TBD-_2003 r&amp;o 25 9" xfId="35902"/>
    <cellStyle name="Comma [0] TBD_2003 r&amp;o 26" xfId="6670"/>
    <cellStyle name="Comma [0] TBD-_2003 r&amp;o 26" xfId="6671"/>
    <cellStyle name="Comma [0] TBD_2003 r&amp;o 26 10" xfId="35723"/>
    <cellStyle name="Comma [0] TBD-_2003 r&amp;o 26 10" xfId="35722"/>
    <cellStyle name="Comma [0] TBD_2003 r&amp;o 26 11" xfId="33469"/>
    <cellStyle name="Comma [0] TBD-_2003 r&amp;o 26 11" xfId="35055"/>
    <cellStyle name="Comma [0] TBD_2003 r&amp;o 26 12" xfId="15439"/>
    <cellStyle name="Comma [0] TBD-_2003 r&amp;o 26 12" xfId="15440"/>
    <cellStyle name="Comma [0] TBD_2003 r&amp;o 26 2" xfId="21781"/>
    <cellStyle name="Comma [0] TBD-_2003 r&amp;o 26 2" xfId="21782"/>
    <cellStyle name="Comma [0] TBD_2003 r&amp;o 26 3" xfId="26288"/>
    <cellStyle name="Comma [0] TBD-_2003 r&amp;o 26 3" xfId="26289"/>
    <cellStyle name="Comma [0] TBD_2003 r&amp;o 26 4" xfId="25459"/>
    <cellStyle name="Comma [0] TBD-_2003 r&amp;o 26 4" xfId="25458"/>
    <cellStyle name="Comma [0] TBD_2003 r&amp;o 26 5" xfId="23934"/>
    <cellStyle name="Comma [0] TBD-_2003 r&amp;o 26 5" xfId="23935"/>
    <cellStyle name="Comma [0] TBD_2003 r&amp;o 26 6" xfId="32453"/>
    <cellStyle name="Comma [0] TBD-_2003 r&amp;o 26 6" xfId="32454"/>
    <cellStyle name="Comma [0] TBD_2003 r&amp;o 26 7" xfId="31272"/>
    <cellStyle name="Comma [0] TBD-_2003 r&amp;o 26 7" xfId="31271"/>
    <cellStyle name="Comma [0] TBD_2003 r&amp;o 26 8" xfId="34787"/>
    <cellStyle name="Comma [0] TBD-_2003 r&amp;o 26 8" xfId="29229"/>
    <cellStyle name="Comma [0] TBD_2003 r&amp;o 26 9" xfId="28966"/>
    <cellStyle name="Comma [0] TBD-_2003 r&amp;o 26 9" xfId="35903"/>
    <cellStyle name="Comma [0] TBD_2003 r&amp;o 27" xfId="6672"/>
    <cellStyle name="Comma [0] TBD-_2003 r&amp;o 27" xfId="6673"/>
    <cellStyle name="Comma [0] TBD_2003 r&amp;o 27 10" xfId="35721"/>
    <cellStyle name="Comma [0] TBD-_2003 r&amp;o 27 10" xfId="35720"/>
    <cellStyle name="Comma [0] TBD_2003 r&amp;o 27 11" xfId="33626"/>
    <cellStyle name="Comma [0] TBD-_2003 r&amp;o 27 11" xfId="35056"/>
    <cellStyle name="Comma [0] TBD_2003 r&amp;o 27 12" xfId="15441"/>
    <cellStyle name="Comma [0] TBD-_2003 r&amp;o 27 12" xfId="15442"/>
    <cellStyle name="Comma [0] TBD_2003 r&amp;o 27 2" xfId="21783"/>
    <cellStyle name="Comma [0] TBD-_2003 r&amp;o 27 2" xfId="21784"/>
    <cellStyle name="Comma [0] TBD_2003 r&amp;o 27 3" xfId="26290"/>
    <cellStyle name="Comma [0] TBD-_2003 r&amp;o 27 3" xfId="26291"/>
    <cellStyle name="Comma [0] TBD_2003 r&amp;o 27 4" xfId="25457"/>
    <cellStyle name="Comma [0] TBD-_2003 r&amp;o 27 4" xfId="25456"/>
    <cellStyle name="Comma [0] TBD_2003 r&amp;o 27 5" xfId="23936"/>
    <cellStyle name="Comma [0] TBD-_2003 r&amp;o 27 5" xfId="23937"/>
    <cellStyle name="Comma [0] TBD_2003 r&amp;o 27 6" xfId="32455"/>
    <cellStyle name="Comma [0] TBD-_2003 r&amp;o 27 6" xfId="32456"/>
    <cellStyle name="Comma [0] TBD_2003 r&amp;o 27 7" xfId="31270"/>
    <cellStyle name="Comma [0] TBD-_2003 r&amp;o 27 7" xfId="31269"/>
    <cellStyle name="Comma [0] TBD_2003 r&amp;o 27 8" xfId="29230"/>
    <cellStyle name="Comma [0] TBD-_2003 r&amp;o 27 8" xfId="30169"/>
    <cellStyle name="Comma [0] TBD_2003 r&amp;o 27 9" xfId="33581"/>
    <cellStyle name="Comma [0] TBD-_2003 r&amp;o 27 9" xfId="28403"/>
    <cellStyle name="Comma [0] TBD_2003 r&amp;o 28" xfId="6674"/>
    <cellStyle name="Comma [0] TBD-_2003 r&amp;o 28" xfId="6675"/>
    <cellStyle name="Comma [0] TBD_2003 r&amp;o 28 10" xfId="35719"/>
    <cellStyle name="Comma [0] TBD-_2003 r&amp;o 28 10" xfId="35718"/>
    <cellStyle name="Comma [0] TBD_2003 r&amp;o 28 11" xfId="35057"/>
    <cellStyle name="Comma [0] TBD-_2003 r&amp;o 28 11" xfId="35058"/>
    <cellStyle name="Comma [0] TBD_2003 r&amp;o 28 12" xfId="15443"/>
    <cellStyle name="Comma [0] TBD-_2003 r&amp;o 28 12" xfId="15444"/>
    <cellStyle name="Comma [0] TBD_2003 r&amp;o 28 2" xfId="21785"/>
    <cellStyle name="Comma [0] TBD-_2003 r&amp;o 28 2" xfId="21786"/>
    <cellStyle name="Comma [0] TBD_2003 r&amp;o 28 3" xfId="26292"/>
    <cellStyle name="Comma [0] TBD-_2003 r&amp;o 28 3" xfId="26293"/>
    <cellStyle name="Comma [0] TBD_2003 r&amp;o 28 4" xfId="25455"/>
    <cellStyle name="Comma [0] TBD-_2003 r&amp;o 28 4" xfId="25454"/>
    <cellStyle name="Comma [0] TBD_2003 r&amp;o 28 5" xfId="23938"/>
    <cellStyle name="Comma [0] TBD-_2003 r&amp;o 28 5" xfId="23939"/>
    <cellStyle name="Comma [0] TBD_2003 r&amp;o 28 6" xfId="32457"/>
    <cellStyle name="Comma [0] TBD-_2003 r&amp;o 28 6" xfId="32458"/>
    <cellStyle name="Comma [0] TBD_2003 r&amp;o 28 7" xfId="31268"/>
    <cellStyle name="Comma [0] TBD-_2003 r&amp;o 28 7" xfId="31267"/>
    <cellStyle name="Comma [0] TBD_2003 r&amp;o 28 8" xfId="29231"/>
    <cellStyle name="Comma [0] TBD-_2003 r&amp;o 28 8" xfId="29232"/>
    <cellStyle name="Comma [0] TBD_2003 r&amp;o 28 9" xfId="34572"/>
    <cellStyle name="Comma [0] TBD-_2003 r&amp;o 28 9" xfId="28965"/>
    <cellStyle name="Comma [0] TBD_2003 r&amp;o 29" xfId="21745"/>
    <cellStyle name="Comma [0] TBD-_2003 r&amp;o 29" xfId="21746"/>
    <cellStyle name="Comma [0] TBD_2003 r&amp;o 3" xfId="6676"/>
    <cellStyle name="Comma [0] TBD-_2003 r&amp;o 3" xfId="6677"/>
    <cellStyle name="Comma [0] TBD_2003 r&amp;o 3 10" xfId="35717"/>
    <cellStyle name="Comma [0] TBD-_2003 r&amp;o 3 10" xfId="35716"/>
    <cellStyle name="Comma [0] TBD_2003 r&amp;o 3 11" xfId="28347"/>
    <cellStyle name="Comma [0] TBD-_2003 r&amp;o 3 11" xfId="35059"/>
    <cellStyle name="Comma [0] TBD_2003 r&amp;o 3 12" xfId="15445"/>
    <cellStyle name="Comma [0] TBD-_2003 r&amp;o 3 12" xfId="15446"/>
    <cellStyle name="Comma [0] TBD_2003 r&amp;o 3 2" xfId="21787"/>
    <cellStyle name="Comma [0] TBD-_2003 r&amp;o 3 2" xfId="21788"/>
    <cellStyle name="Comma [0] TBD_2003 r&amp;o 3 3" xfId="26294"/>
    <cellStyle name="Comma [0] TBD-_2003 r&amp;o 3 3" xfId="26295"/>
    <cellStyle name="Comma [0] TBD_2003 r&amp;o 3 4" xfId="25453"/>
    <cellStyle name="Comma [0] TBD-_2003 r&amp;o 3 4" xfId="25452"/>
    <cellStyle name="Comma [0] TBD_2003 r&amp;o 3 5" xfId="27630"/>
    <cellStyle name="Comma [0] TBD-_2003 r&amp;o 3 5" xfId="23940"/>
    <cellStyle name="Comma [0] TBD_2003 r&amp;o 3 6" xfId="32459"/>
    <cellStyle name="Comma [0] TBD-_2003 r&amp;o 3 6" xfId="32460"/>
    <cellStyle name="Comma [0] TBD_2003 r&amp;o 3 7" xfId="31266"/>
    <cellStyle name="Comma [0] TBD-_2003 r&amp;o 3 7" xfId="31265"/>
    <cellStyle name="Comma [0] TBD_2003 r&amp;o 3 8" xfId="29233"/>
    <cellStyle name="Comma [0] TBD-_2003 r&amp;o 3 8" xfId="29234"/>
    <cellStyle name="Comma [0] TBD_2003 r&amp;o 3 9" xfId="28964"/>
    <cellStyle name="Comma [0] TBD-_2003 r&amp;o 3 9" xfId="28963"/>
    <cellStyle name="Comma [0] TBD_2003 r&amp;o 30" xfId="26252"/>
    <cellStyle name="Comma [0] TBD-_2003 r&amp;o 30" xfId="26253"/>
    <cellStyle name="Comma [0] TBD_2003 r&amp;o 31" xfId="25492"/>
    <cellStyle name="Comma [0] TBD-_2003 r&amp;o 31" xfId="25491"/>
    <cellStyle name="Comma [0] TBD_2003 r&amp;o 32" xfId="23905"/>
    <cellStyle name="Comma [0] TBD-_2003 r&amp;o 32" xfId="23906"/>
    <cellStyle name="Comma [0] TBD_2003 r&amp;o 33" xfId="32417"/>
    <cellStyle name="Comma [0] TBD-_2003 r&amp;o 33" xfId="32418"/>
    <cellStyle name="Comma [0] TBD_2003 r&amp;o 34" xfId="31305"/>
    <cellStyle name="Comma [0] TBD-_2003 r&amp;o 34" xfId="31304"/>
    <cellStyle name="Comma [0] TBD_2003 r&amp;o 35" xfId="31663"/>
    <cellStyle name="Comma [0] TBD-_2003 r&amp;o 35" xfId="29197"/>
    <cellStyle name="Comma [0] TBD_2003 r&amp;o 36" xfId="28405"/>
    <cellStyle name="Comma [0] TBD-_2003 r&amp;o 36" xfId="34762"/>
    <cellStyle name="Comma [0] TBD_2003 r&amp;o 37" xfId="30027"/>
    <cellStyle name="Comma [0] TBD-_2003 r&amp;o 37" xfId="30028"/>
    <cellStyle name="Comma [0] TBD_2003 r&amp;o 38" xfId="35025"/>
    <cellStyle name="Comma [0] TBD-_2003 r&amp;o 38" xfId="33711"/>
    <cellStyle name="Comma [0] TBD_2003 r&amp;o 39" xfId="15403"/>
    <cellStyle name="Comma [0] TBD-_2003 r&amp;o 39" xfId="15404"/>
    <cellStyle name="Comma [0] TBD_2003 r&amp;o 4" xfId="6678"/>
    <cellStyle name="Comma [0] TBD-_2003 r&amp;o 4" xfId="6679"/>
    <cellStyle name="Comma [0] TBD_2003 r&amp;o 4 10" xfId="30031"/>
    <cellStyle name="Comma [0] TBD-_2003 r&amp;o 4 10" xfId="35715"/>
    <cellStyle name="Comma [0] TBD_2003 r&amp;o 4 11" xfId="35060"/>
    <cellStyle name="Comma [0] TBD-_2003 r&amp;o 4 11" xfId="35061"/>
    <cellStyle name="Comma [0] TBD_2003 r&amp;o 4 12" xfId="15447"/>
    <cellStyle name="Comma [0] TBD-_2003 r&amp;o 4 12" xfId="15448"/>
    <cellStyle name="Comma [0] TBD_2003 r&amp;o 4 2" xfId="21789"/>
    <cellStyle name="Comma [0] TBD-_2003 r&amp;o 4 2" xfId="21790"/>
    <cellStyle name="Comma [0] TBD_2003 r&amp;o 4 3" xfId="26296"/>
    <cellStyle name="Comma [0] TBD-_2003 r&amp;o 4 3" xfId="26297"/>
    <cellStyle name="Comma [0] TBD_2003 r&amp;o 4 4" xfId="23475"/>
    <cellStyle name="Comma [0] TBD-_2003 r&amp;o 4 4" xfId="25451"/>
    <cellStyle name="Comma [0] TBD_2003 r&amp;o 4 5" xfId="23941"/>
    <cellStyle name="Comma [0] TBD-_2003 r&amp;o 4 5" xfId="23942"/>
    <cellStyle name="Comma [0] TBD_2003 r&amp;o 4 6" xfId="32461"/>
    <cellStyle name="Comma [0] TBD-_2003 r&amp;o 4 6" xfId="32462"/>
    <cellStyle name="Comma [0] TBD_2003 r&amp;o 4 7" xfId="31264"/>
    <cellStyle name="Comma [0] TBD-_2003 r&amp;o 4 7" xfId="31263"/>
    <cellStyle name="Comma [0] TBD_2003 r&amp;o 4 8" xfId="29235"/>
    <cellStyle name="Comma [0] TBD-_2003 r&amp;o 4 8" xfId="29236"/>
    <cellStyle name="Comma [0] TBD_2003 r&amp;o 4 9" xfId="28962"/>
    <cellStyle name="Comma [0] TBD-_2003 r&amp;o 4 9" xfId="28961"/>
    <cellStyle name="Comma [0] TBD_2003 r&amp;o 5" xfId="6680"/>
    <cellStyle name="Comma [0] TBD-_2003 r&amp;o 5" xfId="6681"/>
    <cellStyle name="Comma [0] TBD_2003 r&amp;o 5 10" xfId="35714"/>
    <cellStyle name="Comma [0] TBD-_2003 r&amp;o 5 10" xfId="35713"/>
    <cellStyle name="Comma [0] TBD_2003 r&amp;o 5 11" xfId="36705"/>
    <cellStyle name="Comma [0] TBD-_2003 r&amp;o 5 11" xfId="35062"/>
    <cellStyle name="Comma [0] TBD_2003 r&amp;o 5 12" xfId="15449"/>
    <cellStyle name="Comma [0] TBD-_2003 r&amp;o 5 12" xfId="15450"/>
    <cellStyle name="Comma [0] TBD_2003 r&amp;o 5 2" xfId="21791"/>
    <cellStyle name="Comma [0] TBD-_2003 r&amp;o 5 2" xfId="21792"/>
    <cellStyle name="Comma [0] TBD_2003 r&amp;o 5 3" xfId="26298"/>
    <cellStyle name="Comma [0] TBD-_2003 r&amp;o 5 3" xfId="26299"/>
    <cellStyle name="Comma [0] TBD_2003 r&amp;o 5 4" xfId="25450"/>
    <cellStyle name="Comma [0] TBD-_2003 r&amp;o 5 4" xfId="25449"/>
    <cellStyle name="Comma [0] TBD_2003 r&amp;o 5 5" xfId="23943"/>
    <cellStyle name="Comma [0] TBD-_2003 r&amp;o 5 5" xfId="23944"/>
    <cellStyle name="Comma [0] TBD_2003 r&amp;o 5 6" xfId="32463"/>
    <cellStyle name="Comma [0] TBD-_2003 r&amp;o 5 6" xfId="32464"/>
    <cellStyle name="Comma [0] TBD_2003 r&amp;o 5 7" xfId="31262"/>
    <cellStyle name="Comma [0] TBD-_2003 r&amp;o 5 7" xfId="31261"/>
    <cellStyle name="Comma [0] TBD_2003 r&amp;o 5 8" xfId="34858"/>
    <cellStyle name="Comma [0] TBD-_2003 r&amp;o 5 8" xfId="29237"/>
    <cellStyle name="Comma [0] TBD_2003 r&amp;o 5 9" xfId="28960"/>
    <cellStyle name="Comma [0] TBD-_2003 r&amp;o 5 9" xfId="28959"/>
    <cellStyle name="Comma [0] TBD_2003 r&amp;o 6" xfId="6682"/>
    <cellStyle name="Comma [0] TBD-_2003 r&amp;o 6" xfId="6683"/>
    <cellStyle name="Comma [0] TBD_2003 r&amp;o 6 10" xfId="35712"/>
    <cellStyle name="Comma [0] TBD-_2003 r&amp;o 6 10" xfId="35711"/>
    <cellStyle name="Comma [0] TBD_2003 r&amp;o 6 11" xfId="35063"/>
    <cellStyle name="Comma [0] TBD-_2003 r&amp;o 6 11" xfId="35066"/>
    <cellStyle name="Comma [0] TBD_2003 r&amp;o 6 12" xfId="15451"/>
    <cellStyle name="Comma [0] TBD-_2003 r&amp;o 6 12" xfId="15452"/>
    <cellStyle name="Comma [0] TBD_2003 r&amp;o 6 2" xfId="21793"/>
    <cellStyle name="Comma [0] TBD-_2003 r&amp;o 6 2" xfId="21794"/>
    <cellStyle name="Comma [0] TBD_2003 r&amp;o 6 3" xfId="26300"/>
    <cellStyle name="Comma [0] TBD-_2003 r&amp;o 6 3" xfId="26301"/>
    <cellStyle name="Comma [0] TBD_2003 r&amp;o 6 4" xfId="25448"/>
    <cellStyle name="Comma [0] TBD-_2003 r&amp;o 6 4" xfId="25447"/>
    <cellStyle name="Comma [0] TBD_2003 r&amp;o 6 5" xfId="23945"/>
    <cellStyle name="Comma [0] TBD-_2003 r&amp;o 6 5" xfId="23946"/>
    <cellStyle name="Comma [0] TBD_2003 r&amp;o 6 6" xfId="32465"/>
    <cellStyle name="Comma [0] TBD-_2003 r&amp;o 6 6" xfId="32466"/>
    <cellStyle name="Comma [0] TBD_2003 r&amp;o 6 7" xfId="31260"/>
    <cellStyle name="Comma [0] TBD-_2003 r&amp;o 6 7" xfId="28130"/>
    <cellStyle name="Comma [0] TBD_2003 r&amp;o 6 8" xfId="29238"/>
    <cellStyle name="Comma [0] TBD-_2003 r&amp;o 6 8" xfId="29239"/>
    <cellStyle name="Comma [0] TBD_2003 r&amp;o 6 9" xfId="28071"/>
    <cellStyle name="Comma [0] TBD-_2003 r&amp;o 6 9" xfId="28958"/>
    <cellStyle name="Comma [0] TBD_2003 r&amp;o 7" xfId="6684"/>
    <cellStyle name="Comma [0] TBD-_2003 r&amp;o 7" xfId="6685"/>
    <cellStyle name="Comma [0] TBD_2003 r&amp;o 7 10" xfId="35710"/>
    <cellStyle name="Comma [0] TBD-_2003 r&amp;o 7 10" xfId="35709"/>
    <cellStyle name="Comma [0] TBD_2003 r&amp;o 7 11" xfId="34748"/>
    <cellStyle name="Comma [0] TBD-_2003 r&amp;o 7 11" xfId="33952"/>
    <cellStyle name="Comma [0] TBD_2003 r&amp;o 7 12" xfId="15453"/>
    <cellStyle name="Comma [0] TBD-_2003 r&amp;o 7 12" xfId="15454"/>
    <cellStyle name="Comma [0] TBD_2003 r&amp;o 7 2" xfId="21795"/>
    <cellStyle name="Comma [0] TBD-_2003 r&amp;o 7 2" xfId="21796"/>
    <cellStyle name="Comma [0] TBD_2003 r&amp;o 7 3" xfId="26302"/>
    <cellStyle name="Comma [0] TBD-_2003 r&amp;o 7 3" xfId="26303"/>
    <cellStyle name="Comma [0] TBD_2003 r&amp;o 7 4" xfId="25446"/>
    <cellStyle name="Comma [0] TBD-_2003 r&amp;o 7 4" xfId="25445"/>
    <cellStyle name="Comma [0] TBD_2003 r&amp;o 7 5" xfId="24461"/>
    <cellStyle name="Comma [0] TBD-_2003 r&amp;o 7 5" xfId="23947"/>
    <cellStyle name="Comma [0] TBD_2003 r&amp;o 7 6" xfId="32467"/>
    <cellStyle name="Comma [0] TBD-_2003 r&amp;o 7 6" xfId="32468"/>
    <cellStyle name="Comma [0] TBD_2003 r&amp;o 7 7" xfId="31259"/>
    <cellStyle name="Comma [0] TBD-_2003 r&amp;o 7 7" xfId="31258"/>
    <cellStyle name="Comma [0] TBD_2003 r&amp;o 7 8" xfId="29240"/>
    <cellStyle name="Comma [0] TBD-_2003 r&amp;o 7 8" xfId="28234"/>
    <cellStyle name="Comma [0] TBD_2003 r&amp;o 7 9" xfId="28957"/>
    <cellStyle name="Comma [0] TBD-_2003 r&amp;o 7 9" xfId="28956"/>
    <cellStyle name="Comma [0] TBD_2003 r&amp;o 8" xfId="6686"/>
    <cellStyle name="Comma [0] TBD-_2003 r&amp;o 8" xfId="6687"/>
    <cellStyle name="Comma [0] TBD_2003 r&amp;o 8 10" xfId="30032"/>
    <cellStyle name="Comma [0] TBD-_2003 r&amp;o 8 10" xfId="35708"/>
    <cellStyle name="Comma [0] TBD_2003 r&amp;o 8 11" xfId="33951"/>
    <cellStyle name="Comma [0] TBD-_2003 r&amp;o 8 11" xfId="35067"/>
    <cellStyle name="Comma [0] TBD_2003 r&amp;o 8 12" xfId="15455"/>
    <cellStyle name="Comma [0] TBD-_2003 r&amp;o 8 12" xfId="15456"/>
    <cellStyle name="Comma [0] TBD_2003 r&amp;o 8 2" xfId="21797"/>
    <cellStyle name="Comma [0] TBD-_2003 r&amp;o 8 2" xfId="21798"/>
    <cellStyle name="Comma [0] TBD_2003 r&amp;o 8 3" xfId="26304"/>
    <cellStyle name="Comma [0] TBD-_2003 r&amp;o 8 3" xfId="26305"/>
    <cellStyle name="Comma [0] TBD_2003 r&amp;o 8 4" xfId="25444"/>
    <cellStyle name="Comma [0] TBD-_2003 r&amp;o 8 4" xfId="25443"/>
    <cellStyle name="Comma [0] TBD_2003 r&amp;o 8 5" xfId="27586"/>
    <cellStyle name="Comma [0] TBD-_2003 r&amp;o 8 5" xfId="23948"/>
    <cellStyle name="Comma [0] TBD_2003 r&amp;o 8 6" xfId="32469"/>
    <cellStyle name="Comma [0] TBD-_2003 r&amp;o 8 6" xfId="32470"/>
    <cellStyle name="Comma [0] TBD_2003 r&amp;o 8 7" xfId="31257"/>
    <cellStyle name="Comma [0] TBD-_2003 r&amp;o 8 7" xfId="31256"/>
    <cellStyle name="Comma [0] TBD_2003 r&amp;o 8 8" xfId="31664"/>
    <cellStyle name="Comma [0] TBD-_2003 r&amp;o 8 8" xfId="31665"/>
    <cellStyle name="Comma [0] TBD_2003 r&amp;o 8 9" xfId="28955"/>
    <cellStyle name="Comma [0] TBD-_2003 r&amp;o 8 9" xfId="28954"/>
    <cellStyle name="Comma [0] TBD_2003 r&amp;o 9" xfId="6688"/>
    <cellStyle name="Comma [0] TBD-_2003 r&amp;o 9" xfId="6689"/>
    <cellStyle name="Comma [0] TBD_2003 r&amp;o 9 10" xfId="35707"/>
    <cellStyle name="Comma [0] TBD-_2003 r&amp;o 9 10" xfId="35706"/>
    <cellStyle name="Comma [0] TBD_2003 r&amp;o 9 11" xfId="35068"/>
    <cellStyle name="Comma [0] TBD-_2003 r&amp;o 9 11" xfId="35069"/>
    <cellStyle name="Comma [0] TBD_2003 r&amp;o 9 12" xfId="15457"/>
    <cellStyle name="Comma [0] TBD-_2003 r&amp;o 9 12" xfId="15458"/>
    <cellStyle name="Comma [0] TBD_2003 r&amp;o 9 2" xfId="21799"/>
    <cellStyle name="Comma [0] TBD-_2003 r&amp;o 9 2" xfId="21800"/>
    <cellStyle name="Comma [0] TBD_2003 r&amp;o 9 3" xfId="26306"/>
    <cellStyle name="Comma [0] TBD-_2003 r&amp;o 9 3" xfId="26307"/>
    <cellStyle name="Comma [0] TBD_2003 r&amp;o 9 4" xfId="23474"/>
    <cellStyle name="Comma [0] TBD-_2003 r&amp;o 9 4" xfId="25442"/>
    <cellStyle name="Comma [0] TBD_2003 r&amp;o 9 5" xfId="23949"/>
    <cellStyle name="Comma [0] TBD-_2003 r&amp;o 9 5" xfId="23950"/>
    <cellStyle name="Comma [0] TBD_2003 r&amp;o 9 6" xfId="32471"/>
    <cellStyle name="Comma [0] TBD-_2003 r&amp;o 9 6" xfId="32472"/>
    <cellStyle name="Comma [0] TBD_2003 r&amp;o 9 7" xfId="31255"/>
    <cellStyle name="Comma [0] TBD-_2003 r&amp;o 9 7" xfId="31254"/>
    <cellStyle name="Comma [0] TBD_2003 r&amp;o 9 8" xfId="29241"/>
    <cellStyle name="Comma [0] TBD-_2003 r&amp;o 9 8" xfId="29242"/>
    <cellStyle name="Comma [0] TBD_2003 r&amp;o 9 9" xfId="28953"/>
    <cellStyle name="Comma [0] TBD-_2003 r&amp;o 9 9" xfId="28952"/>
    <cellStyle name="Comma [0] TBD_2004 Budget Restatement Key Phys" xfId="6690"/>
    <cellStyle name="Comma [0] TBD-_2004 Budget Restatement Key Phys" xfId="6691"/>
    <cellStyle name="Comma [0] TBD_2004 Rest. Budget QoQ new format" xfId="6692"/>
    <cellStyle name="Comma [0] TBD-_2004 Rest. Budget QoQ new format" xfId="6693"/>
    <cellStyle name="Comma [0] TBD_2004 Rest. Budget QoQ new format 10" xfId="6694"/>
    <cellStyle name="Comma [0] TBD-_2004 Rest. Budget QoQ new format 10" xfId="6695"/>
    <cellStyle name="Comma [0] TBD_2004 Rest. Budget QoQ new format 10 10" xfId="33585"/>
    <cellStyle name="Comma [0] TBD-_2004 Rest. Budget QoQ new format 10 10" xfId="35705"/>
    <cellStyle name="Comma [0] TBD_2004 Rest. Budget QoQ new format 10 11" xfId="35071"/>
    <cellStyle name="Comma [0] TBD-_2004 Rest. Budget QoQ new format 10 11" xfId="35072"/>
    <cellStyle name="Comma [0] TBD_2004 Rest. Budget QoQ new format 10 12" xfId="15461"/>
    <cellStyle name="Comma [0] TBD-_2004 Rest. Budget QoQ new format 10 12" xfId="15462"/>
    <cellStyle name="Comma [0] TBD_2004 Rest. Budget QoQ new format 10 2" xfId="21803"/>
    <cellStyle name="Comma [0] TBD-_2004 Rest. Budget QoQ new format 10 2" xfId="21804"/>
    <cellStyle name="Comma [0] TBD_2004 Rest. Budget QoQ new format 10 3" xfId="26310"/>
    <cellStyle name="Comma [0] TBD-_2004 Rest. Budget QoQ new format 10 3" xfId="26311"/>
    <cellStyle name="Comma [0] TBD_2004 Rest. Budget QoQ new format 10 4" xfId="25439"/>
    <cellStyle name="Comma [0] TBD-_2004 Rest. Budget QoQ new format 10 4" xfId="25438"/>
    <cellStyle name="Comma [0] TBD_2004 Rest. Budget QoQ new format 10 5" xfId="23953"/>
    <cellStyle name="Comma [0] TBD-_2004 Rest. Budget QoQ new format 10 5" xfId="23954"/>
    <cellStyle name="Comma [0] TBD_2004 Rest. Budget QoQ new format 10 6" xfId="32475"/>
    <cellStyle name="Comma [0] TBD-_2004 Rest. Budget QoQ new format 10 6" xfId="32476"/>
    <cellStyle name="Comma [0] TBD_2004 Rest. Budget QoQ new format 10 7" xfId="31252"/>
    <cellStyle name="Comma [0] TBD-_2004 Rest. Budget QoQ new format 10 7" xfId="31251"/>
    <cellStyle name="Comma [0] TBD_2004 Rest. Budget QoQ new format 10 8" xfId="29246"/>
    <cellStyle name="Comma [0] TBD-_2004 Rest. Budget QoQ new format 10 8" xfId="29247"/>
    <cellStyle name="Comma [0] TBD_2004 Rest. Budget QoQ new format 10 9" xfId="28950"/>
    <cellStyle name="Comma [0] TBD-_2004 Rest. Budget QoQ new format 10 9" xfId="28949"/>
    <cellStyle name="Comma [0] TBD_2004 Rest. Budget QoQ new format 11" xfId="6696"/>
    <cellStyle name="Comma [0] TBD-_2004 Rest. Budget QoQ new format 11" xfId="6697"/>
    <cellStyle name="Comma [0] TBD_2004 Rest. Budget QoQ new format 11 10" xfId="35704"/>
    <cellStyle name="Comma [0] TBD-_2004 Rest. Budget QoQ new format 11 10" xfId="30033"/>
    <cellStyle name="Comma [0] TBD_2004 Rest. Budget QoQ new format 11 11" xfId="35073"/>
    <cellStyle name="Comma [0] TBD-_2004 Rest. Budget QoQ new format 11 11" xfId="35074"/>
    <cellStyle name="Comma [0] TBD_2004 Rest. Budget QoQ new format 11 12" xfId="15463"/>
    <cellStyle name="Comma [0] TBD-_2004 Rest. Budget QoQ new format 11 12" xfId="15464"/>
    <cellStyle name="Comma [0] TBD_2004 Rest. Budget QoQ new format 11 2" xfId="21805"/>
    <cellStyle name="Comma [0] TBD-_2004 Rest. Budget QoQ new format 11 2" xfId="21806"/>
    <cellStyle name="Comma [0] TBD_2004 Rest. Budget QoQ new format 11 3" xfId="26312"/>
    <cellStyle name="Comma [0] TBD-_2004 Rest. Budget QoQ new format 11 3" xfId="26313"/>
    <cellStyle name="Comma [0] TBD_2004 Rest. Budget QoQ new format 11 4" xfId="25437"/>
    <cellStyle name="Comma [0] TBD-_2004 Rest. Budget QoQ new format 11 4" xfId="25436"/>
    <cellStyle name="Comma [0] TBD_2004 Rest. Budget QoQ new format 11 5" xfId="27607"/>
    <cellStyle name="Comma [0] TBD-_2004 Rest. Budget QoQ new format 11 5" xfId="23509"/>
    <cellStyle name="Comma [0] TBD_2004 Rest. Budget QoQ new format 11 6" xfId="32477"/>
    <cellStyle name="Comma [0] TBD-_2004 Rest. Budget QoQ new format 11 6" xfId="32478"/>
    <cellStyle name="Comma [0] TBD_2004 Rest. Budget QoQ new format 11 7" xfId="31250"/>
    <cellStyle name="Comma [0] TBD-_2004 Rest. Budget QoQ new format 11 7" xfId="31249"/>
    <cellStyle name="Comma [0] TBD_2004 Rest. Budget QoQ new format 11 8" xfId="29248"/>
    <cellStyle name="Comma [0] TBD-_2004 Rest. Budget QoQ new format 11 8" xfId="29249"/>
    <cellStyle name="Comma [0] TBD_2004 Rest. Budget QoQ new format 11 9" xfId="28948"/>
    <cellStyle name="Comma [0] TBD-_2004 Rest. Budget QoQ new format 11 9" xfId="28947"/>
    <cellStyle name="Comma [0] TBD_2004 Rest. Budget QoQ new format 12" xfId="6698"/>
    <cellStyle name="Comma [0] TBD-_2004 Rest. Budget QoQ new format 12" xfId="6699"/>
    <cellStyle name="Comma [0] TBD_2004 Rest. Budget QoQ new format 12 10" xfId="35703"/>
    <cellStyle name="Comma [0] TBD-_2004 Rest. Budget QoQ new format 12 10" xfId="35702"/>
    <cellStyle name="Comma [0] TBD_2004 Rest. Budget QoQ new format 12 11" xfId="36719"/>
    <cellStyle name="Comma [0] TBD-_2004 Rest. Budget QoQ new format 12 11" xfId="35075"/>
    <cellStyle name="Comma [0] TBD_2004 Rest. Budget QoQ new format 12 12" xfId="15465"/>
    <cellStyle name="Comma [0] TBD-_2004 Rest. Budget QoQ new format 12 12" xfId="15466"/>
    <cellStyle name="Comma [0] TBD_2004 Rest. Budget QoQ new format 12 2" xfId="21807"/>
    <cellStyle name="Comma [0] TBD-_2004 Rest. Budget QoQ new format 12 2" xfId="21808"/>
    <cellStyle name="Comma [0] TBD_2004 Rest. Budget QoQ new format 12 3" xfId="26314"/>
    <cellStyle name="Comma [0] TBD-_2004 Rest. Budget QoQ new format 12 3" xfId="26315"/>
    <cellStyle name="Comma [0] TBD_2004 Rest. Budget QoQ new format 12 4" xfId="23473"/>
    <cellStyle name="Comma [0] TBD-_2004 Rest. Budget QoQ new format 12 4" xfId="25435"/>
    <cellStyle name="Comma [0] TBD_2004 Rest. Budget QoQ new format 12 5" xfId="25622"/>
    <cellStyle name="Comma [0] TBD-_2004 Rest. Budget QoQ new format 12 5" xfId="25623"/>
    <cellStyle name="Comma [0] TBD_2004 Rest. Budget QoQ new format 12 6" xfId="32479"/>
    <cellStyle name="Comma [0] TBD-_2004 Rest. Budget QoQ new format 12 6" xfId="32480"/>
    <cellStyle name="Comma [0] TBD_2004 Rest. Budget QoQ new format 12 7" xfId="31248"/>
    <cellStyle name="Comma [0] TBD-_2004 Rest. Budget QoQ new format 12 7" xfId="31247"/>
    <cellStyle name="Comma [0] TBD_2004 Rest. Budget QoQ new format 12 8" xfId="29250"/>
    <cellStyle name="Comma [0] TBD-_2004 Rest. Budget QoQ new format 12 8" xfId="28235"/>
    <cellStyle name="Comma [0] TBD_2004 Rest. Budget QoQ new format 12 9" xfId="28946"/>
    <cellStyle name="Comma [0] TBD-_2004 Rest. Budget QoQ new format 12 9" xfId="28945"/>
    <cellStyle name="Comma [0] TBD_2004 Rest. Budget QoQ new format 13" xfId="6700"/>
    <cellStyle name="Comma [0] TBD-_2004 Rest. Budget QoQ new format 13" xfId="6701"/>
    <cellStyle name="Comma [0] TBD_2004 Rest. Budget QoQ new format 13 10" xfId="35701"/>
    <cellStyle name="Comma [0] TBD-_2004 Rest. Budget QoQ new format 13 10" xfId="35700"/>
    <cellStyle name="Comma [0] TBD_2004 Rest. Budget QoQ new format 13 11" xfId="35076"/>
    <cellStyle name="Comma [0] TBD-_2004 Rest. Budget QoQ new format 13 11" xfId="35077"/>
    <cellStyle name="Comma [0] TBD_2004 Rest. Budget QoQ new format 13 12" xfId="15467"/>
    <cellStyle name="Comma [0] TBD-_2004 Rest. Budget QoQ new format 13 12" xfId="15468"/>
    <cellStyle name="Comma [0] TBD_2004 Rest. Budget QoQ new format 13 2" xfId="21809"/>
    <cellStyle name="Comma [0] TBD-_2004 Rest. Budget QoQ new format 13 2" xfId="21810"/>
    <cellStyle name="Comma [0] TBD_2004 Rest. Budget QoQ new format 13 3" xfId="26316"/>
    <cellStyle name="Comma [0] TBD-_2004 Rest. Budget QoQ new format 13 3" xfId="26317"/>
    <cellStyle name="Comma [0] TBD_2004 Rest. Budget QoQ new format 13 4" xfId="25434"/>
    <cellStyle name="Comma [0] TBD-_2004 Rest. Budget QoQ new format 13 4" xfId="25433"/>
    <cellStyle name="Comma [0] TBD_2004 Rest. Budget QoQ new format 13 5" xfId="23955"/>
    <cellStyle name="Comma [0] TBD-_2004 Rest. Budget QoQ new format 13 5" xfId="23956"/>
    <cellStyle name="Comma [0] TBD_2004 Rest. Budget QoQ new format 13 6" xfId="32481"/>
    <cellStyle name="Comma [0] TBD-_2004 Rest. Budget QoQ new format 13 6" xfId="32482"/>
    <cellStyle name="Comma [0] TBD_2004 Rest. Budget QoQ new format 13 7" xfId="31246"/>
    <cellStyle name="Comma [0] TBD-_2004 Rest. Budget QoQ new format 13 7" xfId="31245"/>
    <cellStyle name="Comma [0] TBD_2004 Rest. Budget QoQ new format 13 8" xfId="29251"/>
    <cellStyle name="Comma [0] TBD-_2004 Rest. Budget QoQ new format 13 8" xfId="29252"/>
    <cellStyle name="Comma [0] TBD_2004 Rest. Budget QoQ new format 13 9" xfId="28944"/>
    <cellStyle name="Comma [0] TBD-_2004 Rest. Budget QoQ new format 13 9" xfId="28943"/>
    <cellStyle name="Comma [0] TBD_2004 Rest. Budget QoQ new format 14" xfId="6702"/>
    <cellStyle name="Comma [0] TBD-_2004 Rest. Budget QoQ new format 14" xfId="6703"/>
    <cellStyle name="Comma [0] TBD_2004 Rest. Budget QoQ new format 14 10" xfId="35699"/>
    <cellStyle name="Comma [0] TBD-_2004 Rest. Budget QoQ new format 14 10" xfId="35698"/>
    <cellStyle name="Comma [0] TBD_2004 Rest. Budget QoQ new format 14 11" xfId="35078"/>
    <cellStyle name="Comma [0] TBD-_2004 Rest. Budget QoQ new format 14 11" xfId="35079"/>
    <cellStyle name="Comma [0] TBD_2004 Rest. Budget QoQ new format 14 12" xfId="15469"/>
    <cellStyle name="Comma [0] TBD-_2004 Rest. Budget QoQ new format 14 12" xfId="15470"/>
    <cellStyle name="Comma [0] TBD_2004 Rest. Budget QoQ new format 14 2" xfId="21811"/>
    <cellStyle name="Comma [0] TBD-_2004 Rest. Budget QoQ new format 14 2" xfId="21812"/>
    <cellStyle name="Comma [0] TBD_2004 Rest. Budget QoQ new format 14 3" xfId="26318"/>
    <cellStyle name="Comma [0] TBD-_2004 Rest. Budget QoQ new format 14 3" xfId="26319"/>
    <cellStyle name="Comma [0] TBD_2004 Rest. Budget QoQ new format 14 4" xfId="25432"/>
    <cellStyle name="Comma [0] TBD-_2004 Rest. Budget QoQ new format 14 4" xfId="25431"/>
    <cellStyle name="Comma [0] TBD_2004 Rest. Budget QoQ new format 14 5" xfId="23957"/>
    <cellStyle name="Comma [0] TBD-_2004 Rest. Budget QoQ new format 14 5" xfId="23958"/>
    <cellStyle name="Comma [0] TBD_2004 Rest. Budget QoQ new format 14 6" xfId="32483"/>
    <cellStyle name="Comma [0] TBD-_2004 Rest. Budget QoQ new format 14 6" xfId="32484"/>
    <cellStyle name="Comma [0] TBD_2004 Rest. Budget QoQ new format 14 7" xfId="31244"/>
    <cellStyle name="Comma [0] TBD-_2004 Rest. Budget QoQ new format 14 7" xfId="28128"/>
    <cellStyle name="Comma [0] TBD_2004 Rest. Budget QoQ new format 14 8" xfId="29253"/>
    <cellStyle name="Comma [0] TBD-_2004 Rest. Budget QoQ new format 14 8" xfId="29254"/>
    <cellStyle name="Comma [0] TBD_2004 Rest. Budget QoQ new format 14 9" xfId="31645"/>
    <cellStyle name="Comma [0] TBD-_2004 Rest. Budget QoQ new format 14 9" xfId="31644"/>
    <cellStyle name="Comma [0] TBD_2004 Rest. Budget QoQ new format 15" xfId="6704"/>
    <cellStyle name="Comma [0] TBD-_2004 Rest. Budget QoQ new format 15" xfId="6705"/>
    <cellStyle name="Comma [0] TBD_2004 Rest. Budget QoQ new format 15 10" xfId="35697"/>
    <cellStyle name="Comma [0] TBD-_2004 Rest. Budget QoQ new format 15 10" xfId="35889"/>
    <cellStyle name="Comma [0] TBD_2004 Rest. Budget QoQ new format 15 11" xfId="30283"/>
    <cellStyle name="Comma [0] TBD-_2004 Rest. Budget QoQ new format 15 11" xfId="35080"/>
    <cellStyle name="Comma [0] TBD_2004 Rest. Budget QoQ new format 15 12" xfId="15471"/>
    <cellStyle name="Comma [0] TBD-_2004 Rest. Budget QoQ new format 15 12" xfId="15472"/>
    <cellStyle name="Comma [0] TBD_2004 Rest. Budget QoQ new format 15 2" xfId="21813"/>
    <cellStyle name="Comma [0] TBD-_2004 Rest. Budget QoQ new format 15 2" xfId="21814"/>
    <cellStyle name="Comma [0] TBD_2004 Rest. Budget QoQ new format 15 3" xfId="26320"/>
    <cellStyle name="Comma [0] TBD-_2004 Rest. Budget QoQ new format 15 3" xfId="26321"/>
    <cellStyle name="Comma [0] TBD_2004 Rest. Budget QoQ new format 15 4" xfId="25430"/>
    <cellStyle name="Comma [0] TBD-_2004 Rest. Budget QoQ new format 15 4" xfId="25429"/>
    <cellStyle name="Comma [0] TBD_2004 Rest. Budget QoQ new format 15 5" xfId="23959"/>
    <cellStyle name="Comma [0] TBD-_2004 Rest. Budget QoQ new format 15 5" xfId="23960"/>
    <cellStyle name="Comma [0] TBD_2004 Rest. Budget QoQ new format 15 6" xfId="32485"/>
    <cellStyle name="Comma [0] TBD-_2004 Rest. Budget QoQ new format 15 6" xfId="32486"/>
    <cellStyle name="Comma [0] TBD_2004 Rest. Budget QoQ new format 15 7" xfId="31243"/>
    <cellStyle name="Comma [0] TBD-_2004 Rest. Budget QoQ new format 15 7" xfId="31242"/>
    <cellStyle name="Comma [0] TBD_2004 Rest. Budget QoQ new format 15 8" xfId="29255"/>
    <cellStyle name="Comma [0] TBD-_2004 Rest. Budget QoQ new format 15 8" xfId="29256"/>
    <cellStyle name="Comma [0] TBD_2004 Rest. Budget QoQ new format 15 9" xfId="31643"/>
    <cellStyle name="Comma [0] TBD-_2004 Rest. Budget QoQ new format 15 9" xfId="31642"/>
    <cellStyle name="Comma [0] TBD_2004 Rest. Budget QoQ new format 16" xfId="6706"/>
    <cellStyle name="Comma [0] TBD-_2004 Rest. Budget QoQ new format 16" xfId="6707"/>
    <cellStyle name="Comma [0] TBD_2004 Rest. Budget QoQ new format 16 10" xfId="29841"/>
    <cellStyle name="Comma [0] TBD-_2004 Rest. Budget QoQ new format 16 10" xfId="29842"/>
    <cellStyle name="Comma [0] TBD_2004 Rest. Budget QoQ new format 16 11" xfId="35081"/>
    <cellStyle name="Comma [0] TBD-_2004 Rest. Budget QoQ new format 16 11" xfId="36708"/>
    <cellStyle name="Comma [0] TBD_2004 Rest. Budget QoQ new format 16 12" xfId="15473"/>
    <cellStyle name="Comma [0] TBD-_2004 Rest. Budget QoQ new format 16 12" xfId="15474"/>
    <cellStyle name="Comma [0] TBD_2004 Rest. Budget QoQ new format 16 2" xfId="21815"/>
    <cellStyle name="Comma [0] TBD-_2004 Rest. Budget QoQ new format 16 2" xfId="21816"/>
    <cellStyle name="Comma [0] TBD_2004 Rest. Budget QoQ new format 16 3" xfId="26322"/>
    <cellStyle name="Comma [0] TBD-_2004 Rest. Budget QoQ new format 16 3" xfId="26323"/>
    <cellStyle name="Comma [0] TBD_2004 Rest. Budget QoQ new format 16 4" xfId="25428"/>
    <cellStyle name="Comma [0] TBD-_2004 Rest. Budget QoQ new format 16 4" xfId="25427"/>
    <cellStyle name="Comma [0] TBD_2004 Rest. Budget QoQ new format 16 5" xfId="23961"/>
    <cellStyle name="Comma [0] TBD-_2004 Rest. Budget QoQ new format 16 5" xfId="23962"/>
    <cellStyle name="Comma [0] TBD_2004 Rest. Budget QoQ new format 16 6" xfId="32487"/>
    <cellStyle name="Comma [0] TBD-_2004 Rest. Budget QoQ new format 16 6" xfId="32488"/>
    <cellStyle name="Comma [0] TBD_2004 Rest. Budget QoQ new format 16 7" xfId="31241"/>
    <cellStyle name="Comma [0] TBD-_2004 Rest. Budget QoQ new format 16 7" xfId="31240"/>
    <cellStyle name="Comma [0] TBD_2004 Rest. Budget QoQ new format 16 8" xfId="29257"/>
    <cellStyle name="Comma [0] TBD-_2004 Rest. Budget QoQ new format 16 8" xfId="34876"/>
    <cellStyle name="Comma [0] TBD_2004 Rest. Budget QoQ new format 16 9" xfId="28198"/>
    <cellStyle name="Comma [0] TBD-_2004 Rest. Budget QoQ new format 16 9" xfId="28942"/>
    <cellStyle name="Comma [0] TBD_2004 Rest. Budget QoQ new format 17" xfId="6708"/>
    <cellStyle name="Comma [0] TBD-_2004 Rest. Budget QoQ new format 17" xfId="6709"/>
    <cellStyle name="Comma [0] TBD_2004 Rest. Budget QoQ new format 17 10" xfId="30034"/>
    <cellStyle name="Comma [0] TBD-_2004 Rest. Budget QoQ new format 17 10" xfId="35696"/>
    <cellStyle name="Comma [0] TBD_2004 Rest. Budget QoQ new format 17 11" xfId="35082"/>
    <cellStyle name="Comma [0] TBD-_2004 Rest. Budget QoQ new format 17 11" xfId="35083"/>
    <cellStyle name="Comma [0] TBD_2004 Rest. Budget QoQ new format 17 12" xfId="15475"/>
    <cellStyle name="Comma [0] TBD-_2004 Rest. Budget QoQ new format 17 12" xfId="15476"/>
    <cellStyle name="Comma [0] TBD_2004 Rest. Budget QoQ new format 17 2" xfId="21817"/>
    <cellStyle name="Comma [0] TBD-_2004 Rest. Budget QoQ new format 17 2" xfId="21818"/>
    <cellStyle name="Comma [0] TBD_2004 Rest. Budget QoQ new format 17 3" xfId="26324"/>
    <cellStyle name="Comma [0] TBD-_2004 Rest. Budget QoQ new format 17 3" xfId="26325"/>
    <cellStyle name="Comma [0] TBD_2004 Rest. Budget QoQ new format 17 4" xfId="25426"/>
    <cellStyle name="Comma [0] TBD-_2004 Rest. Budget QoQ new format 17 4" xfId="25425"/>
    <cellStyle name="Comma [0] TBD_2004 Rest. Budget QoQ new format 17 5" xfId="23963"/>
    <cellStyle name="Comma [0] TBD-_2004 Rest. Budget QoQ new format 17 5" xfId="23964"/>
    <cellStyle name="Comma [0] TBD_2004 Rest. Budget QoQ new format 17 6" xfId="32489"/>
    <cellStyle name="Comma [0] TBD-_2004 Rest. Budget QoQ new format 17 6" xfId="32490"/>
    <cellStyle name="Comma [0] TBD_2004 Rest. Budget QoQ new format 17 7" xfId="31239"/>
    <cellStyle name="Comma [0] TBD-_2004 Rest. Budget QoQ new format 17 7" xfId="31238"/>
    <cellStyle name="Comma [0] TBD_2004 Rest. Budget QoQ new format 17 8" xfId="29258"/>
    <cellStyle name="Comma [0] TBD-_2004 Rest. Budget QoQ new format 17 8" xfId="29259"/>
    <cellStyle name="Comma [0] TBD_2004 Rest. Budget QoQ new format 17 9" xfId="28941"/>
    <cellStyle name="Comma [0] TBD-_2004 Rest. Budget QoQ new format 17 9" xfId="34758"/>
    <cellStyle name="Comma [0] TBD_2004 Rest. Budget QoQ new format 18" xfId="6710"/>
    <cellStyle name="Comma [0] TBD-_2004 Rest. Budget QoQ new format 18" xfId="6711"/>
    <cellStyle name="Comma [0] TBD_2004 Rest. Budget QoQ new format 18 10" xfId="35695"/>
    <cellStyle name="Comma [0] TBD-_2004 Rest. Budget QoQ new format 18 10" xfId="35694"/>
    <cellStyle name="Comma [0] TBD_2004 Rest. Budget QoQ new format 18 11" xfId="35084"/>
    <cellStyle name="Comma [0] TBD-_2004 Rest. Budget QoQ new format 18 11" xfId="35085"/>
    <cellStyle name="Comma [0] TBD_2004 Rest. Budget QoQ new format 18 12" xfId="15477"/>
    <cellStyle name="Comma [0] TBD-_2004 Rest. Budget QoQ new format 18 12" xfId="15478"/>
    <cellStyle name="Comma [0] TBD_2004 Rest. Budget QoQ new format 18 2" xfId="21819"/>
    <cellStyle name="Comma [0] TBD-_2004 Rest. Budget QoQ new format 18 2" xfId="21820"/>
    <cellStyle name="Comma [0] TBD_2004 Rest. Budget QoQ new format 18 3" xfId="26326"/>
    <cellStyle name="Comma [0] TBD-_2004 Rest. Budget QoQ new format 18 3" xfId="26327"/>
    <cellStyle name="Comma [0] TBD_2004 Rest. Budget QoQ new format 18 4" xfId="25424"/>
    <cellStyle name="Comma [0] TBD-_2004 Rest. Budget QoQ new format 18 4" xfId="25423"/>
    <cellStyle name="Comma [0] TBD_2004 Rest. Budget QoQ new format 18 5" xfId="23510"/>
    <cellStyle name="Comma [0] TBD-_2004 Rest. Budget QoQ new format 18 5" xfId="23965"/>
    <cellStyle name="Comma [0] TBD_2004 Rest. Budget QoQ new format 18 6" xfId="32491"/>
    <cellStyle name="Comma [0] TBD-_2004 Rest. Budget QoQ new format 18 6" xfId="32492"/>
    <cellStyle name="Comma [0] TBD_2004 Rest. Budget QoQ new format 18 7" xfId="31237"/>
    <cellStyle name="Comma [0] TBD-_2004 Rest. Budget QoQ new format 18 7" xfId="31236"/>
    <cellStyle name="Comma [0] TBD_2004 Rest. Budget QoQ new format 18 8" xfId="29260"/>
    <cellStyle name="Comma [0] TBD-_2004 Rest. Budget QoQ new format 18 8" xfId="29261"/>
    <cellStyle name="Comma [0] TBD_2004 Rest. Budget QoQ new format 18 9" xfId="28940"/>
    <cellStyle name="Comma [0] TBD-_2004 Rest. Budget QoQ new format 18 9" xfId="28939"/>
    <cellStyle name="Comma [0] TBD_2004 Rest. Budget QoQ new format 19" xfId="6712"/>
    <cellStyle name="Comma [0] TBD-_2004 Rest. Budget QoQ new format 19" xfId="6713"/>
    <cellStyle name="Comma [0] TBD_2004 Rest. Budget QoQ new format 19 10" xfId="35693"/>
    <cellStyle name="Comma [0] TBD-_2004 Rest. Budget QoQ new format 19 10" xfId="35692"/>
    <cellStyle name="Comma [0] TBD_2004 Rest. Budget QoQ new format 19 11" xfId="35086"/>
    <cellStyle name="Comma [0] TBD-_2004 Rest. Budget QoQ new format 19 11" xfId="35087"/>
    <cellStyle name="Comma [0] TBD_2004 Rest. Budget QoQ new format 19 12" xfId="15479"/>
    <cellStyle name="Comma [0] TBD-_2004 Rest. Budget QoQ new format 19 12" xfId="15480"/>
    <cellStyle name="Comma [0] TBD_2004 Rest. Budget QoQ new format 19 2" xfId="21821"/>
    <cellStyle name="Comma [0] TBD-_2004 Rest. Budget QoQ new format 19 2" xfId="21822"/>
    <cellStyle name="Comma [0] TBD_2004 Rest. Budget QoQ new format 19 3" xfId="26328"/>
    <cellStyle name="Comma [0] TBD-_2004 Rest. Budget QoQ new format 19 3" xfId="26329"/>
    <cellStyle name="Comma [0] TBD_2004 Rest. Budget QoQ new format 19 4" xfId="25422"/>
    <cellStyle name="Comma [0] TBD-_2004 Rest. Budget QoQ new format 19 4" xfId="25421"/>
    <cellStyle name="Comma [0] TBD_2004 Rest. Budget QoQ new format 19 5" xfId="23966"/>
    <cellStyle name="Comma [0] TBD-_2004 Rest. Budget QoQ new format 19 5" xfId="23448"/>
    <cellStyle name="Comma [0] TBD_2004 Rest. Budget QoQ new format 19 6" xfId="32493"/>
    <cellStyle name="Comma [0] TBD-_2004 Rest. Budget QoQ new format 19 6" xfId="32494"/>
    <cellStyle name="Comma [0] TBD_2004 Rest. Budget QoQ new format 19 7" xfId="31235"/>
    <cellStyle name="Comma [0] TBD-_2004 Rest. Budget QoQ new format 19 7" xfId="31234"/>
    <cellStyle name="Comma [0] TBD_2004 Rest. Budget QoQ new format 19 8" xfId="29262"/>
    <cellStyle name="Comma [0] TBD-_2004 Rest. Budget QoQ new format 19 8" xfId="29263"/>
    <cellStyle name="Comma [0] TBD_2004 Rest. Budget QoQ new format 19 9" xfId="28938"/>
    <cellStyle name="Comma [0] TBD-_2004 Rest. Budget QoQ new format 19 9" xfId="28937"/>
    <cellStyle name="Comma [0] TBD_2004 Rest. Budget QoQ new format 2" xfId="6714"/>
    <cellStyle name="Comma [0] TBD-_2004 Rest. Budget QoQ new format 2" xfId="6715"/>
    <cellStyle name="Comma [0] TBD_2004 Rest. Budget QoQ new format 2 10" xfId="35691"/>
    <cellStyle name="Comma [0] TBD-_2004 Rest. Budget QoQ new format 2 10" xfId="35690"/>
    <cellStyle name="Comma [0] TBD_2004 Rest. Budget QoQ new format 2 11" xfId="35088"/>
    <cellStyle name="Comma [0] TBD-_2004 Rest. Budget QoQ new format 2 11" xfId="35089"/>
    <cellStyle name="Comma [0] TBD_2004 Rest. Budget QoQ new format 2 12" xfId="15481"/>
    <cellStyle name="Comma [0] TBD-_2004 Rest. Budget QoQ new format 2 12" xfId="15482"/>
    <cellStyle name="Comma [0] TBD_2004 Rest. Budget QoQ new format 2 2" xfId="21823"/>
    <cellStyle name="Comma [0] TBD-_2004 Rest. Budget QoQ new format 2 2" xfId="21824"/>
    <cellStyle name="Comma [0] TBD_2004 Rest. Budget QoQ new format 2 3" xfId="26330"/>
    <cellStyle name="Comma [0] TBD-_2004 Rest. Budget QoQ new format 2 3" xfId="26331"/>
    <cellStyle name="Comma [0] TBD_2004 Rest. Budget QoQ new format 2 4" xfId="25420"/>
    <cellStyle name="Comma [0] TBD-_2004 Rest. Budget QoQ new format 2 4" xfId="25419"/>
    <cellStyle name="Comma [0] TBD_2004 Rest. Budget QoQ new format 2 5" xfId="23967"/>
    <cellStyle name="Comma [0] TBD-_2004 Rest. Budget QoQ new format 2 5" xfId="23968"/>
    <cellStyle name="Comma [0] TBD_2004 Rest. Budget QoQ new format 2 6" xfId="32495"/>
    <cellStyle name="Comma [0] TBD-_2004 Rest. Budget QoQ new format 2 6" xfId="32496"/>
    <cellStyle name="Comma [0] TBD_2004 Rest. Budget QoQ new format 2 7" xfId="31233"/>
    <cellStyle name="Comma [0] TBD-_2004 Rest. Budget QoQ new format 2 7" xfId="31232"/>
    <cellStyle name="Comma [0] TBD_2004 Rest. Budget QoQ new format 2 8" xfId="29264"/>
    <cellStyle name="Comma [0] TBD-_2004 Rest. Budget QoQ new format 2 8" xfId="29265"/>
    <cellStyle name="Comma [0] TBD_2004 Rest. Budget QoQ new format 2 9" xfId="28936"/>
    <cellStyle name="Comma [0] TBD-_2004 Rest. Budget QoQ new format 2 9" xfId="28935"/>
    <cellStyle name="Comma [0] TBD_2004 Rest. Budget QoQ new format 20" xfId="6716"/>
    <cellStyle name="Comma [0] TBD-_2004 Rest. Budget QoQ new format 20" xfId="6717"/>
    <cellStyle name="Comma [0] TBD_2004 Rest. Budget QoQ new format 20 10" xfId="30035"/>
    <cellStyle name="Comma [0] TBD-_2004 Rest. Budget QoQ new format 20 10" xfId="35689"/>
    <cellStyle name="Comma [0] TBD_2004 Rest. Budget QoQ new format 20 11" xfId="35090"/>
    <cellStyle name="Comma [0] TBD-_2004 Rest. Budget QoQ new format 20 11" xfId="36707"/>
    <cellStyle name="Comma [0] TBD_2004 Rest. Budget QoQ new format 20 12" xfId="15483"/>
    <cellStyle name="Comma [0] TBD-_2004 Rest. Budget QoQ new format 20 12" xfId="15484"/>
    <cellStyle name="Comma [0] TBD_2004 Rest. Budget QoQ new format 20 2" xfId="21825"/>
    <cellStyle name="Comma [0] TBD-_2004 Rest. Budget QoQ new format 20 2" xfId="21826"/>
    <cellStyle name="Comma [0] TBD_2004 Rest. Budget QoQ new format 20 3" xfId="26332"/>
    <cellStyle name="Comma [0] TBD-_2004 Rest. Budget QoQ new format 20 3" xfId="26333"/>
    <cellStyle name="Comma [0] TBD_2004 Rest. Budget QoQ new format 20 4" xfId="25418"/>
    <cellStyle name="Comma [0] TBD-_2004 Rest. Budget QoQ new format 20 4" xfId="25417"/>
    <cellStyle name="Comma [0] TBD_2004 Rest. Budget QoQ new format 20 5" xfId="23969"/>
    <cellStyle name="Comma [0] TBD-_2004 Rest. Budget QoQ new format 20 5" xfId="23970"/>
    <cellStyle name="Comma [0] TBD_2004 Rest. Budget QoQ new format 20 6" xfId="32497"/>
    <cellStyle name="Comma [0] TBD-_2004 Rest. Budget QoQ new format 20 6" xfId="32498"/>
    <cellStyle name="Comma [0] TBD_2004 Rest. Budget QoQ new format 20 7" xfId="31231"/>
    <cellStyle name="Comma [0] TBD-_2004 Rest. Budget QoQ new format 20 7" xfId="31230"/>
    <cellStyle name="Comma [0] TBD_2004 Rest. Budget QoQ new format 20 8" xfId="29266"/>
    <cellStyle name="Comma [0] TBD-_2004 Rest. Budget QoQ new format 20 8" xfId="28070"/>
    <cellStyle name="Comma [0] TBD_2004 Rest. Budget QoQ new format 20 9" xfId="28934"/>
    <cellStyle name="Comma [0] TBD-_2004 Rest. Budget QoQ new format 20 9" xfId="28933"/>
    <cellStyle name="Comma [0] TBD_2004 Rest. Budget QoQ new format 21" xfId="6718"/>
    <cellStyle name="Comma [0] TBD-_2004 Rest. Budget QoQ new format 21" xfId="6719"/>
    <cellStyle name="Comma [0] TBD_2004 Rest. Budget QoQ new format 21 10" xfId="33586"/>
    <cellStyle name="Comma [0] TBD-_2004 Rest. Budget QoQ new format 21 10" xfId="35688"/>
    <cellStyle name="Comma [0] TBD_2004 Rest. Budget QoQ new format 21 11" xfId="35091"/>
    <cellStyle name="Comma [0] TBD-_2004 Rest. Budget QoQ new format 21 11" xfId="35092"/>
    <cellStyle name="Comma [0] TBD_2004 Rest. Budget QoQ new format 21 12" xfId="15485"/>
    <cellStyle name="Comma [0] TBD-_2004 Rest. Budget QoQ new format 21 12" xfId="15486"/>
    <cellStyle name="Comma [0] TBD_2004 Rest. Budget QoQ new format 21 2" xfId="21827"/>
    <cellStyle name="Comma [0] TBD-_2004 Rest. Budget QoQ new format 21 2" xfId="21828"/>
    <cellStyle name="Comma [0] TBD_2004 Rest. Budget QoQ new format 21 3" xfId="26334"/>
    <cellStyle name="Comma [0] TBD-_2004 Rest. Budget QoQ new format 21 3" xfId="26335"/>
    <cellStyle name="Comma [0] TBD_2004 Rest. Budget QoQ new format 21 4" xfId="25416"/>
    <cellStyle name="Comma [0] TBD-_2004 Rest. Budget QoQ new format 21 4" xfId="25415"/>
    <cellStyle name="Comma [0] TBD_2004 Rest. Budget QoQ new format 21 5" xfId="23971"/>
    <cellStyle name="Comma [0] TBD-_2004 Rest. Budget QoQ new format 21 5" xfId="23972"/>
    <cellStyle name="Comma [0] TBD_2004 Rest. Budget QoQ new format 21 6" xfId="32499"/>
    <cellStyle name="Comma [0] TBD-_2004 Rest. Budget QoQ new format 21 6" xfId="32500"/>
    <cellStyle name="Comma [0] TBD_2004 Rest. Budget QoQ new format 21 7" xfId="31229"/>
    <cellStyle name="Comma [0] TBD-_2004 Rest. Budget QoQ new format 21 7" xfId="31228"/>
    <cellStyle name="Comma [0] TBD_2004 Rest. Budget QoQ new format 21 8" xfId="29267"/>
    <cellStyle name="Comma [0] TBD-_2004 Rest. Budget QoQ new format 21 8" xfId="29268"/>
    <cellStyle name="Comma [0] TBD_2004 Rest. Budget QoQ new format 21 9" xfId="30162"/>
    <cellStyle name="Comma [0] TBD-_2004 Rest. Budget QoQ new format 21 9" xfId="34757"/>
    <cellStyle name="Comma [0] TBD_2004 Rest. Budget QoQ new format 22" xfId="6720"/>
    <cellStyle name="Comma [0] TBD-_2004 Rest. Budget QoQ new format 22" xfId="6721"/>
    <cellStyle name="Comma [0] TBD_2004 Rest. Budget QoQ new format 22 10" xfId="35687"/>
    <cellStyle name="Comma [0] TBD-_2004 Rest. Budget QoQ new format 22 10" xfId="35686"/>
    <cellStyle name="Comma [0] TBD_2004 Rest. Budget QoQ new format 22 11" xfId="35093"/>
    <cellStyle name="Comma [0] TBD-_2004 Rest. Budget QoQ new format 22 11" xfId="35094"/>
    <cellStyle name="Comma [0] TBD_2004 Rest. Budget QoQ new format 22 12" xfId="15487"/>
    <cellStyle name="Comma [0] TBD-_2004 Rest. Budget QoQ new format 22 12" xfId="15488"/>
    <cellStyle name="Comma [0] TBD_2004 Rest. Budget QoQ new format 22 2" xfId="21829"/>
    <cellStyle name="Comma [0] TBD-_2004 Rest. Budget QoQ new format 22 2" xfId="21830"/>
    <cellStyle name="Comma [0] TBD_2004 Rest. Budget QoQ new format 22 3" xfId="26336"/>
    <cellStyle name="Comma [0] TBD-_2004 Rest. Budget QoQ new format 22 3" xfId="26337"/>
    <cellStyle name="Comma [0] TBD_2004 Rest. Budget QoQ new format 22 4" xfId="25414"/>
    <cellStyle name="Comma [0] TBD-_2004 Rest. Budget QoQ new format 22 4" xfId="25413"/>
    <cellStyle name="Comma [0] TBD_2004 Rest. Budget QoQ new format 22 5" xfId="23973"/>
    <cellStyle name="Comma [0] TBD-_2004 Rest. Budget QoQ new format 22 5" xfId="23974"/>
    <cellStyle name="Comma [0] TBD_2004 Rest. Budget QoQ new format 22 6" xfId="32501"/>
    <cellStyle name="Comma [0] TBD-_2004 Rest. Budget QoQ new format 22 6" xfId="32502"/>
    <cellStyle name="Comma [0] TBD_2004 Rest. Budget QoQ new format 22 7" xfId="31227"/>
    <cellStyle name="Comma [0] TBD-_2004 Rest. Budget QoQ new format 22 7" xfId="31226"/>
    <cellStyle name="Comma [0] TBD_2004 Rest. Budget QoQ new format 22 8" xfId="29269"/>
    <cellStyle name="Comma [0] TBD-_2004 Rest. Budget QoQ new format 22 8" xfId="29270"/>
    <cellStyle name="Comma [0] TBD_2004 Rest. Budget QoQ new format 22 9" xfId="28932"/>
    <cellStyle name="Comma [0] TBD-_2004 Rest. Budget QoQ new format 22 9" xfId="28931"/>
    <cellStyle name="Comma [0] TBD_2004 Rest. Budget QoQ new format 23" xfId="6722"/>
    <cellStyle name="Comma [0] TBD-_2004 Rest. Budget QoQ new format 23" xfId="6723"/>
    <cellStyle name="Comma [0] TBD_2004 Rest. Budget QoQ new format 23 10" xfId="35685"/>
    <cellStyle name="Comma [0] TBD-_2004 Rest. Budget QoQ new format 23 10" xfId="35684"/>
    <cellStyle name="Comma [0] TBD_2004 Rest. Budget QoQ new format 23 11" xfId="35095"/>
    <cellStyle name="Comma [0] TBD-_2004 Rest. Budget QoQ new format 23 11" xfId="35096"/>
    <cellStyle name="Comma [0] TBD_2004 Rest. Budget QoQ new format 23 12" xfId="15489"/>
    <cellStyle name="Comma [0] TBD-_2004 Rest. Budget QoQ new format 23 12" xfId="15490"/>
    <cellStyle name="Comma [0] TBD_2004 Rest. Budget QoQ new format 23 2" xfId="21831"/>
    <cellStyle name="Comma [0] TBD-_2004 Rest. Budget QoQ new format 23 2" xfId="21832"/>
    <cellStyle name="Comma [0] TBD_2004 Rest. Budget QoQ new format 23 3" xfId="26338"/>
    <cellStyle name="Comma [0] TBD-_2004 Rest. Budget QoQ new format 23 3" xfId="26339"/>
    <cellStyle name="Comma [0] TBD_2004 Rest. Budget QoQ new format 23 4" xfId="25412"/>
    <cellStyle name="Comma [0] TBD-_2004 Rest. Budget QoQ new format 23 4" xfId="27555"/>
    <cellStyle name="Comma [0] TBD_2004 Rest. Budget QoQ new format 23 5" xfId="23975"/>
    <cellStyle name="Comma [0] TBD-_2004 Rest. Budget QoQ new format 23 5" xfId="23660"/>
    <cellStyle name="Comma [0] TBD_2004 Rest. Budget QoQ new format 23 6" xfId="32503"/>
    <cellStyle name="Comma [0] TBD-_2004 Rest. Budget QoQ new format 23 6" xfId="32504"/>
    <cellStyle name="Comma [0] TBD_2004 Rest. Budget QoQ new format 23 7" xfId="31225"/>
    <cellStyle name="Comma [0] TBD-_2004 Rest. Budget QoQ new format 23 7" xfId="31224"/>
    <cellStyle name="Comma [0] TBD_2004 Rest. Budget QoQ new format 23 8" xfId="29271"/>
    <cellStyle name="Comma [0] TBD-_2004 Rest. Budget QoQ new format 23 8" xfId="29272"/>
    <cellStyle name="Comma [0] TBD_2004 Rest. Budget QoQ new format 23 9" xfId="28930"/>
    <cellStyle name="Comma [0] TBD-_2004 Rest. Budget QoQ new format 23 9" xfId="28929"/>
    <cellStyle name="Comma [0] TBD_2004 Rest. Budget QoQ new format 24" xfId="6724"/>
    <cellStyle name="Comma [0] TBD-_2004 Rest. Budget QoQ new format 24" xfId="6725"/>
    <cellStyle name="Comma [0] TBD_2004 Rest. Budget QoQ new format 24 10" xfId="35683"/>
    <cellStyle name="Comma [0] TBD-_2004 Rest. Budget QoQ new format 24 10" xfId="30036"/>
    <cellStyle name="Comma [0] TBD_2004 Rest. Budget QoQ new format 24 11" xfId="35097"/>
    <cellStyle name="Comma [0] TBD-_2004 Rest. Budget QoQ new format 24 11" xfId="33462"/>
    <cellStyle name="Comma [0] TBD_2004 Rest. Budget QoQ new format 24 12" xfId="15491"/>
    <cellStyle name="Comma [0] TBD-_2004 Rest. Budget QoQ new format 24 12" xfId="15492"/>
    <cellStyle name="Comma [0] TBD_2004 Rest. Budget QoQ new format 24 2" xfId="21833"/>
    <cellStyle name="Comma [0] TBD-_2004 Rest. Budget QoQ new format 24 2" xfId="21834"/>
    <cellStyle name="Comma [0] TBD_2004 Rest. Budget QoQ new format 24 3" xfId="26340"/>
    <cellStyle name="Comma [0] TBD-_2004 Rest. Budget QoQ new format 24 3" xfId="26341"/>
    <cellStyle name="Comma [0] TBD_2004 Rest. Budget QoQ new format 24 4" xfId="25411"/>
    <cellStyle name="Comma [0] TBD-_2004 Rest. Budget QoQ new format 24 4" xfId="25410"/>
    <cellStyle name="Comma [0] TBD_2004 Rest. Budget QoQ new format 24 5" xfId="23976"/>
    <cellStyle name="Comma [0] TBD-_2004 Rest. Budget QoQ new format 24 5" xfId="23977"/>
    <cellStyle name="Comma [0] TBD_2004 Rest. Budget QoQ new format 24 6" xfId="32505"/>
    <cellStyle name="Comma [0] TBD-_2004 Rest. Budget QoQ new format 24 6" xfId="32506"/>
    <cellStyle name="Comma [0] TBD_2004 Rest. Budget QoQ new format 24 7" xfId="31223"/>
    <cellStyle name="Comma [0] TBD-_2004 Rest. Budget QoQ new format 24 7" xfId="31222"/>
    <cellStyle name="Comma [0] TBD_2004 Rest. Budget QoQ new format 24 8" xfId="29273"/>
    <cellStyle name="Comma [0] TBD-_2004 Rest. Budget QoQ new format 24 8" xfId="29274"/>
    <cellStyle name="Comma [0] TBD_2004 Rest. Budget QoQ new format 24 9" xfId="28928"/>
    <cellStyle name="Comma [0] TBD-_2004 Rest. Budget QoQ new format 24 9" xfId="28927"/>
    <cellStyle name="Comma [0] TBD_2004 Rest. Budget QoQ new format 25" xfId="6726"/>
    <cellStyle name="Comma [0] TBD-_2004 Rest. Budget QoQ new format 25" xfId="6727"/>
    <cellStyle name="Comma [0] TBD_2004 Rest. Budget QoQ new format 25 10" xfId="35682"/>
    <cellStyle name="Comma [0] TBD-_2004 Rest. Budget QoQ new format 25 10" xfId="35681"/>
    <cellStyle name="Comma [0] TBD_2004 Rest. Budget QoQ new format 25 11" xfId="35098"/>
    <cellStyle name="Comma [0] TBD-_2004 Rest. Budget QoQ new format 25 11" xfId="36749"/>
    <cellStyle name="Comma [0] TBD_2004 Rest. Budget QoQ new format 25 12" xfId="15493"/>
    <cellStyle name="Comma [0] TBD-_2004 Rest. Budget QoQ new format 25 12" xfId="15494"/>
    <cellStyle name="Comma [0] TBD_2004 Rest. Budget QoQ new format 25 2" xfId="21835"/>
    <cellStyle name="Comma [0] TBD-_2004 Rest. Budget QoQ new format 25 2" xfId="21836"/>
    <cellStyle name="Comma [0] TBD_2004 Rest. Budget QoQ new format 25 3" xfId="26342"/>
    <cellStyle name="Comma [0] TBD-_2004 Rest. Budget QoQ new format 25 3" xfId="26343"/>
    <cellStyle name="Comma [0] TBD_2004 Rest. Budget QoQ new format 25 4" xfId="25409"/>
    <cellStyle name="Comma [0] TBD-_2004 Rest. Budget QoQ new format 25 4" xfId="25408"/>
    <cellStyle name="Comma [0] TBD_2004 Rest. Budget QoQ new format 25 5" xfId="23978"/>
    <cellStyle name="Comma [0] TBD-_2004 Rest. Budget QoQ new format 25 5" xfId="23979"/>
    <cellStyle name="Comma [0] TBD_2004 Rest. Budget QoQ new format 25 6" xfId="32507"/>
    <cellStyle name="Comma [0] TBD-_2004 Rest. Budget QoQ new format 25 6" xfId="32508"/>
    <cellStyle name="Comma [0] TBD_2004 Rest. Budget QoQ new format 25 7" xfId="31221"/>
    <cellStyle name="Comma [0] TBD-_2004 Rest. Budget QoQ new format 25 7" xfId="31220"/>
    <cellStyle name="Comma [0] TBD_2004 Rest. Budget QoQ new format 25 8" xfId="30170"/>
    <cellStyle name="Comma [0] TBD-_2004 Rest. Budget QoQ new format 25 8" xfId="34788"/>
    <cellStyle name="Comma [0] TBD_2004 Rest. Budget QoQ new format 25 9" xfId="28926"/>
    <cellStyle name="Comma [0] TBD-_2004 Rest. Budget QoQ new format 25 9" xfId="28925"/>
    <cellStyle name="Comma [0] TBD_2004 Rest. Budget QoQ new format 26" xfId="6728"/>
    <cellStyle name="Comma [0] TBD-_2004 Rest. Budget QoQ new format 26" xfId="6729"/>
    <cellStyle name="Comma [0] TBD_2004 Rest. Budget QoQ new format 26 10" xfId="35680"/>
    <cellStyle name="Comma [0] TBD-_2004 Rest. Budget QoQ new format 26 10" xfId="35943"/>
    <cellStyle name="Comma [0] TBD_2004 Rest. Budget QoQ new format 26 11" xfId="35099"/>
    <cellStyle name="Comma [0] TBD-_2004 Rest. Budget QoQ new format 26 11" xfId="35100"/>
    <cellStyle name="Comma [0] TBD_2004 Rest. Budget QoQ new format 26 12" xfId="15495"/>
    <cellStyle name="Comma [0] TBD-_2004 Rest. Budget QoQ new format 26 12" xfId="15496"/>
    <cellStyle name="Comma [0] TBD_2004 Rest. Budget QoQ new format 26 2" xfId="21837"/>
    <cellStyle name="Comma [0] TBD-_2004 Rest. Budget QoQ new format 26 2" xfId="21838"/>
    <cellStyle name="Comma [0] TBD_2004 Rest. Budget QoQ new format 26 3" xfId="26344"/>
    <cellStyle name="Comma [0] TBD-_2004 Rest. Budget QoQ new format 26 3" xfId="26345"/>
    <cellStyle name="Comma [0] TBD_2004 Rest. Budget QoQ new format 26 4" xfId="25407"/>
    <cellStyle name="Comma [0] TBD-_2004 Rest. Budget QoQ new format 26 4" xfId="25406"/>
    <cellStyle name="Comma [0] TBD_2004 Rest. Budget QoQ new format 26 5" xfId="23980"/>
    <cellStyle name="Comma [0] TBD-_2004 Rest. Budget QoQ new format 26 5" xfId="23981"/>
    <cellStyle name="Comma [0] TBD_2004 Rest. Budget QoQ new format 26 6" xfId="32509"/>
    <cellStyle name="Comma [0] TBD-_2004 Rest. Budget QoQ new format 26 6" xfId="32510"/>
    <cellStyle name="Comma [0] TBD_2004 Rest. Budget QoQ new format 26 7" xfId="34797"/>
    <cellStyle name="Comma [0] TBD-_2004 Rest. Budget QoQ new format 26 7" xfId="31219"/>
    <cellStyle name="Comma [0] TBD_2004 Rest. Budget QoQ new format 26 8" xfId="29275"/>
    <cellStyle name="Comma [0] TBD-_2004 Rest. Budget QoQ new format 26 8" xfId="29276"/>
    <cellStyle name="Comma [0] TBD_2004 Rest. Budget QoQ new format 26 9" xfId="28924"/>
    <cellStyle name="Comma [0] TBD-_2004 Rest. Budget QoQ new format 26 9" xfId="34756"/>
    <cellStyle name="Comma [0] TBD_2004 Rest. Budget QoQ new format 27" xfId="6730"/>
    <cellStyle name="Comma [0] TBD-_2004 Rest. Budget QoQ new format 27" xfId="6731"/>
    <cellStyle name="Comma [0] TBD_2004 Rest. Budget QoQ new format 27 10" xfId="35679"/>
    <cellStyle name="Comma [0] TBD-_2004 Rest. Budget QoQ new format 27 10" xfId="35678"/>
    <cellStyle name="Comma [0] TBD_2004 Rest. Budget QoQ new format 27 11" xfId="35101"/>
    <cellStyle name="Comma [0] TBD-_2004 Rest. Budget QoQ new format 27 11" xfId="35102"/>
    <cellStyle name="Comma [0] TBD_2004 Rest. Budget QoQ new format 27 12" xfId="15497"/>
    <cellStyle name="Comma [0] TBD-_2004 Rest. Budget QoQ new format 27 12" xfId="15498"/>
    <cellStyle name="Comma [0] TBD_2004 Rest. Budget QoQ new format 27 2" xfId="21839"/>
    <cellStyle name="Comma [0] TBD-_2004 Rest. Budget QoQ new format 27 2" xfId="21840"/>
    <cellStyle name="Comma [0] TBD_2004 Rest. Budget QoQ new format 27 3" xfId="26346"/>
    <cellStyle name="Comma [0] TBD-_2004 Rest. Budget QoQ new format 27 3" xfId="26347"/>
    <cellStyle name="Comma [0] TBD_2004 Rest. Budget QoQ new format 27 4" xfId="25405"/>
    <cellStyle name="Comma [0] TBD-_2004 Rest. Budget QoQ new format 27 4" xfId="25404"/>
    <cellStyle name="Comma [0] TBD_2004 Rest. Budget QoQ new format 27 5" xfId="23982"/>
    <cellStyle name="Comma [0] TBD-_2004 Rest. Budget QoQ new format 27 5" xfId="23983"/>
    <cellStyle name="Comma [0] TBD_2004 Rest. Budget QoQ new format 27 6" xfId="32511"/>
    <cellStyle name="Comma [0] TBD-_2004 Rest. Budget QoQ new format 27 6" xfId="32512"/>
    <cellStyle name="Comma [0] TBD_2004 Rest. Budget QoQ new format 27 7" xfId="31218"/>
    <cellStyle name="Comma [0] TBD-_2004 Rest. Budget QoQ new format 27 7" xfId="31217"/>
    <cellStyle name="Comma [0] TBD_2004 Rest. Budget QoQ new format 27 8" xfId="29277"/>
    <cellStyle name="Comma [0] TBD-_2004 Rest. Budget QoQ new format 27 8" xfId="29278"/>
    <cellStyle name="Comma [0] TBD_2004 Rest. Budget QoQ new format 27 9" xfId="28923"/>
    <cellStyle name="Comma [0] TBD-_2004 Rest. Budget QoQ new format 27 9" xfId="28922"/>
    <cellStyle name="Comma [0] TBD_2004 Rest. Budget QoQ new format 28" xfId="6732"/>
    <cellStyle name="Comma [0] TBD-_2004 Rest. Budget QoQ new format 28" xfId="6733"/>
    <cellStyle name="Comma [0] TBD_2004 Rest. Budget QoQ new format 28 10" xfId="35677"/>
    <cellStyle name="Comma [0] TBD-_2004 Rest. Budget QoQ new format 28 10" xfId="35676"/>
    <cellStyle name="Comma [0] TBD_2004 Rest. Budget QoQ new format 28 11" xfId="35103"/>
    <cellStyle name="Comma [0] TBD-_2004 Rest. Budget QoQ new format 28 11" xfId="33710"/>
    <cellStyle name="Comma [0] TBD_2004 Rest. Budget QoQ new format 28 12" xfId="15499"/>
    <cellStyle name="Comma [0] TBD-_2004 Rest. Budget QoQ new format 28 12" xfId="15500"/>
    <cellStyle name="Comma [0] TBD_2004 Rest. Budget QoQ new format 28 2" xfId="21841"/>
    <cellStyle name="Comma [0] TBD-_2004 Rest. Budget QoQ new format 28 2" xfId="21842"/>
    <cellStyle name="Comma [0] TBD_2004 Rest. Budget QoQ new format 28 3" xfId="26348"/>
    <cellStyle name="Comma [0] TBD-_2004 Rest. Budget QoQ new format 28 3" xfId="26349"/>
    <cellStyle name="Comma [0] TBD_2004 Rest. Budget QoQ new format 28 4" xfId="25403"/>
    <cellStyle name="Comma [0] TBD-_2004 Rest. Budget QoQ new format 28 4" xfId="25402"/>
    <cellStyle name="Comma [0] TBD_2004 Rest. Budget QoQ new format 28 5" xfId="23984"/>
    <cellStyle name="Comma [0] TBD-_2004 Rest. Budget QoQ new format 28 5" xfId="27553"/>
    <cellStyle name="Comma [0] TBD_2004 Rest. Budget QoQ new format 28 6" xfId="32513"/>
    <cellStyle name="Comma [0] TBD-_2004 Rest. Budget QoQ new format 28 6" xfId="32514"/>
    <cellStyle name="Comma [0] TBD_2004 Rest. Budget QoQ new format 28 7" xfId="31216"/>
    <cellStyle name="Comma [0] TBD-_2004 Rest. Budget QoQ new format 28 7" xfId="31215"/>
    <cellStyle name="Comma [0] TBD_2004 Rest. Budget QoQ new format 28 8" xfId="29279"/>
    <cellStyle name="Comma [0] TBD-_2004 Rest. Budget QoQ new format 28 8" xfId="29280"/>
    <cellStyle name="Comma [0] TBD_2004 Rest. Budget QoQ new format 28 9" xfId="28921"/>
    <cellStyle name="Comma [0] TBD-_2004 Rest. Budget QoQ new format 28 9" xfId="28920"/>
    <cellStyle name="Comma [0] TBD_2004 Rest. Budget QoQ new format 29" xfId="21801"/>
    <cellStyle name="Comma [0] TBD-_2004 Rest. Budget QoQ new format 29" xfId="21802"/>
    <cellStyle name="Comma [0] TBD_2004 Rest. Budget QoQ new format 3" xfId="6734"/>
    <cellStyle name="Comma [0] TBD-_2004 Rest. Budget QoQ new format 3" xfId="6735"/>
    <cellStyle name="Comma [0] TBD_2004 Rest. Budget QoQ new format 3 10" xfId="35675"/>
    <cellStyle name="Comma [0] TBD-_2004 Rest. Budget QoQ new format 3 10" xfId="30037"/>
    <cellStyle name="Comma [0] TBD_2004 Rest. Budget QoQ new format 3 11" xfId="35104"/>
    <cellStyle name="Comma [0] TBD-_2004 Rest. Budget QoQ new format 3 11" xfId="35105"/>
    <cellStyle name="Comma [0] TBD_2004 Rest. Budget QoQ new format 3 12" xfId="15501"/>
    <cellStyle name="Comma [0] TBD-_2004 Rest. Budget QoQ new format 3 12" xfId="15502"/>
    <cellStyle name="Comma [0] TBD_2004 Rest. Budget QoQ new format 3 2" xfId="21843"/>
    <cellStyle name="Comma [0] TBD-_2004 Rest. Budget QoQ new format 3 2" xfId="21844"/>
    <cellStyle name="Comma [0] TBD_2004 Rest. Budget QoQ new format 3 3" xfId="26350"/>
    <cellStyle name="Comma [0] TBD-_2004 Rest. Budget QoQ new format 3 3" xfId="26351"/>
    <cellStyle name="Comma [0] TBD_2004 Rest. Budget QoQ new format 3 4" xfId="25401"/>
    <cellStyle name="Comma [0] TBD-_2004 Rest. Budget QoQ new format 3 4" xfId="25400"/>
    <cellStyle name="Comma [0] TBD_2004 Rest. Budget QoQ new format 3 5" xfId="23985"/>
    <cellStyle name="Comma [0] TBD-_2004 Rest. Budget QoQ new format 3 5" xfId="23986"/>
    <cellStyle name="Comma [0] TBD_2004 Rest. Budget QoQ new format 3 6" xfId="32515"/>
    <cellStyle name="Comma [0] TBD-_2004 Rest. Budget QoQ new format 3 6" xfId="32516"/>
    <cellStyle name="Comma [0] TBD_2004 Rest. Budget QoQ new format 3 7" xfId="31214"/>
    <cellStyle name="Comma [0] TBD-_2004 Rest. Budget QoQ new format 3 7" xfId="31213"/>
    <cellStyle name="Comma [0] TBD_2004 Rest. Budget QoQ new format 3 8" xfId="29281"/>
    <cellStyle name="Comma [0] TBD-_2004 Rest. Budget QoQ new format 3 8" xfId="29282"/>
    <cellStyle name="Comma [0] TBD_2004 Rest. Budget QoQ new format 3 9" xfId="28919"/>
    <cellStyle name="Comma [0] TBD-_2004 Rest. Budget QoQ new format 3 9" xfId="28918"/>
    <cellStyle name="Comma [0] TBD_2004 Rest. Budget QoQ new format 30" xfId="26308"/>
    <cellStyle name="Comma [0] TBD-_2004 Rest. Budget QoQ new format 30" xfId="26309"/>
    <cellStyle name="Comma [0] TBD_2004 Rest. Budget QoQ new format 31" xfId="25441"/>
    <cellStyle name="Comma [0] TBD-_2004 Rest. Budget QoQ new format 31" xfId="25440"/>
    <cellStyle name="Comma [0] TBD_2004 Rest. Budget QoQ new format 32" xfId="23951"/>
    <cellStyle name="Comma [0] TBD-_2004 Rest. Budget QoQ new format 32" xfId="23952"/>
    <cellStyle name="Comma [0] TBD_2004 Rest. Budget QoQ new format 33" xfId="32473"/>
    <cellStyle name="Comma [0] TBD-_2004 Rest. Budget QoQ new format 33" xfId="32474"/>
    <cellStyle name="Comma [0] TBD_2004 Rest. Budget QoQ new format 34" xfId="31253"/>
    <cellStyle name="Comma [0] TBD-_2004 Rest. Budget QoQ new format 34" xfId="28129"/>
    <cellStyle name="Comma [0] TBD_2004 Rest. Budget QoQ new format 35" xfId="29244"/>
    <cellStyle name="Comma [0] TBD-_2004 Rest. Budget QoQ new format 35" xfId="29245"/>
    <cellStyle name="Comma [0] TBD_2004 Rest. Budget QoQ new format 36" xfId="34759"/>
    <cellStyle name="Comma [0] TBD-_2004 Rest. Budget QoQ new format 36" xfId="28951"/>
    <cellStyle name="Comma [0] TBD_2004 Rest. Budget QoQ new format 37" xfId="33583"/>
    <cellStyle name="Comma [0] TBD-_2004 Rest. Budget QoQ new format 37" xfId="33584"/>
    <cellStyle name="Comma [0] TBD_2004 Rest. Budget QoQ new format 38" xfId="28346"/>
    <cellStyle name="Comma [0] TBD-_2004 Rest. Budget QoQ new format 38" xfId="35070"/>
    <cellStyle name="Comma [0] TBD_2004 Rest. Budget QoQ new format 39" xfId="15459"/>
    <cellStyle name="Comma [0] TBD-_2004 Rest. Budget QoQ new format 39" xfId="15460"/>
    <cellStyle name="Comma [0] TBD_2004 Rest. Budget QoQ new format 4" xfId="6736"/>
    <cellStyle name="Comma [0] TBD-_2004 Rest. Budget QoQ new format 4" xfId="6737"/>
    <cellStyle name="Comma [0] TBD_2004 Rest. Budget QoQ new format 4 10" xfId="30038"/>
    <cellStyle name="Comma [0] TBD-_2004 Rest. Budget QoQ new format 4 10" xfId="35674"/>
    <cellStyle name="Comma [0] TBD_2004 Rest. Budget QoQ new format 4 11" xfId="35106"/>
    <cellStyle name="Comma [0] TBD-_2004 Rest. Budget QoQ new format 4 11" xfId="30291"/>
    <cellStyle name="Comma [0] TBD_2004 Rest. Budget QoQ new format 4 12" xfId="15503"/>
    <cellStyle name="Comma [0] TBD-_2004 Rest. Budget QoQ new format 4 12" xfId="15504"/>
    <cellStyle name="Comma [0] TBD_2004 Rest. Budget QoQ new format 4 2" xfId="21845"/>
    <cellStyle name="Comma [0] TBD-_2004 Rest. Budget QoQ new format 4 2" xfId="21846"/>
    <cellStyle name="Comma [0] TBD_2004 Rest. Budget QoQ new format 4 3" xfId="26352"/>
    <cellStyle name="Comma [0] TBD-_2004 Rest. Budget QoQ new format 4 3" xfId="26353"/>
    <cellStyle name="Comma [0] TBD_2004 Rest. Budget QoQ new format 4 4" xfId="25399"/>
    <cellStyle name="Comma [0] TBD-_2004 Rest. Budget QoQ new format 4 4" xfId="25398"/>
    <cellStyle name="Comma [0] TBD_2004 Rest. Budget QoQ new format 4 5" xfId="23987"/>
    <cellStyle name="Comma [0] TBD-_2004 Rest. Budget QoQ new format 4 5" xfId="23988"/>
    <cellStyle name="Comma [0] TBD_2004 Rest. Budget QoQ new format 4 6" xfId="32517"/>
    <cellStyle name="Comma [0] TBD-_2004 Rest. Budget QoQ new format 4 6" xfId="32518"/>
    <cellStyle name="Comma [0] TBD_2004 Rest. Budget QoQ new format 4 7" xfId="31212"/>
    <cellStyle name="Comma [0] TBD-_2004 Rest. Budget QoQ new format 4 7" xfId="31211"/>
    <cellStyle name="Comma [0] TBD_2004 Rest. Budget QoQ new format 4 8" xfId="29283"/>
    <cellStyle name="Comma [0] TBD-_2004 Rest. Budget QoQ new format 4 8" xfId="29284"/>
    <cellStyle name="Comma [0] TBD_2004 Rest. Budget QoQ new format 4 9" xfId="28917"/>
    <cellStyle name="Comma [0] TBD-_2004 Rest. Budget QoQ new format 4 9" xfId="28916"/>
    <cellStyle name="Comma [0] TBD_2004 Rest. Budget QoQ new format 5" xfId="6738"/>
    <cellStyle name="Comma [0] TBD-_2004 Rest. Budget QoQ new format 5" xfId="6739"/>
    <cellStyle name="Comma [0] TBD_2004 Rest. Budget QoQ new format 5 10" xfId="35673"/>
    <cellStyle name="Comma [0] TBD-_2004 Rest. Budget QoQ new format 5 10" xfId="35672"/>
    <cellStyle name="Comma [0] TBD_2004 Rest. Budget QoQ new format 5 11" xfId="33950"/>
    <cellStyle name="Comma [0] TBD-_2004 Rest. Budget QoQ new format 5 11" xfId="33949"/>
    <cellStyle name="Comma [0] TBD_2004 Rest. Budget QoQ new format 5 12" xfId="15505"/>
    <cellStyle name="Comma [0] TBD-_2004 Rest. Budget QoQ new format 5 12" xfId="15506"/>
    <cellStyle name="Comma [0] TBD_2004 Rest. Budget QoQ new format 5 2" xfId="21847"/>
    <cellStyle name="Comma [0] TBD-_2004 Rest. Budget QoQ new format 5 2" xfId="21848"/>
    <cellStyle name="Comma [0] TBD_2004 Rest. Budget QoQ new format 5 3" xfId="26354"/>
    <cellStyle name="Comma [0] TBD-_2004 Rest. Budget QoQ new format 5 3" xfId="26355"/>
    <cellStyle name="Comma [0] TBD_2004 Rest. Budget QoQ new format 5 4" xfId="25397"/>
    <cellStyle name="Comma [0] TBD-_2004 Rest. Budget QoQ new format 5 4" xfId="25396"/>
    <cellStyle name="Comma [0] TBD_2004 Rest. Budget QoQ new format 5 5" xfId="24462"/>
    <cellStyle name="Comma [0] TBD-_2004 Rest. Budget QoQ new format 5 5" xfId="23989"/>
    <cellStyle name="Comma [0] TBD_2004 Rest. Budget QoQ new format 5 6" xfId="32519"/>
    <cellStyle name="Comma [0] TBD-_2004 Rest. Budget QoQ new format 5 6" xfId="32520"/>
    <cellStyle name="Comma [0] TBD_2004 Rest. Budget QoQ new format 5 7" xfId="31210"/>
    <cellStyle name="Comma [0] TBD-_2004 Rest. Budget QoQ new format 5 7" xfId="31209"/>
    <cellStyle name="Comma [0] TBD_2004 Rest. Budget QoQ new format 5 8" xfId="28236"/>
    <cellStyle name="Comma [0] TBD-_2004 Rest. Budget QoQ new format 5 8" xfId="31666"/>
    <cellStyle name="Comma [0] TBD_2004 Rest. Budget QoQ new format 5 9" xfId="28915"/>
    <cellStyle name="Comma [0] TBD-_2004 Rest. Budget QoQ new format 5 9" xfId="28914"/>
    <cellStyle name="Comma [0] TBD_2004 Rest. Budget QoQ new format 6" xfId="6740"/>
    <cellStyle name="Comma [0] TBD-_2004 Rest. Budget QoQ new format 6" xfId="6741"/>
    <cellStyle name="Comma [0] TBD_2004 Rest. Budget QoQ new format 6 10" xfId="35671"/>
    <cellStyle name="Comma [0] TBD-_2004 Rest. Budget QoQ new format 6 10" xfId="30039"/>
    <cellStyle name="Comma [0] TBD_2004 Rest. Budget QoQ new format 6 11" xfId="35107"/>
    <cellStyle name="Comma [0] TBD-_2004 Rest. Budget QoQ new format 6 11" xfId="35108"/>
    <cellStyle name="Comma [0] TBD_2004 Rest. Budget QoQ new format 6 12" xfId="15507"/>
    <cellStyle name="Comma [0] TBD-_2004 Rest. Budget QoQ new format 6 12" xfId="15508"/>
    <cellStyle name="Comma [0] TBD_2004 Rest. Budget QoQ new format 6 2" xfId="21849"/>
    <cellStyle name="Comma [0] TBD-_2004 Rest. Budget QoQ new format 6 2" xfId="21850"/>
    <cellStyle name="Comma [0] TBD_2004 Rest. Budget QoQ new format 6 3" xfId="26356"/>
    <cellStyle name="Comma [0] TBD-_2004 Rest. Budget QoQ new format 6 3" xfId="26357"/>
    <cellStyle name="Comma [0] TBD_2004 Rest. Budget QoQ new format 6 4" xfId="25395"/>
    <cellStyle name="Comma [0] TBD-_2004 Rest. Budget QoQ new format 6 4" xfId="25394"/>
    <cellStyle name="Comma [0] TBD_2004 Rest. Budget QoQ new format 6 5" xfId="23990"/>
    <cellStyle name="Comma [0] TBD-_2004 Rest. Budget QoQ new format 6 5" xfId="23991"/>
    <cellStyle name="Comma [0] TBD_2004 Rest. Budget QoQ new format 6 6" xfId="32521"/>
    <cellStyle name="Comma [0] TBD-_2004 Rest. Budget QoQ new format 6 6" xfId="32522"/>
    <cellStyle name="Comma [0] TBD_2004 Rest. Budget QoQ new format 6 7" xfId="31208"/>
    <cellStyle name="Comma [0] TBD-_2004 Rest. Budget QoQ new format 6 7" xfId="31207"/>
    <cellStyle name="Comma [0] TBD_2004 Rest. Budget QoQ new format 6 8" xfId="31667"/>
    <cellStyle name="Comma [0] TBD-_2004 Rest. Budget QoQ new format 6 8" xfId="29285"/>
    <cellStyle name="Comma [0] TBD_2004 Rest. Budget QoQ new format 6 9" xfId="28913"/>
    <cellStyle name="Comma [0] TBD-_2004 Rest. Budget QoQ new format 6 9" xfId="28912"/>
    <cellStyle name="Comma [0] TBD_2004 Rest. Budget QoQ new format 7" xfId="6742"/>
    <cellStyle name="Comma [0] TBD-_2004 Rest. Budget QoQ new format 7" xfId="6743"/>
    <cellStyle name="Comma [0] TBD_2004 Rest. Budget QoQ new format 7 10" xfId="30040"/>
    <cellStyle name="Comma [0] TBD-_2004 Rest. Budget QoQ new format 7 10" xfId="30147"/>
    <cellStyle name="Comma [0] TBD_2004 Rest. Budget QoQ new format 7 11" xfId="35109"/>
    <cellStyle name="Comma [0] TBD-_2004 Rest. Budget QoQ new format 7 11" xfId="35110"/>
    <cellStyle name="Comma [0] TBD_2004 Rest. Budget QoQ new format 7 12" xfId="15509"/>
    <cellStyle name="Comma [0] TBD-_2004 Rest. Budget QoQ new format 7 12" xfId="15510"/>
    <cellStyle name="Comma [0] TBD_2004 Rest. Budget QoQ new format 7 2" xfId="21851"/>
    <cellStyle name="Comma [0] TBD-_2004 Rest. Budget QoQ new format 7 2" xfId="21852"/>
    <cellStyle name="Comma [0] TBD_2004 Rest. Budget QoQ new format 7 3" xfId="26358"/>
    <cellStyle name="Comma [0] TBD-_2004 Rest. Budget QoQ new format 7 3" xfId="26359"/>
    <cellStyle name="Comma [0] TBD_2004 Rest. Budget QoQ new format 7 4" xfId="25393"/>
    <cellStyle name="Comma [0] TBD-_2004 Rest. Budget QoQ new format 7 4" xfId="25392"/>
    <cellStyle name="Comma [0] TBD_2004 Rest. Budget QoQ new format 7 5" xfId="23992"/>
    <cellStyle name="Comma [0] TBD-_2004 Rest. Budget QoQ new format 7 5" xfId="23993"/>
    <cellStyle name="Comma [0] TBD_2004 Rest. Budget QoQ new format 7 6" xfId="32523"/>
    <cellStyle name="Comma [0] TBD-_2004 Rest. Budget QoQ new format 7 6" xfId="32524"/>
    <cellStyle name="Comma [0] TBD_2004 Rest. Budget QoQ new format 7 7" xfId="31206"/>
    <cellStyle name="Comma [0] TBD-_2004 Rest. Budget QoQ new format 7 7" xfId="31205"/>
    <cellStyle name="Comma [0] TBD_2004 Rest. Budget QoQ new format 7 8" xfId="29286"/>
    <cellStyle name="Comma [0] TBD-_2004 Rest. Budget QoQ new format 7 8" xfId="29287"/>
    <cellStyle name="Comma [0] TBD_2004 Rest. Budget QoQ new format 7 9" xfId="28911"/>
    <cellStyle name="Comma [0] TBD-_2004 Rest. Budget QoQ new format 7 9" xfId="28910"/>
    <cellStyle name="Comma [0] TBD_2004 Rest. Budget QoQ new format 8" xfId="6744"/>
    <cellStyle name="Comma [0] TBD-_2004 Rest. Budget QoQ new format 8" xfId="6745"/>
    <cellStyle name="Comma [0] TBD_2004 Rest. Budget QoQ new format 8 10" xfId="35942"/>
    <cellStyle name="Comma [0] TBD-_2004 Rest. Budget QoQ new format 8 10" xfId="33545"/>
    <cellStyle name="Comma [0] TBD_2004 Rest. Budget QoQ new format 8 11" xfId="36732"/>
    <cellStyle name="Comma [0] TBD-_2004 Rest. Budget QoQ new format 8 11" xfId="35111"/>
    <cellStyle name="Comma [0] TBD_2004 Rest. Budget QoQ new format 8 12" xfId="15511"/>
    <cellStyle name="Comma [0] TBD-_2004 Rest. Budget QoQ new format 8 12" xfId="15512"/>
    <cellStyle name="Comma [0] TBD_2004 Rest. Budget QoQ new format 8 2" xfId="21853"/>
    <cellStyle name="Comma [0] TBD-_2004 Rest. Budget QoQ new format 8 2" xfId="21854"/>
    <cellStyle name="Comma [0] TBD_2004 Rest. Budget QoQ new format 8 3" xfId="26360"/>
    <cellStyle name="Comma [0] TBD-_2004 Rest. Budget QoQ new format 8 3" xfId="26361"/>
    <cellStyle name="Comma [0] TBD_2004 Rest. Budget QoQ new format 8 4" xfId="25391"/>
    <cellStyle name="Comma [0] TBD-_2004 Rest. Budget QoQ new format 8 4" xfId="25390"/>
    <cellStyle name="Comma [0] TBD_2004 Rest. Budget QoQ new format 8 5" xfId="23994"/>
    <cellStyle name="Comma [0] TBD-_2004 Rest. Budget QoQ new format 8 5" xfId="23995"/>
    <cellStyle name="Comma [0] TBD_2004 Rest. Budget QoQ new format 8 6" xfId="32525"/>
    <cellStyle name="Comma [0] TBD-_2004 Rest. Budget QoQ new format 8 6" xfId="32526"/>
    <cellStyle name="Comma [0] TBD_2004 Rest. Budget QoQ new format 8 7" xfId="31204"/>
    <cellStyle name="Comma [0] TBD-_2004 Rest. Budget QoQ new format 8 7" xfId="31203"/>
    <cellStyle name="Comma [0] TBD_2004 Rest. Budget QoQ new format 8 8" xfId="28588"/>
    <cellStyle name="Comma [0] TBD-_2004 Rest. Budget QoQ new format 8 8" xfId="29288"/>
    <cellStyle name="Comma [0] TBD_2004 Rest. Budget QoQ new format 8 9" xfId="28909"/>
    <cellStyle name="Comma [0] TBD-_2004 Rest. Budget QoQ new format 8 9" xfId="28197"/>
    <cellStyle name="Comma [0] TBD_2004 Rest. Budget QoQ new format 9" xfId="6746"/>
    <cellStyle name="Comma [0] TBD-_2004 Rest. Budget QoQ new format 9" xfId="6747"/>
    <cellStyle name="Comma [0] TBD_2004 Rest. Budget QoQ new format 9 10" xfId="30041"/>
    <cellStyle name="Comma [0] TBD-_2004 Rest. Budget QoQ new format 9 10" xfId="35670"/>
    <cellStyle name="Comma [0] TBD_2004 Rest. Budget QoQ new format 9 11" xfId="35112"/>
    <cellStyle name="Comma [0] TBD-_2004 Rest. Budget QoQ new format 9 11" xfId="35113"/>
    <cellStyle name="Comma [0] TBD_2004 Rest. Budget QoQ new format 9 12" xfId="15513"/>
    <cellStyle name="Comma [0] TBD-_2004 Rest. Budget QoQ new format 9 12" xfId="15514"/>
    <cellStyle name="Comma [0] TBD_2004 Rest. Budget QoQ new format 9 2" xfId="21855"/>
    <cellStyle name="Comma [0] TBD-_2004 Rest. Budget QoQ new format 9 2" xfId="21856"/>
    <cellStyle name="Comma [0] TBD_2004 Rest. Budget QoQ new format 9 3" xfId="26362"/>
    <cellStyle name="Comma [0] TBD-_2004 Rest. Budget QoQ new format 9 3" xfId="26363"/>
    <cellStyle name="Comma [0] TBD_2004 Rest. Budget QoQ new format 9 4" xfId="25389"/>
    <cellStyle name="Comma [0] TBD-_2004 Rest. Budget QoQ new format 9 4" xfId="25388"/>
    <cellStyle name="Comma [0] TBD_2004 Rest. Budget QoQ new format 9 5" xfId="23996"/>
    <cellStyle name="Comma [0] TBD-_2004 Rest. Budget QoQ new format 9 5" xfId="23997"/>
    <cellStyle name="Comma [0] TBD_2004 Rest. Budget QoQ new format 9 6" xfId="32527"/>
    <cellStyle name="Comma [0] TBD-_2004 Rest. Budget QoQ new format 9 6" xfId="32528"/>
    <cellStyle name="Comma [0] TBD_2004 Rest. Budget QoQ new format 9 7" xfId="31202"/>
    <cellStyle name="Comma [0] TBD-_2004 Rest. Budget QoQ new format 9 7" xfId="31201"/>
    <cellStyle name="Comma [0] TBD_2004 Rest. Budget QoQ new format 9 8" xfId="29289"/>
    <cellStyle name="Comma [0] TBD-_2004 Rest. Budget QoQ new format 9 8" xfId="29290"/>
    <cellStyle name="Comma [0] TBD_2004 Rest. Budget QoQ new format 9 9" xfId="34811"/>
    <cellStyle name="Comma [0] TBD-_2004 Rest. Budget QoQ new format 9 9" xfId="28908"/>
    <cellStyle name="Comma [0] TBD_2005 MY X350 CC -US^031102" xfId="6748"/>
    <cellStyle name="Comma [0] TBD-_2005 MY X350 CC -US^031102" xfId="6749"/>
    <cellStyle name="Comma [0] TBD_2005 MY X350 CC -US^031211^REVCTE^A41" xfId="6750"/>
    <cellStyle name="Comma [0] TBD-_2005 MY X350 CC -US^031211^REVCTE^A41" xfId="6751"/>
    <cellStyle name="Comma [0] TBD_688(39)Attachments revised2" xfId="6752"/>
    <cellStyle name="Comma [0] TBD-_688(39)Attachments revised2" xfId="6753"/>
    <cellStyle name="Comma [0] TBD_Book3" xfId="6754"/>
    <cellStyle name="Comma [0] TBD-_Book3" xfId="6755"/>
    <cellStyle name="Comma [0] TBD_Book3 10" xfId="6756"/>
    <cellStyle name="Comma [0] TBD-_Book3 10" xfId="6757"/>
    <cellStyle name="Comma [0] TBD_Book3 10 10" xfId="35941"/>
    <cellStyle name="Comma [0] TBD-_Book3 10 10" xfId="29843"/>
    <cellStyle name="Comma [0] TBD_Book3 10 11" xfId="35117"/>
    <cellStyle name="Comma [0] TBD-_Book3 10 11" xfId="35118"/>
    <cellStyle name="Comma [0] TBD_Book3 10 12" xfId="15517"/>
    <cellStyle name="Comma [0] TBD-_Book3 10 12" xfId="15518"/>
    <cellStyle name="Comma [0] TBD_Book3 10 2" xfId="21859"/>
    <cellStyle name="Comma [0] TBD-_Book3 10 2" xfId="21860"/>
    <cellStyle name="Comma [0] TBD_Book3 10 3" xfId="26366"/>
    <cellStyle name="Comma [0] TBD-_Book3 10 3" xfId="26367"/>
    <cellStyle name="Comma [0] TBD_Book3 10 4" xfId="25385"/>
    <cellStyle name="Comma [0] TBD-_Book3 10 4" xfId="25384"/>
    <cellStyle name="Comma [0] TBD_Book3 10 5" xfId="24000"/>
    <cellStyle name="Comma [0] TBD-_Book3 10 5" xfId="24001"/>
    <cellStyle name="Comma [0] TBD_Book3 10 6" xfId="32531"/>
    <cellStyle name="Comma [0] TBD-_Book3 10 6" xfId="32532"/>
    <cellStyle name="Comma [0] TBD_Book3 10 7" xfId="31198"/>
    <cellStyle name="Comma [0] TBD-_Book3 10 7" xfId="31197"/>
    <cellStyle name="Comma [0] TBD_Book3 10 8" xfId="29297"/>
    <cellStyle name="Comma [0] TBD-_Book3 10 8" xfId="29298"/>
    <cellStyle name="Comma [0] TBD_Book3 10 9" xfId="28543"/>
    <cellStyle name="Comma [0] TBD-_Book3 10 9" xfId="28905"/>
    <cellStyle name="Comma [0] TBD_Book3 11" xfId="6758"/>
    <cellStyle name="Comma [0] TBD-_Book3 11" xfId="6759"/>
    <cellStyle name="Comma [0] TBD_Book3 11 10" xfId="28417"/>
    <cellStyle name="Comma [0] TBD-_Book3 11 10" xfId="30044"/>
    <cellStyle name="Comma [0] TBD_Book3 11 11" xfId="35119"/>
    <cellStyle name="Comma [0] TBD-_Book3 11 11" xfId="35120"/>
    <cellStyle name="Comma [0] TBD_Book3 11 12" xfId="15519"/>
    <cellStyle name="Comma [0] TBD-_Book3 11 12" xfId="15520"/>
    <cellStyle name="Comma [0] TBD_Book3 11 2" xfId="21861"/>
    <cellStyle name="Comma [0] TBD-_Book3 11 2" xfId="21862"/>
    <cellStyle name="Comma [0] TBD_Book3 11 3" xfId="26368"/>
    <cellStyle name="Comma [0] TBD-_Book3 11 3" xfId="26369"/>
    <cellStyle name="Comma [0] TBD_Book3 11 4" xfId="25383"/>
    <cellStyle name="Comma [0] TBD-_Book3 11 4" xfId="25382"/>
    <cellStyle name="Comma [0] TBD_Book3 11 5" xfId="24002"/>
    <cellStyle name="Comma [0] TBD-_Book3 11 5" xfId="24003"/>
    <cellStyle name="Comma [0] TBD_Book3 11 6" xfId="32533"/>
    <cellStyle name="Comma [0] TBD-_Book3 11 6" xfId="32534"/>
    <cellStyle name="Comma [0] TBD_Book3 11 7" xfId="31196"/>
    <cellStyle name="Comma [0] TBD-_Book3 11 7" xfId="31195"/>
    <cellStyle name="Comma [0] TBD_Book3 11 8" xfId="29299"/>
    <cellStyle name="Comma [0] TBD-_Book3 11 8" xfId="29300"/>
    <cellStyle name="Comma [0] TBD_Book3 11 9" xfId="31641"/>
    <cellStyle name="Comma [0] TBD-_Book3 11 9" xfId="31640"/>
    <cellStyle name="Comma [0] TBD_Book3 12" xfId="6760"/>
    <cellStyle name="Comma [0] TBD-_Book3 12" xfId="6761"/>
    <cellStyle name="Comma [0] TBD_Book3 12 10" xfId="30045"/>
    <cellStyle name="Comma [0] TBD-_Book3 12 10" xfId="30046"/>
    <cellStyle name="Comma [0] TBD_Book3 12 11" xfId="35121"/>
    <cellStyle name="Comma [0] TBD-_Book3 12 11" xfId="30282"/>
    <cellStyle name="Comma [0] TBD_Book3 12 12" xfId="15521"/>
    <cellStyle name="Comma [0] TBD-_Book3 12 12" xfId="15522"/>
    <cellStyle name="Comma [0] TBD_Book3 12 2" xfId="21863"/>
    <cellStyle name="Comma [0] TBD-_Book3 12 2" xfId="21864"/>
    <cellStyle name="Comma [0] TBD_Book3 12 3" xfId="26370"/>
    <cellStyle name="Comma [0] TBD-_Book3 12 3" xfId="26371"/>
    <cellStyle name="Comma [0] TBD_Book3 12 4" xfId="25381"/>
    <cellStyle name="Comma [0] TBD-_Book3 12 4" xfId="25380"/>
    <cellStyle name="Comma [0] TBD_Book3 12 5" xfId="24474"/>
    <cellStyle name="Comma [0] TBD-_Book3 12 5" xfId="24004"/>
    <cellStyle name="Comma [0] TBD_Book3 12 6" xfId="32535"/>
    <cellStyle name="Comma [0] TBD-_Book3 12 6" xfId="32536"/>
    <cellStyle name="Comma [0] TBD_Book3 12 7" xfId="31194"/>
    <cellStyle name="Comma [0] TBD-_Book3 12 7" xfId="31193"/>
    <cellStyle name="Comma [0] TBD_Book3 12 8" xfId="29301"/>
    <cellStyle name="Comma [0] TBD-_Book3 12 8" xfId="29302"/>
    <cellStyle name="Comma [0] TBD_Book3 12 9" xfId="31639"/>
    <cellStyle name="Comma [0] TBD-_Book3 12 9" xfId="31638"/>
    <cellStyle name="Comma [0] TBD_Book3 13" xfId="6762"/>
    <cellStyle name="Comma [0] TBD-_Book3 13" xfId="6763"/>
    <cellStyle name="Comma [0] TBD_Book3 13 10" xfId="30047"/>
    <cellStyle name="Comma [0] TBD-_Book3 13 10" xfId="30048"/>
    <cellStyle name="Comma [0] TBD_Book3 13 11" xfId="35122"/>
    <cellStyle name="Comma [0] TBD-_Book3 13 11" xfId="35125"/>
    <cellStyle name="Comma [0] TBD_Book3 13 12" xfId="15523"/>
    <cellStyle name="Comma [0] TBD-_Book3 13 12" xfId="15524"/>
    <cellStyle name="Comma [0] TBD_Book3 13 2" xfId="21865"/>
    <cellStyle name="Comma [0] TBD-_Book3 13 2" xfId="21866"/>
    <cellStyle name="Comma [0] TBD_Book3 13 3" xfId="26372"/>
    <cellStyle name="Comma [0] TBD-_Book3 13 3" xfId="26373"/>
    <cellStyle name="Comma [0] TBD_Book3 13 4" xfId="25379"/>
    <cellStyle name="Comma [0] TBD-_Book3 13 4" xfId="25378"/>
    <cellStyle name="Comma [0] TBD_Book3 13 5" xfId="24005"/>
    <cellStyle name="Comma [0] TBD-_Book3 13 5" xfId="24006"/>
    <cellStyle name="Comma [0] TBD_Book3 13 6" xfId="32537"/>
    <cellStyle name="Comma [0] TBD-_Book3 13 6" xfId="32538"/>
    <cellStyle name="Comma [0] TBD_Book3 13 7" xfId="31192"/>
    <cellStyle name="Comma [0] TBD-_Book3 13 7" xfId="31191"/>
    <cellStyle name="Comma [0] TBD_Book3 13 8" xfId="29303"/>
    <cellStyle name="Comma [0] TBD-_Book3 13 8" xfId="29304"/>
    <cellStyle name="Comma [0] TBD_Book3 13 9" xfId="28196"/>
    <cellStyle name="Comma [0] TBD-_Book3 13 9" xfId="28904"/>
    <cellStyle name="Comma [0] TBD_Book3 14" xfId="6764"/>
    <cellStyle name="Comma [0] TBD-_Book3 14" xfId="6765"/>
    <cellStyle name="Comma [0] TBD_Book3 14 10" xfId="30049"/>
    <cellStyle name="Comma [0] TBD-_Book3 14 10" xfId="30050"/>
    <cellStyle name="Comma [0] TBD_Book3 14 11" xfId="33745"/>
    <cellStyle name="Comma [0] TBD-_Book3 14 11" xfId="35126"/>
    <cellStyle name="Comma [0] TBD_Book3 14 12" xfId="15525"/>
    <cellStyle name="Comma [0] TBD-_Book3 14 12" xfId="15526"/>
    <cellStyle name="Comma [0] TBD_Book3 14 2" xfId="21867"/>
    <cellStyle name="Comma [0] TBD-_Book3 14 2" xfId="21868"/>
    <cellStyle name="Comma [0] TBD_Book3 14 3" xfId="26374"/>
    <cellStyle name="Comma [0] TBD-_Book3 14 3" xfId="26375"/>
    <cellStyle name="Comma [0] TBD_Book3 14 4" xfId="25377"/>
    <cellStyle name="Comma [0] TBD-_Book3 14 4" xfId="25376"/>
    <cellStyle name="Comma [0] TBD_Book3 14 5" xfId="23511"/>
    <cellStyle name="Comma [0] TBD-_Book3 14 5" xfId="24007"/>
    <cellStyle name="Comma [0] TBD_Book3 14 6" xfId="32539"/>
    <cellStyle name="Comma [0] TBD-_Book3 14 6" xfId="32540"/>
    <cellStyle name="Comma [0] TBD_Book3 14 7" xfId="31190"/>
    <cellStyle name="Comma [0] TBD-_Book3 14 7" xfId="31189"/>
    <cellStyle name="Comma [0] TBD_Book3 14 8" xfId="28589"/>
    <cellStyle name="Comma [0] TBD-_Book3 14 8" xfId="29305"/>
    <cellStyle name="Comma [0] TBD_Book3 14 9" xfId="28903"/>
    <cellStyle name="Comma [0] TBD-_Book3 14 9" xfId="28902"/>
    <cellStyle name="Comma [0] TBD_Book3 15" xfId="6766"/>
    <cellStyle name="Comma [0] TBD-_Book3 15" xfId="6767"/>
    <cellStyle name="Comma [0] TBD_Book3 15 10" xfId="30051"/>
    <cellStyle name="Comma [0] TBD-_Book3 15 10" xfId="28625"/>
    <cellStyle name="Comma [0] TBD_Book3 15 11" xfId="35129"/>
    <cellStyle name="Comma [0] TBD-_Book3 15 11" xfId="35130"/>
    <cellStyle name="Comma [0] TBD_Book3 15 12" xfId="15527"/>
    <cellStyle name="Comma [0] TBD-_Book3 15 12" xfId="15528"/>
    <cellStyle name="Comma [0] TBD_Book3 15 2" xfId="21869"/>
    <cellStyle name="Comma [0] TBD-_Book3 15 2" xfId="21870"/>
    <cellStyle name="Comma [0] TBD_Book3 15 3" xfId="26376"/>
    <cellStyle name="Comma [0] TBD-_Book3 15 3" xfId="26377"/>
    <cellStyle name="Comma [0] TBD_Book3 15 4" xfId="25375"/>
    <cellStyle name="Comma [0] TBD-_Book3 15 4" xfId="25374"/>
    <cellStyle name="Comma [0] TBD_Book3 15 5" xfId="24008"/>
    <cellStyle name="Comma [0] TBD-_Book3 15 5" xfId="24009"/>
    <cellStyle name="Comma [0] TBD_Book3 15 6" xfId="32541"/>
    <cellStyle name="Comma [0] TBD-_Book3 15 6" xfId="32542"/>
    <cellStyle name="Comma [0] TBD_Book3 15 7" xfId="31188"/>
    <cellStyle name="Comma [0] TBD-_Book3 15 7" xfId="31187"/>
    <cellStyle name="Comma [0] TBD_Book3 15 8" xfId="29306"/>
    <cellStyle name="Comma [0] TBD-_Book3 15 8" xfId="29307"/>
    <cellStyle name="Comma [0] TBD_Book3 15 9" xfId="34755"/>
    <cellStyle name="Comma [0] TBD-_Book3 15 9" xfId="28901"/>
    <cellStyle name="Comma [0] TBD_Book3 16" xfId="6768"/>
    <cellStyle name="Comma [0] TBD-_Book3 16" xfId="6769"/>
    <cellStyle name="Comma [0] TBD_Book3 16 10" xfId="30052"/>
    <cellStyle name="Comma [0] TBD-_Book3 16 10" xfId="28553"/>
    <cellStyle name="Comma [0] TBD_Book3 16 11" xfId="35131"/>
    <cellStyle name="Comma [0] TBD-_Book3 16 11" xfId="35132"/>
    <cellStyle name="Comma [0] TBD_Book3 16 12" xfId="15529"/>
    <cellStyle name="Comma [0] TBD-_Book3 16 12" xfId="15530"/>
    <cellStyle name="Comma [0] TBD_Book3 16 2" xfId="21871"/>
    <cellStyle name="Comma [0] TBD-_Book3 16 2" xfId="21872"/>
    <cellStyle name="Comma [0] TBD_Book3 16 3" xfId="26378"/>
    <cellStyle name="Comma [0] TBD-_Book3 16 3" xfId="26379"/>
    <cellStyle name="Comma [0] TBD_Book3 16 4" xfId="25373"/>
    <cellStyle name="Comma [0] TBD-_Book3 16 4" xfId="25372"/>
    <cellStyle name="Comma [0] TBD_Book3 16 5" xfId="24010"/>
    <cellStyle name="Comma [0] TBD-_Book3 16 5" xfId="24011"/>
    <cellStyle name="Comma [0] TBD_Book3 16 6" xfId="32543"/>
    <cellStyle name="Comma [0] TBD-_Book3 16 6" xfId="32544"/>
    <cellStyle name="Comma [0] TBD_Book3 16 7" xfId="31186"/>
    <cellStyle name="Comma [0] TBD-_Book3 16 7" xfId="31185"/>
    <cellStyle name="Comma [0] TBD_Book3 16 8" xfId="29308"/>
    <cellStyle name="Comma [0] TBD-_Book3 16 8" xfId="29309"/>
    <cellStyle name="Comma [0] TBD_Book3 16 9" xfId="28900"/>
    <cellStyle name="Comma [0] TBD-_Book3 16 9" xfId="28899"/>
    <cellStyle name="Comma [0] TBD_Book3 17" xfId="6770"/>
    <cellStyle name="Comma [0] TBD-_Book3 17" xfId="6771"/>
    <cellStyle name="Comma [0] TBD_Book3 17 10" xfId="35669"/>
    <cellStyle name="Comma [0] TBD-_Book3 17 10" xfId="35668"/>
    <cellStyle name="Comma [0] TBD_Book3 17 11" xfId="35133"/>
    <cellStyle name="Comma [0] TBD-_Book3 17 11" xfId="35134"/>
    <cellStyle name="Comma [0] TBD_Book3 17 12" xfId="15531"/>
    <cellStyle name="Comma [0] TBD-_Book3 17 12" xfId="15532"/>
    <cellStyle name="Comma [0] TBD_Book3 17 2" xfId="21873"/>
    <cellStyle name="Comma [0] TBD-_Book3 17 2" xfId="21874"/>
    <cellStyle name="Comma [0] TBD_Book3 17 3" xfId="26380"/>
    <cellStyle name="Comma [0] TBD-_Book3 17 3" xfId="26381"/>
    <cellStyle name="Comma [0] TBD_Book3 17 4" xfId="25371"/>
    <cellStyle name="Comma [0] TBD-_Book3 17 4" xfId="25370"/>
    <cellStyle name="Comma [0] TBD_Book3 17 5" xfId="27547"/>
    <cellStyle name="Comma [0] TBD-_Book3 17 5" xfId="24012"/>
    <cellStyle name="Comma [0] TBD_Book3 17 6" xfId="32545"/>
    <cellStyle name="Comma [0] TBD-_Book3 17 6" xfId="32546"/>
    <cellStyle name="Comma [0] TBD_Book3 17 7" xfId="31184"/>
    <cellStyle name="Comma [0] TBD-_Book3 17 7" xfId="31183"/>
    <cellStyle name="Comma [0] TBD_Book3 17 8" xfId="29310"/>
    <cellStyle name="Comma [0] TBD-_Book3 17 8" xfId="29311"/>
    <cellStyle name="Comma [0] TBD_Book3 17 9" xfId="28898"/>
    <cellStyle name="Comma [0] TBD-_Book3 17 9" xfId="28897"/>
    <cellStyle name="Comma [0] TBD_Book3 18" xfId="6772"/>
    <cellStyle name="Comma [0] TBD-_Book3 18" xfId="6773"/>
    <cellStyle name="Comma [0] TBD_Book3 18 10" xfId="35667"/>
    <cellStyle name="Comma [0] TBD-_Book3 18 10" xfId="35666"/>
    <cellStyle name="Comma [0] TBD_Book3 18 11" xfId="35139"/>
    <cellStyle name="Comma [0] TBD-_Book3 18 11" xfId="35140"/>
    <cellStyle name="Comma [0] TBD_Book3 18 12" xfId="15533"/>
    <cellStyle name="Comma [0] TBD-_Book3 18 12" xfId="15534"/>
    <cellStyle name="Comma [0] TBD_Book3 18 2" xfId="21875"/>
    <cellStyle name="Comma [0] TBD-_Book3 18 2" xfId="21876"/>
    <cellStyle name="Comma [0] TBD_Book3 18 3" xfId="26382"/>
    <cellStyle name="Comma [0] TBD-_Book3 18 3" xfId="26383"/>
    <cellStyle name="Comma [0] TBD_Book3 18 4" xfId="25369"/>
    <cellStyle name="Comma [0] TBD-_Book3 18 4" xfId="25368"/>
    <cellStyle name="Comma [0] TBD_Book3 18 5" xfId="24013"/>
    <cellStyle name="Comma [0] TBD-_Book3 18 5" xfId="24014"/>
    <cellStyle name="Comma [0] TBD_Book3 18 6" xfId="32547"/>
    <cellStyle name="Comma [0] TBD-_Book3 18 6" xfId="32548"/>
    <cellStyle name="Comma [0] TBD_Book3 18 7" xfId="31182"/>
    <cellStyle name="Comma [0] TBD-_Book3 18 7" xfId="31181"/>
    <cellStyle name="Comma [0] TBD_Book3 18 8" xfId="29312"/>
    <cellStyle name="Comma [0] TBD-_Book3 18 8" xfId="29313"/>
    <cellStyle name="Comma [0] TBD_Book3 18 9" xfId="28896"/>
    <cellStyle name="Comma [0] TBD-_Book3 18 9" xfId="28895"/>
    <cellStyle name="Comma [0] TBD_Book3 19" xfId="6774"/>
    <cellStyle name="Comma [0] TBD-_Book3 19" xfId="6775"/>
    <cellStyle name="Comma [0] TBD_Book3 19 10" xfId="35665"/>
    <cellStyle name="Comma [0] TBD-_Book3 19 10" xfId="35664"/>
    <cellStyle name="Comma [0] TBD_Book3 19 11" xfId="35141"/>
    <cellStyle name="Comma [0] TBD-_Book3 19 11" xfId="35142"/>
    <cellStyle name="Comma [0] TBD_Book3 19 12" xfId="15535"/>
    <cellStyle name="Comma [0] TBD-_Book3 19 12" xfId="15536"/>
    <cellStyle name="Comma [0] TBD_Book3 19 2" xfId="21877"/>
    <cellStyle name="Comma [0] TBD-_Book3 19 2" xfId="21878"/>
    <cellStyle name="Comma [0] TBD_Book3 19 3" xfId="26384"/>
    <cellStyle name="Comma [0] TBD-_Book3 19 3" xfId="26385"/>
    <cellStyle name="Comma [0] TBD_Book3 19 4" xfId="25367"/>
    <cellStyle name="Comma [0] TBD-_Book3 19 4" xfId="25366"/>
    <cellStyle name="Comma [0] TBD_Book3 19 5" xfId="24015"/>
    <cellStyle name="Comma [0] TBD-_Book3 19 5" xfId="24016"/>
    <cellStyle name="Comma [0] TBD_Book3 19 6" xfId="32549"/>
    <cellStyle name="Comma [0] TBD-_Book3 19 6" xfId="32550"/>
    <cellStyle name="Comma [0] TBD_Book3 19 7" xfId="31180"/>
    <cellStyle name="Comma [0] TBD-_Book3 19 7" xfId="31179"/>
    <cellStyle name="Comma [0] TBD_Book3 19 8" xfId="29314"/>
    <cellStyle name="Comma [0] TBD-_Book3 19 8" xfId="29315"/>
    <cellStyle name="Comma [0] TBD_Book3 19 9" xfId="30161"/>
    <cellStyle name="Comma [0] TBD-_Book3 19 9" xfId="28894"/>
    <cellStyle name="Comma [0] TBD_Book3 2" xfId="6776"/>
    <cellStyle name="Comma [0] TBD-_Book3 2" xfId="6777"/>
    <cellStyle name="Comma [0] TBD_Book3 2 10" xfId="35663"/>
    <cellStyle name="Comma [0] TBD-_Book3 2 10" xfId="35662"/>
    <cellStyle name="Comma [0] TBD_Book3 2 11" xfId="35143"/>
    <cellStyle name="Comma [0] TBD-_Book3 2 11" xfId="35144"/>
    <cellStyle name="Comma [0] TBD_Book3 2 12" xfId="15537"/>
    <cellStyle name="Comma [0] TBD-_Book3 2 12" xfId="15538"/>
    <cellStyle name="Comma [0] TBD_Book3 2 2" xfId="21879"/>
    <cellStyle name="Comma [0] TBD-_Book3 2 2" xfId="21880"/>
    <cellStyle name="Comma [0] TBD_Book3 2 3" xfId="26386"/>
    <cellStyle name="Comma [0] TBD-_Book3 2 3" xfId="26387"/>
    <cellStyle name="Comma [0] TBD_Book3 2 4" xfId="25365"/>
    <cellStyle name="Comma [0] TBD-_Book3 2 4" xfId="25364"/>
    <cellStyle name="Comma [0] TBD_Book3 2 5" xfId="24017"/>
    <cellStyle name="Comma [0] TBD-_Book3 2 5" xfId="24018"/>
    <cellStyle name="Comma [0] TBD_Book3 2 6" xfId="32551"/>
    <cellStyle name="Comma [0] TBD-_Book3 2 6" xfId="32552"/>
    <cellStyle name="Comma [0] TBD_Book3 2 7" xfId="31178"/>
    <cellStyle name="Comma [0] TBD-_Book3 2 7" xfId="31177"/>
    <cellStyle name="Comma [0] TBD_Book3 2 8" xfId="29316"/>
    <cellStyle name="Comma [0] TBD-_Book3 2 8" xfId="29317"/>
    <cellStyle name="Comma [0] TBD_Book3 2 9" xfId="28893"/>
    <cellStyle name="Comma [0] TBD-_Book3 2 9" xfId="28892"/>
    <cellStyle name="Comma [0] TBD_Book3 20" xfId="6778"/>
    <cellStyle name="Comma [0] TBD-_Book3 20" xfId="6779"/>
    <cellStyle name="Comma [0] TBD_Book3 20 10" xfId="35661"/>
    <cellStyle name="Comma [0] TBD-_Book3 20 10" xfId="35660"/>
    <cellStyle name="Comma [0] TBD_Book3 20 11" xfId="33461"/>
    <cellStyle name="Comma [0] TBD-_Book3 20 11" xfId="35145"/>
    <cellStyle name="Comma [0] TBD_Book3 20 12" xfId="15539"/>
    <cellStyle name="Comma [0] TBD-_Book3 20 12" xfId="15540"/>
    <cellStyle name="Comma [0] TBD_Book3 20 2" xfId="21881"/>
    <cellStyle name="Comma [0] TBD-_Book3 20 2" xfId="21882"/>
    <cellStyle name="Comma [0] TBD_Book3 20 3" xfId="26388"/>
    <cellStyle name="Comma [0] TBD-_Book3 20 3" xfId="26389"/>
    <cellStyle name="Comma [0] TBD_Book3 20 4" xfId="25363"/>
    <cellStyle name="Comma [0] TBD-_Book3 20 4" xfId="25362"/>
    <cellStyle name="Comma [0] TBD_Book3 20 5" xfId="24019"/>
    <cellStyle name="Comma [0] TBD-_Book3 20 5" xfId="24020"/>
    <cellStyle name="Comma [0] TBD_Book3 20 6" xfId="32553"/>
    <cellStyle name="Comma [0] TBD-_Book3 20 6" xfId="32554"/>
    <cellStyle name="Comma [0] TBD_Book3 20 7" xfId="31176"/>
    <cellStyle name="Comma [0] TBD-_Book3 20 7" xfId="31175"/>
    <cellStyle name="Comma [0] TBD_Book3 20 8" xfId="29318"/>
    <cellStyle name="Comma [0] TBD-_Book3 20 8" xfId="28238"/>
    <cellStyle name="Comma [0] TBD_Book3 20 9" xfId="28891"/>
    <cellStyle name="Comma [0] TBD-_Book3 20 9" xfId="28890"/>
    <cellStyle name="Comma [0] TBD_Book3 21" xfId="6780"/>
    <cellStyle name="Comma [0] TBD-_Book3 21" xfId="6781"/>
    <cellStyle name="Comma [0] TBD_Book3 21 10" xfId="35659"/>
    <cellStyle name="Comma [0] TBD-_Book3 21 10" xfId="35658"/>
    <cellStyle name="Comma [0] TBD_Book3 21 11" xfId="35146"/>
    <cellStyle name="Comma [0] TBD-_Book3 21 11" xfId="33744"/>
    <cellStyle name="Comma [0] TBD_Book3 21 12" xfId="15541"/>
    <cellStyle name="Comma [0] TBD-_Book3 21 12" xfId="15542"/>
    <cellStyle name="Comma [0] TBD_Book3 21 2" xfId="21883"/>
    <cellStyle name="Comma [0] TBD-_Book3 21 2" xfId="21884"/>
    <cellStyle name="Comma [0] TBD_Book3 21 3" xfId="26390"/>
    <cellStyle name="Comma [0] TBD-_Book3 21 3" xfId="26391"/>
    <cellStyle name="Comma [0] TBD_Book3 21 4" xfId="25361"/>
    <cellStyle name="Comma [0] TBD-_Book3 21 4" xfId="25360"/>
    <cellStyle name="Comma [0] TBD_Book3 21 5" xfId="24021"/>
    <cellStyle name="Comma [0] TBD-_Book3 21 5" xfId="24022"/>
    <cellStyle name="Comma [0] TBD_Book3 21 6" xfId="32555"/>
    <cellStyle name="Comma [0] TBD-_Book3 21 6" xfId="32556"/>
    <cellStyle name="Comma [0] TBD_Book3 21 7" xfId="31174"/>
    <cellStyle name="Comma [0] TBD-_Book3 21 7" xfId="31173"/>
    <cellStyle name="Comma [0] TBD_Book3 21 8" xfId="28239"/>
    <cellStyle name="Comma [0] TBD-_Book3 21 8" xfId="28590"/>
    <cellStyle name="Comma [0] TBD_Book3 21 9" xfId="28889"/>
    <cellStyle name="Comma [0] TBD-_Book3 21 9" xfId="28888"/>
    <cellStyle name="Comma [0] TBD_Book3 22" xfId="6782"/>
    <cellStyle name="Comma [0] TBD-_Book3 22" xfId="6783"/>
    <cellStyle name="Comma [0] TBD_Book3 22 10" xfId="35657"/>
    <cellStyle name="Comma [0] TBD-_Book3 22 10" xfId="30053"/>
    <cellStyle name="Comma [0] TBD_Book3 22 11" xfId="35147"/>
    <cellStyle name="Comma [0] TBD-_Book3 22 11" xfId="35148"/>
    <cellStyle name="Comma [0] TBD_Book3 22 12" xfId="15543"/>
    <cellStyle name="Comma [0] TBD-_Book3 22 12" xfId="15544"/>
    <cellStyle name="Comma [0] TBD_Book3 22 2" xfId="21885"/>
    <cellStyle name="Comma [0] TBD-_Book3 22 2" xfId="21886"/>
    <cellStyle name="Comma [0] TBD_Book3 22 3" xfId="26392"/>
    <cellStyle name="Comma [0] TBD-_Book3 22 3" xfId="26393"/>
    <cellStyle name="Comma [0] TBD_Book3 22 4" xfId="25359"/>
    <cellStyle name="Comma [0] TBD-_Book3 22 4" xfId="25358"/>
    <cellStyle name="Comma [0] TBD_Book3 22 5" xfId="24023"/>
    <cellStyle name="Comma [0] TBD-_Book3 22 5" xfId="24024"/>
    <cellStyle name="Comma [0] TBD_Book3 22 6" xfId="32557"/>
    <cellStyle name="Comma [0] TBD-_Book3 22 6" xfId="32558"/>
    <cellStyle name="Comma [0] TBD_Book3 22 7" xfId="31172"/>
    <cellStyle name="Comma [0] TBD-_Book3 22 7" xfId="31171"/>
    <cellStyle name="Comma [0] TBD_Book3 22 8" xfId="28240"/>
    <cellStyle name="Comma [0] TBD-_Book3 22 8" xfId="28241"/>
    <cellStyle name="Comma [0] TBD_Book3 22 9" xfId="28887"/>
    <cellStyle name="Comma [0] TBD-_Book3 22 9" xfId="30185"/>
    <cellStyle name="Comma [0] TBD_Book3 23" xfId="6784"/>
    <cellStyle name="Comma [0] TBD-_Book3 23" xfId="6785"/>
    <cellStyle name="Comma [0] TBD_Book3 23 10" xfId="35656"/>
    <cellStyle name="Comma [0] TBD-_Book3 23 10" xfId="35655"/>
    <cellStyle name="Comma [0] TBD_Book3 23 11" xfId="35149"/>
    <cellStyle name="Comma [0] TBD-_Book3 23 11" xfId="35150"/>
    <cellStyle name="Comma [0] TBD_Book3 23 12" xfId="15545"/>
    <cellStyle name="Comma [0] TBD-_Book3 23 12" xfId="15546"/>
    <cellStyle name="Comma [0] TBD_Book3 23 2" xfId="21887"/>
    <cellStyle name="Comma [0] TBD-_Book3 23 2" xfId="21888"/>
    <cellStyle name="Comma [0] TBD_Book3 23 3" xfId="26394"/>
    <cellStyle name="Comma [0] TBD-_Book3 23 3" xfId="26395"/>
    <cellStyle name="Comma [0] TBD_Book3 23 4" xfId="25357"/>
    <cellStyle name="Comma [0] TBD-_Book3 23 4" xfId="25356"/>
    <cellStyle name="Comma [0] TBD_Book3 23 5" xfId="24025"/>
    <cellStyle name="Comma [0] TBD-_Book3 23 5" xfId="24026"/>
    <cellStyle name="Comma [0] TBD_Book3 23 6" xfId="32559"/>
    <cellStyle name="Comma [0] TBD-_Book3 23 6" xfId="32560"/>
    <cellStyle name="Comma [0] TBD_Book3 23 7" xfId="31170"/>
    <cellStyle name="Comma [0] TBD-_Book3 23 7" xfId="31169"/>
    <cellStyle name="Comma [0] TBD_Book3 23 8" xfId="28242"/>
    <cellStyle name="Comma [0] TBD-_Book3 23 8" xfId="28243"/>
    <cellStyle name="Comma [0] TBD_Book3 23 9" xfId="28886"/>
    <cellStyle name="Comma [0] TBD-_Book3 23 9" xfId="28885"/>
    <cellStyle name="Comma [0] TBD_Book3 24" xfId="6786"/>
    <cellStyle name="Comma [0] TBD-_Book3 24" xfId="6787"/>
    <cellStyle name="Comma [0] TBD_Book3 24 10" xfId="35654"/>
    <cellStyle name="Comma [0] TBD-_Book3 24 10" xfId="35653"/>
    <cellStyle name="Comma [0] TBD_Book3 24 11" xfId="35151"/>
    <cellStyle name="Comma [0] TBD-_Book3 24 11" xfId="35152"/>
    <cellStyle name="Comma [0] TBD_Book3 24 12" xfId="15547"/>
    <cellStyle name="Comma [0] TBD-_Book3 24 12" xfId="15548"/>
    <cellStyle name="Comma [0] TBD_Book3 24 2" xfId="21889"/>
    <cellStyle name="Comma [0] TBD-_Book3 24 2" xfId="21890"/>
    <cellStyle name="Comma [0] TBD_Book3 24 3" xfId="26396"/>
    <cellStyle name="Comma [0] TBD-_Book3 24 3" xfId="26397"/>
    <cellStyle name="Comma [0] TBD_Book3 24 4" xfId="25355"/>
    <cellStyle name="Comma [0] TBD-_Book3 24 4" xfId="25354"/>
    <cellStyle name="Comma [0] TBD_Book3 24 5" xfId="24027"/>
    <cellStyle name="Comma [0] TBD-_Book3 24 5" xfId="27584"/>
    <cellStyle name="Comma [0] TBD_Book3 24 6" xfId="32561"/>
    <cellStyle name="Comma [0] TBD-_Book3 24 6" xfId="32562"/>
    <cellStyle name="Comma [0] TBD_Book3 24 7" xfId="31168"/>
    <cellStyle name="Comma [0] TBD-_Book3 24 7" xfId="31167"/>
    <cellStyle name="Comma [0] TBD_Book3 24 8" xfId="31668"/>
    <cellStyle name="Comma [0] TBD-_Book3 24 8" xfId="31669"/>
    <cellStyle name="Comma [0] TBD_Book3 24 9" xfId="28884"/>
    <cellStyle name="Comma [0] TBD-_Book3 24 9" xfId="28883"/>
    <cellStyle name="Comma [0] TBD_Book3 25" xfId="6788"/>
    <cellStyle name="Comma [0] TBD-_Book3 25" xfId="6789"/>
    <cellStyle name="Comma [0] TBD_Book3 25 10" xfId="35652"/>
    <cellStyle name="Comma [0] TBD-_Book3 25 10" xfId="35651"/>
    <cellStyle name="Comma [0] TBD_Book3 25 11" xfId="35153"/>
    <cellStyle name="Comma [0] TBD-_Book3 25 11" xfId="33709"/>
    <cellStyle name="Comma [0] TBD_Book3 25 12" xfId="15549"/>
    <cellStyle name="Comma [0] TBD-_Book3 25 12" xfId="15550"/>
    <cellStyle name="Comma [0] TBD_Book3 25 2" xfId="21891"/>
    <cellStyle name="Comma [0] TBD-_Book3 25 2" xfId="21892"/>
    <cellStyle name="Comma [0] TBD_Book3 25 3" xfId="26398"/>
    <cellStyle name="Comma [0] TBD-_Book3 25 3" xfId="26399"/>
    <cellStyle name="Comma [0] TBD_Book3 25 4" xfId="25353"/>
    <cellStyle name="Comma [0] TBD-_Book3 25 4" xfId="25352"/>
    <cellStyle name="Comma [0] TBD_Book3 25 5" xfId="24028"/>
    <cellStyle name="Comma [0] TBD-_Book3 25 5" xfId="24029"/>
    <cellStyle name="Comma [0] TBD_Book3 25 6" xfId="32563"/>
    <cellStyle name="Comma [0] TBD-_Book3 25 6" xfId="32564"/>
    <cellStyle name="Comma [0] TBD_Book3 25 7" xfId="31166"/>
    <cellStyle name="Comma [0] TBD-_Book3 25 7" xfId="31165"/>
    <cellStyle name="Comma [0] TBD_Book3 25 8" xfId="31670"/>
    <cellStyle name="Comma [0] TBD-_Book3 25 8" xfId="31671"/>
    <cellStyle name="Comma [0] TBD_Book3 25 9" xfId="28882"/>
    <cellStyle name="Comma [0] TBD-_Book3 25 9" xfId="28881"/>
    <cellStyle name="Comma [0] TBD_Book3 26" xfId="6790"/>
    <cellStyle name="Comma [0] TBD-_Book3 26" xfId="6791"/>
    <cellStyle name="Comma [0] TBD_Book3 26 10" xfId="35650"/>
    <cellStyle name="Comma [0] TBD-_Book3 26 10" xfId="30054"/>
    <cellStyle name="Comma [0] TBD_Book3 26 11" xfId="36800"/>
    <cellStyle name="Comma [0] TBD-_Book3 26 11" xfId="33743"/>
    <cellStyle name="Comma [0] TBD_Book3 26 12" xfId="15551"/>
    <cellStyle name="Comma [0] TBD-_Book3 26 12" xfId="15552"/>
    <cellStyle name="Comma [0] TBD_Book3 26 2" xfId="21893"/>
    <cellStyle name="Comma [0] TBD-_Book3 26 2" xfId="21894"/>
    <cellStyle name="Comma [0] TBD_Book3 26 3" xfId="26400"/>
    <cellStyle name="Comma [0] TBD-_Book3 26 3" xfId="26401"/>
    <cellStyle name="Comma [0] TBD_Book3 26 4" xfId="25351"/>
    <cellStyle name="Comma [0] TBD-_Book3 26 4" xfId="25350"/>
    <cellStyle name="Comma [0] TBD_Book3 26 5" xfId="24030"/>
    <cellStyle name="Comma [0] TBD-_Book3 26 5" xfId="23512"/>
    <cellStyle name="Comma [0] TBD_Book3 26 6" xfId="32565"/>
    <cellStyle name="Comma [0] TBD-_Book3 26 6" xfId="32566"/>
    <cellStyle name="Comma [0] TBD_Book3 26 7" xfId="31164"/>
    <cellStyle name="Comma [0] TBD-_Book3 26 7" xfId="31163"/>
    <cellStyle name="Comma [0] TBD_Book3 26 8" xfId="31672"/>
    <cellStyle name="Comma [0] TBD-_Book3 26 8" xfId="34852"/>
    <cellStyle name="Comma [0] TBD_Book3 26 9" xfId="28880"/>
    <cellStyle name="Comma [0] TBD-_Book3 26 9" xfId="28879"/>
    <cellStyle name="Comma [0] TBD_Book3 27" xfId="6792"/>
    <cellStyle name="Comma [0] TBD-_Book3 27" xfId="6793"/>
    <cellStyle name="Comma [0] TBD_Book3 27 10" xfId="35649"/>
    <cellStyle name="Comma [0] TBD-_Book3 27 10" xfId="35648"/>
    <cellStyle name="Comma [0] TBD_Book3 27 11" xfId="33948"/>
    <cellStyle name="Comma [0] TBD-_Book3 27 11" xfId="33947"/>
    <cellStyle name="Comma [0] TBD_Book3 27 12" xfId="15553"/>
    <cellStyle name="Comma [0] TBD-_Book3 27 12" xfId="15554"/>
    <cellStyle name="Comma [0] TBD_Book3 27 2" xfId="21895"/>
    <cellStyle name="Comma [0] TBD-_Book3 27 2" xfId="21896"/>
    <cellStyle name="Comma [0] TBD_Book3 27 3" xfId="26402"/>
    <cellStyle name="Comma [0] TBD-_Book3 27 3" xfId="26403"/>
    <cellStyle name="Comma [0] TBD_Book3 27 4" xfId="25349"/>
    <cellStyle name="Comma [0] TBD-_Book3 27 4" xfId="25348"/>
    <cellStyle name="Comma [0] TBD_Book3 27 5" xfId="23513"/>
    <cellStyle name="Comma [0] TBD-_Book3 27 5" xfId="23514"/>
    <cellStyle name="Comma [0] TBD_Book3 27 6" xfId="32567"/>
    <cellStyle name="Comma [0] TBD-_Book3 27 6" xfId="32568"/>
    <cellStyle name="Comma [0] TBD_Book3 27 7" xfId="31162"/>
    <cellStyle name="Comma [0] TBD-_Book3 27 7" xfId="31161"/>
    <cellStyle name="Comma [0] TBD_Book3 27 8" xfId="31673"/>
    <cellStyle name="Comma [0] TBD-_Book3 27 8" xfId="28244"/>
    <cellStyle name="Comma [0] TBD_Book3 27 9" xfId="28878"/>
    <cellStyle name="Comma [0] TBD-_Book3 27 9" xfId="34754"/>
    <cellStyle name="Comma [0] TBD_Book3 28" xfId="6794"/>
    <cellStyle name="Comma [0] TBD-_Book3 28" xfId="6795"/>
    <cellStyle name="Comma [0] TBD_Book3 28 10" xfId="33587"/>
    <cellStyle name="Comma [0] TBD-_Book3 28 10" xfId="33588"/>
    <cellStyle name="Comma [0] TBD_Book3 28 11" xfId="35154"/>
    <cellStyle name="Comma [0] TBD-_Book3 28 11" xfId="35155"/>
    <cellStyle name="Comma [0] TBD_Book3 28 12" xfId="15555"/>
    <cellStyle name="Comma [0] TBD-_Book3 28 12" xfId="15556"/>
    <cellStyle name="Comma [0] TBD_Book3 28 2" xfId="21897"/>
    <cellStyle name="Comma [0] TBD-_Book3 28 2" xfId="21898"/>
    <cellStyle name="Comma [0] TBD_Book3 28 3" xfId="26404"/>
    <cellStyle name="Comma [0] TBD-_Book3 28 3" xfId="26405"/>
    <cellStyle name="Comma [0] TBD_Book3 28 4" xfId="25347"/>
    <cellStyle name="Comma [0] TBD-_Book3 28 4" xfId="25346"/>
    <cellStyle name="Comma [0] TBD_Book3 28 5" xfId="23515"/>
    <cellStyle name="Comma [0] TBD-_Book3 28 5" xfId="23516"/>
    <cellStyle name="Comma [0] TBD_Book3 28 6" xfId="32569"/>
    <cellStyle name="Comma [0] TBD-_Book3 28 6" xfId="32570"/>
    <cellStyle name="Comma [0] TBD_Book3 28 7" xfId="31160"/>
    <cellStyle name="Comma [0] TBD-_Book3 28 7" xfId="31159"/>
    <cellStyle name="Comma [0] TBD_Book3 28 8" xfId="28245"/>
    <cellStyle name="Comma [0] TBD-_Book3 28 8" xfId="28246"/>
    <cellStyle name="Comma [0] TBD_Book3 28 9" xfId="28877"/>
    <cellStyle name="Comma [0] TBD-_Book3 28 9" xfId="28876"/>
    <cellStyle name="Comma [0] TBD_Book3 29" xfId="21857"/>
    <cellStyle name="Comma [0] TBD-_Book3 29" xfId="21858"/>
    <cellStyle name="Comma [0] TBD_Book3 3" xfId="6796"/>
    <cellStyle name="Comma [0] TBD-_Book3 3" xfId="6797"/>
    <cellStyle name="Comma [0] TBD_Book3 3 10" xfId="33589"/>
    <cellStyle name="Comma [0] TBD-_Book3 3 10" xfId="28608"/>
    <cellStyle name="Comma [0] TBD_Book3 3 11" xfId="35156"/>
    <cellStyle name="Comma [0] TBD-_Book3 3 11" xfId="35157"/>
    <cellStyle name="Comma [0] TBD_Book3 3 12" xfId="15557"/>
    <cellStyle name="Comma [0] TBD-_Book3 3 12" xfId="15558"/>
    <cellStyle name="Comma [0] TBD_Book3 3 2" xfId="21899"/>
    <cellStyle name="Comma [0] TBD-_Book3 3 2" xfId="21900"/>
    <cellStyle name="Comma [0] TBD_Book3 3 3" xfId="26406"/>
    <cellStyle name="Comma [0] TBD-_Book3 3 3" xfId="26407"/>
    <cellStyle name="Comma [0] TBD_Book3 3 4" xfId="25345"/>
    <cellStyle name="Comma [0] TBD-_Book3 3 4" xfId="25344"/>
    <cellStyle name="Comma [0] TBD_Book3 3 5" xfId="23517"/>
    <cellStyle name="Comma [0] TBD-_Book3 3 5" xfId="27595"/>
    <cellStyle name="Comma [0] TBD_Book3 3 6" xfId="32571"/>
    <cellStyle name="Comma [0] TBD-_Book3 3 6" xfId="32572"/>
    <cellStyle name="Comma [0] TBD_Book3 3 7" xfId="31158"/>
    <cellStyle name="Comma [0] TBD-_Book3 3 7" xfId="31157"/>
    <cellStyle name="Comma [0] TBD_Book3 3 8" xfId="28247"/>
    <cellStyle name="Comma [0] TBD-_Book3 3 8" xfId="28248"/>
    <cellStyle name="Comma [0] TBD_Book3 3 9" xfId="28875"/>
    <cellStyle name="Comma [0] TBD-_Book3 3 9" xfId="28874"/>
    <cellStyle name="Comma [0] TBD_Book3 30" xfId="26364"/>
    <cellStyle name="Comma [0] TBD-_Book3 30" xfId="26365"/>
    <cellStyle name="Comma [0] TBD_Book3 31" xfId="25387"/>
    <cellStyle name="Comma [0] TBD-_Book3 31" xfId="25386"/>
    <cellStyle name="Comma [0] TBD_Book3 32" xfId="23998"/>
    <cellStyle name="Comma [0] TBD-_Book3 32" xfId="23999"/>
    <cellStyle name="Comma [0] TBD_Book3 33" xfId="32529"/>
    <cellStyle name="Comma [0] TBD-_Book3 33" xfId="32530"/>
    <cellStyle name="Comma [0] TBD_Book3 34" xfId="31200"/>
    <cellStyle name="Comma [0] TBD-_Book3 34" xfId="31199"/>
    <cellStyle name="Comma [0] TBD_Book3 35" xfId="34889"/>
    <cellStyle name="Comma [0] TBD-_Book3 35" xfId="29296"/>
    <cellStyle name="Comma [0] TBD_Book3 36" xfId="28907"/>
    <cellStyle name="Comma [0] TBD-_Book3 36" xfId="28906"/>
    <cellStyle name="Comma [0] TBD_Book3 37" xfId="30042"/>
    <cellStyle name="Comma [0] TBD-_Book3 37" xfId="30043"/>
    <cellStyle name="Comma [0] TBD_Book3 38" xfId="33746"/>
    <cellStyle name="Comma [0] TBD-_Book3 38" xfId="35116"/>
    <cellStyle name="Comma [0] TBD_Book3 39" xfId="15515"/>
    <cellStyle name="Comma [0] TBD-_Book3 39" xfId="15516"/>
    <cellStyle name="Comma [0] TBD_Book3 4" xfId="6798"/>
    <cellStyle name="Comma [0] TBD-_Book3 4" xfId="6799"/>
    <cellStyle name="Comma [0] TBD_Book3 4 10" xfId="30055"/>
    <cellStyle name="Comma [0] TBD-_Book3 4 10" xfId="30056"/>
    <cellStyle name="Comma [0] TBD_Book3 4 11" xfId="35158"/>
    <cellStyle name="Comma [0] TBD-_Book3 4 11" xfId="35159"/>
    <cellStyle name="Comma [0] TBD_Book3 4 12" xfId="15559"/>
    <cellStyle name="Comma [0] TBD-_Book3 4 12" xfId="15560"/>
    <cellStyle name="Comma [0] TBD_Book3 4 2" xfId="21901"/>
    <cellStyle name="Comma [0] TBD-_Book3 4 2" xfId="21902"/>
    <cellStyle name="Comma [0] TBD_Book3 4 3" xfId="26408"/>
    <cellStyle name="Comma [0] TBD-_Book3 4 3" xfId="26409"/>
    <cellStyle name="Comma [0] TBD_Book3 4 4" xfId="25343"/>
    <cellStyle name="Comma [0] TBD-_Book3 4 4" xfId="25342"/>
    <cellStyle name="Comma [0] TBD_Book3 4 5" xfId="25624"/>
    <cellStyle name="Comma [0] TBD-_Book3 4 5" xfId="25625"/>
    <cellStyle name="Comma [0] TBD_Book3 4 6" xfId="32573"/>
    <cellStyle name="Comma [0] TBD-_Book3 4 6" xfId="32574"/>
    <cellStyle name="Comma [0] TBD_Book3 4 7" xfId="31156"/>
    <cellStyle name="Comma [0] TBD-_Book3 4 7" xfId="31155"/>
    <cellStyle name="Comma [0] TBD_Book3 4 8" xfId="28249"/>
    <cellStyle name="Comma [0] TBD-_Book3 4 8" xfId="28250"/>
    <cellStyle name="Comma [0] TBD_Book3 4 9" xfId="28873"/>
    <cellStyle name="Comma [0] TBD-_Book3 4 9" xfId="28872"/>
    <cellStyle name="Comma [0] TBD_Book3 5" xfId="6800"/>
    <cellStyle name="Comma [0] TBD-_Book3 5" xfId="6801"/>
    <cellStyle name="Comma [0] TBD_Book3 5 10" xfId="35647"/>
    <cellStyle name="Comma [0] TBD-_Book3 5 10" xfId="35646"/>
    <cellStyle name="Comma [0] TBD_Book3 5 11" xfId="35160"/>
    <cellStyle name="Comma [0] TBD-_Book3 5 11" xfId="29974"/>
    <cellStyle name="Comma [0] TBD_Book3 5 12" xfId="15561"/>
    <cellStyle name="Comma [0] TBD-_Book3 5 12" xfId="15562"/>
    <cellStyle name="Comma [0] TBD_Book3 5 2" xfId="21903"/>
    <cellStyle name="Comma [0] TBD-_Book3 5 2" xfId="21904"/>
    <cellStyle name="Comma [0] TBD_Book3 5 3" xfId="26410"/>
    <cellStyle name="Comma [0] TBD-_Book3 5 3" xfId="26411"/>
    <cellStyle name="Comma [0] TBD_Book3 5 4" xfId="25341"/>
    <cellStyle name="Comma [0] TBD-_Book3 5 4" xfId="25340"/>
    <cellStyle name="Comma [0] TBD_Book3 5 5" xfId="25626"/>
    <cellStyle name="Comma [0] TBD-_Book3 5 5" xfId="25627"/>
    <cellStyle name="Comma [0] TBD_Book3 5 6" xfId="32575"/>
    <cellStyle name="Comma [0] TBD-_Book3 5 6" xfId="32576"/>
    <cellStyle name="Comma [0] TBD_Book3 5 7" xfId="31154"/>
    <cellStyle name="Comma [0] TBD-_Book3 5 7" xfId="31153"/>
    <cellStyle name="Comma [0] TBD_Book3 5 8" xfId="28251"/>
    <cellStyle name="Comma [0] TBD-_Book3 5 8" xfId="34853"/>
    <cellStyle name="Comma [0] TBD_Book3 5 9" xfId="28871"/>
    <cellStyle name="Comma [0] TBD-_Book3 5 9" xfId="28195"/>
    <cellStyle name="Comma [0] TBD_Book3 6" xfId="6802"/>
    <cellStyle name="Comma [0] TBD-_Book3 6" xfId="6803"/>
    <cellStyle name="Comma [0] TBD_Book3 6 10" xfId="35645"/>
    <cellStyle name="Comma [0] TBD-_Book3 6 10" xfId="35644"/>
    <cellStyle name="Comma [0] TBD_Book3 6 11" xfId="35161"/>
    <cellStyle name="Comma [0] TBD-_Book3 6 11" xfId="35162"/>
    <cellStyle name="Comma [0] TBD_Book3 6 12" xfId="15563"/>
    <cellStyle name="Comma [0] TBD-_Book3 6 12" xfId="15564"/>
    <cellStyle name="Comma [0] TBD_Book3 6 2" xfId="21905"/>
    <cellStyle name="Comma [0] TBD-_Book3 6 2" xfId="21906"/>
    <cellStyle name="Comma [0] TBD_Book3 6 3" xfId="26412"/>
    <cellStyle name="Comma [0] TBD-_Book3 6 3" xfId="26413"/>
    <cellStyle name="Comma [0] TBD_Book3 6 4" xfId="25339"/>
    <cellStyle name="Comma [0] TBD-_Book3 6 4" xfId="25338"/>
    <cellStyle name="Comma [0] TBD_Book3 6 5" xfId="25628"/>
    <cellStyle name="Comma [0] TBD-_Book3 6 5" xfId="25629"/>
    <cellStyle name="Comma [0] TBD_Book3 6 6" xfId="32577"/>
    <cellStyle name="Comma [0] TBD-_Book3 6 6" xfId="32578"/>
    <cellStyle name="Comma [0] TBD_Book3 6 7" xfId="31152"/>
    <cellStyle name="Comma [0] TBD-_Book3 6 7" xfId="31151"/>
    <cellStyle name="Comma [0] TBD_Book3 6 8" xfId="28252"/>
    <cellStyle name="Comma [0] TBD-_Book3 6 8" xfId="28253"/>
    <cellStyle name="Comma [0] TBD_Book3 6 9" xfId="28870"/>
    <cellStyle name="Comma [0] TBD-_Book3 6 9" xfId="34753"/>
    <cellStyle name="Comma [0] TBD_Book3 7" xfId="6804"/>
    <cellStyle name="Comma [0] TBD-_Book3 7" xfId="6805"/>
    <cellStyle name="Comma [0] TBD_Book3 7 10" xfId="35643"/>
    <cellStyle name="Comma [0] TBD-_Book3 7 10" xfId="35642"/>
    <cellStyle name="Comma [0] TBD_Book3 7 11" xfId="35163"/>
    <cellStyle name="Comma [0] TBD-_Book3 7 11" xfId="36799"/>
    <cellStyle name="Comma [0] TBD_Book3 7 12" xfId="15565"/>
    <cellStyle name="Comma [0] TBD-_Book3 7 12" xfId="15566"/>
    <cellStyle name="Comma [0] TBD_Book3 7 2" xfId="21907"/>
    <cellStyle name="Comma [0] TBD-_Book3 7 2" xfId="21908"/>
    <cellStyle name="Comma [0] TBD_Book3 7 3" xfId="26414"/>
    <cellStyle name="Comma [0] TBD-_Book3 7 3" xfId="26415"/>
    <cellStyle name="Comma [0] TBD_Book3 7 4" xfId="25337"/>
    <cellStyle name="Comma [0] TBD-_Book3 7 4" xfId="25336"/>
    <cellStyle name="Comma [0] TBD_Book3 7 5" xfId="23518"/>
    <cellStyle name="Comma [0] TBD-_Book3 7 5" xfId="23519"/>
    <cellStyle name="Comma [0] TBD_Book3 7 6" xfId="32579"/>
    <cellStyle name="Comma [0] TBD-_Book3 7 6" xfId="32580"/>
    <cellStyle name="Comma [0] TBD_Book3 7 7" xfId="31150"/>
    <cellStyle name="Comma [0] TBD-_Book3 7 7" xfId="31149"/>
    <cellStyle name="Comma [0] TBD_Book3 7 8" xfId="28254"/>
    <cellStyle name="Comma [0] TBD-_Book3 7 8" xfId="28255"/>
    <cellStyle name="Comma [0] TBD_Book3 7 9" xfId="28869"/>
    <cellStyle name="Comma [0] TBD-_Book3 7 9" xfId="28868"/>
    <cellStyle name="Comma [0] TBD_Book3 8" xfId="6806"/>
    <cellStyle name="Comma [0] TBD-_Book3 8" xfId="6807"/>
    <cellStyle name="Comma [0] TBD_Book3 8 10" xfId="35641"/>
    <cellStyle name="Comma [0] TBD-_Book3 8 10" xfId="33590"/>
    <cellStyle name="Comma [0] TBD_Book3 8 11" xfId="33708"/>
    <cellStyle name="Comma [0] TBD-_Book3 8 11" xfId="35164"/>
    <cellStyle name="Comma [0] TBD_Book3 8 12" xfId="15567"/>
    <cellStyle name="Comma [0] TBD-_Book3 8 12" xfId="15568"/>
    <cellStyle name="Comma [0] TBD_Book3 8 2" xfId="21909"/>
    <cellStyle name="Comma [0] TBD-_Book3 8 2" xfId="21910"/>
    <cellStyle name="Comma [0] TBD_Book3 8 3" xfId="26416"/>
    <cellStyle name="Comma [0] TBD-_Book3 8 3" xfId="26417"/>
    <cellStyle name="Comma [0] TBD_Book3 8 4" xfId="25335"/>
    <cellStyle name="Comma [0] TBD-_Book3 8 4" xfId="25334"/>
    <cellStyle name="Comma [0] TBD_Book3 8 5" xfId="23520"/>
    <cellStyle name="Comma [0] TBD-_Book3 8 5" xfId="27599"/>
    <cellStyle name="Comma [0] TBD_Book3 8 6" xfId="32581"/>
    <cellStyle name="Comma [0] TBD-_Book3 8 6" xfId="32582"/>
    <cellStyle name="Comma [0] TBD_Book3 8 7" xfId="31148"/>
    <cellStyle name="Comma [0] TBD-_Book3 8 7" xfId="31147"/>
    <cellStyle name="Comma [0] TBD_Book3 8 8" xfId="28256"/>
    <cellStyle name="Comma [0] TBD-_Book3 8 8" xfId="28257"/>
    <cellStyle name="Comma [0] TBD_Book3 8 9" xfId="28867"/>
    <cellStyle name="Comma [0] TBD-_Book3 8 9" xfId="28866"/>
    <cellStyle name="Comma [0] TBD_Book3 9" xfId="6808"/>
    <cellStyle name="Comma [0] TBD-_Book3 9" xfId="6809"/>
    <cellStyle name="Comma [0] TBD_Book3 9 10" xfId="29844"/>
    <cellStyle name="Comma [0] TBD-_Book3 9 10" xfId="29845"/>
    <cellStyle name="Comma [0] TBD_Book3 9 11" xfId="35165"/>
    <cellStyle name="Comma [0] TBD-_Book3 9 11" xfId="35166"/>
    <cellStyle name="Comma [0] TBD_Book3 9 12" xfId="15569"/>
    <cellStyle name="Comma [0] TBD-_Book3 9 12" xfId="15570"/>
    <cellStyle name="Comma [0] TBD_Book3 9 2" xfId="21911"/>
    <cellStyle name="Comma [0] TBD-_Book3 9 2" xfId="21912"/>
    <cellStyle name="Comma [0] TBD_Book3 9 3" xfId="26418"/>
    <cellStyle name="Comma [0] TBD-_Book3 9 3" xfId="26419"/>
    <cellStyle name="Comma [0] TBD_Book3 9 4" xfId="25333"/>
    <cellStyle name="Comma [0] TBD-_Book3 9 4" xfId="25332"/>
    <cellStyle name="Comma [0] TBD_Book3 9 5" xfId="23521"/>
    <cellStyle name="Comma [0] TBD-_Book3 9 5" xfId="23522"/>
    <cellStyle name="Comma [0] TBD_Book3 9 6" xfId="32583"/>
    <cellStyle name="Comma [0] TBD-_Book3 9 6" xfId="32584"/>
    <cellStyle name="Comma [0] TBD_Book3 9 7" xfId="31146"/>
    <cellStyle name="Comma [0] TBD-_Book3 9 7" xfId="31145"/>
    <cellStyle name="Comma [0] TBD_Book3 9 8" xfId="28258"/>
    <cellStyle name="Comma [0] TBD-_Book3 9 8" xfId="28259"/>
    <cellStyle name="Comma [0] TBD_Book3 9 9" xfId="28865"/>
    <cellStyle name="Comma [0] TBD-_Book3 9 9" xfId="28864"/>
    <cellStyle name="Comma [0] TBD_Book4" xfId="6810"/>
    <cellStyle name="Comma [0] TBD-_Book4" xfId="6811"/>
    <cellStyle name="Comma [0] TBD_Book4 10" xfId="6812"/>
    <cellStyle name="Comma [0] TBD-_Book4 10" xfId="6813"/>
    <cellStyle name="Comma [0] TBD_Book4 10 10" xfId="35639"/>
    <cellStyle name="Comma [0] TBD-_Book4 10 10" xfId="35638"/>
    <cellStyle name="Comma [0] TBD_Book4 10 11" xfId="35169"/>
    <cellStyle name="Comma [0] TBD-_Book4 10 11" xfId="35170"/>
    <cellStyle name="Comma [0] TBD_Book4 10 12" xfId="15573"/>
    <cellStyle name="Comma [0] TBD-_Book4 10 12" xfId="15574"/>
    <cellStyle name="Comma [0] TBD_Book4 10 2" xfId="21915"/>
    <cellStyle name="Comma [0] TBD-_Book4 10 2" xfId="21916"/>
    <cellStyle name="Comma [0] TBD_Book4 10 3" xfId="26422"/>
    <cellStyle name="Comma [0] TBD-_Book4 10 3" xfId="26423"/>
    <cellStyle name="Comma [0] TBD_Book4 10 4" xfId="25329"/>
    <cellStyle name="Comma [0] TBD-_Book4 10 4" xfId="25328"/>
    <cellStyle name="Comma [0] TBD_Book4 10 5" xfId="23525"/>
    <cellStyle name="Comma [0] TBD-_Book4 10 5" xfId="23526"/>
    <cellStyle name="Comma [0] TBD_Book4 10 6" xfId="32587"/>
    <cellStyle name="Comma [0] TBD-_Book4 10 6" xfId="32588"/>
    <cellStyle name="Comma [0] TBD_Book4 10 7" xfId="31142"/>
    <cellStyle name="Comma [0] TBD-_Book4 10 7" xfId="31141"/>
    <cellStyle name="Comma [0] TBD_Book4 10 8" xfId="34798"/>
    <cellStyle name="Comma [0] TBD-_Book4 10 8" xfId="31674"/>
    <cellStyle name="Comma [0] TBD_Book4 10 9" xfId="28861"/>
    <cellStyle name="Comma [0] TBD-_Book4 10 9" xfId="31637"/>
    <cellStyle name="Comma [0] TBD_Book4 11" xfId="6814"/>
    <cellStyle name="Comma [0] TBD-_Book4 11" xfId="6815"/>
    <cellStyle name="Comma [0] TBD_Book4 11 10" xfId="35637"/>
    <cellStyle name="Comma [0] TBD-_Book4 11 10" xfId="35636"/>
    <cellStyle name="Comma [0] TBD_Book4 11 11" xfId="35171"/>
    <cellStyle name="Comma [0] TBD-_Book4 11 11" xfId="35172"/>
    <cellStyle name="Comma [0] TBD_Book4 11 12" xfId="15575"/>
    <cellStyle name="Comma [0] TBD-_Book4 11 12" xfId="15576"/>
    <cellStyle name="Comma [0] TBD_Book4 11 2" xfId="21917"/>
    <cellStyle name="Comma [0] TBD-_Book4 11 2" xfId="21918"/>
    <cellStyle name="Comma [0] TBD_Book4 11 3" xfId="26424"/>
    <cellStyle name="Comma [0] TBD-_Book4 11 3" xfId="26425"/>
    <cellStyle name="Comma [0] TBD_Book4 11 4" xfId="25327"/>
    <cellStyle name="Comma [0] TBD-_Book4 11 4" xfId="25326"/>
    <cellStyle name="Comma [0] TBD_Book4 11 5" xfId="23527"/>
    <cellStyle name="Comma [0] TBD-_Book4 11 5" xfId="23528"/>
    <cellStyle name="Comma [0] TBD_Book4 11 6" xfId="32589"/>
    <cellStyle name="Comma [0] TBD-_Book4 11 6" xfId="32590"/>
    <cellStyle name="Comma [0] TBD_Book4 11 7" xfId="31140"/>
    <cellStyle name="Comma [0] TBD-_Book4 11 7" xfId="31139"/>
    <cellStyle name="Comma [0] TBD_Book4 11 8" xfId="34799"/>
    <cellStyle name="Comma [0] TBD-_Book4 11 8" xfId="31675"/>
    <cellStyle name="Comma [0] TBD_Book4 11 9" xfId="31636"/>
    <cellStyle name="Comma [0] TBD-_Book4 11 9" xfId="31635"/>
    <cellStyle name="Comma [0] TBD_Book4 12" xfId="6816"/>
    <cellStyle name="Comma [0] TBD-_Book4 12" xfId="6817"/>
    <cellStyle name="Comma [0] TBD_Book4 12 10" xfId="35635"/>
    <cellStyle name="Comma [0] TBD-_Book4 12 10" xfId="35634"/>
    <cellStyle name="Comma [0] TBD_Book4 12 11" xfId="35173"/>
    <cellStyle name="Comma [0] TBD-_Book4 12 11" xfId="30281"/>
    <cellStyle name="Comma [0] TBD_Book4 12 12" xfId="15577"/>
    <cellStyle name="Comma [0] TBD-_Book4 12 12" xfId="15578"/>
    <cellStyle name="Comma [0] TBD_Book4 12 2" xfId="21919"/>
    <cellStyle name="Comma [0] TBD-_Book4 12 2" xfId="21920"/>
    <cellStyle name="Comma [0] TBD_Book4 12 3" xfId="26426"/>
    <cellStyle name="Comma [0] TBD-_Book4 12 3" xfId="26427"/>
    <cellStyle name="Comma [0] TBD_Book4 12 4" xfId="25325"/>
    <cellStyle name="Comma [0] TBD-_Book4 12 4" xfId="25324"/>
    <cellStyle name="Comma [0] TBD_Book4 12 5" xfId="23529"/>
    <cellStyle name="Comma [0] TBD-_Book4 12 5" xfId="23530"/>
    <cellStyle name="Comma [0] TBD_Book4 12 6" xfId="32591"/>
    <cellStyle name="Comma [0] TBD-_Book4 12 6" xfId="32592"/>
    <cellStyle name="Comma [0] TBD_Book4 12 7" xfId="31138"/>
    <cellStyle name="Comma [0] TBD-_Book4 12 7" xfId="31137"/>
    <cellStyle name="Comma [0] TBD_Book4 12 8" xfId="31676"/>
    <cellStyle name="Comma [0] TBD-_Book4 12 8" xfId="31677"/>
    <cellStyle name="Comma [0] TBD_Book4 12 9" xfId="31634"/>
    <cellStyle name="Comma [0] TBD-_Book4 12 9" xfId="28194"/>
    <cellStyle name="Comma [0] TBD_Book4 13" xfId="6818"/>
    <cellStyle name="Comma [0] TBD-_Book4 13" xfId="6819"/>
    <cellStyle name="Comma [0] TBD_Book4 13 10" xfId="30058"/>
    <cellStyle name="Comma [0] TBD-_Book4 13 10" xfId="35633"/>
    <cellStyle name="Comma [0] TBD_Book4 13 11" xfId="29973"/>
    <cellStyle name="Comma [0] TBD-_Book4 13 11" xfId="33707"/>
    <cellStyle name="Comma [0] TBD_Book4 13 12" xfId="15579"/>
    <cellStyle name="Comma [0] TBD-_Book4 13 12" xfId="15580"/>
    <cellStyle name="Comma [0] TBD_Book4 13 2" xfId="21921"/>
    <cellStyle name="Comma [0] TBD-_Book4 13 2" xfId="21922"/>
    <cellStyle name="Comma [0] TBD_Book4 13 3" xfId="26428"/>
    <cellStyle name="Comma [0] TBD-_Book4 13 3" xfId="26429"/>
    <cellStyle name="Comma [0] TBD_Book4 13 4" xfId="25323"/>
    <cellStyle name="Comma [0] TBD-_Book4 13 4" xfId="25322"/>
    <cellStyle name="Comma [0] TBD_Book4 13 5" xfId="23531"/>
    <cellStyle name="Comma [0] TBD-_Book4 13 5" xfId="23532"/>
    <cellStyle name="Comma [0] TBD_Book4 13 6" xfId="32593"/>
    <cellStyle name="Comma [0] TBD-_Book4 13 6" xfId="32594"/>
    <cellStyle name="Comma [0] TBD_Book4 13 7" xfId="31136"/>
    <cellStyle name="Comma [0] TBD-_Book4 13 7" xfId="31135"/>
    <cellStyle name="Comma [0] TBD_Book4 13 8" xfId="34823"/>
    <cellStyle name="Comma [0] TBD-_Book4 13 8" xfId="31678"/>
    <cellStyle name="Comma [0] TBD_Book4 13 9" xfId="30127"/>
    <cellStyle name="Comma [0] TBD-_Book4 13 9" xfId="30126"/>
    <cellStyle name="Comma [0] TBD_Book4 14" xfId="6820"/>
    <cellStyle name="Comma [0] TBD-_Book4 14" xfId="6821"/>
    <cellStyle name="Comma [0] TBD_Book4 14 10" xfId="33591"/>
    <cellStyle name="Comma [0] TBD-_Book4 14 10" xfId="35632"/>
    <cellStyle name="Comma [0] TBD_Book4 14 11" xfId="33706"/>
    <cellStyle name="Comma [0] TBD-_Book4 14 11" xfId="36672"/>
    <cellStyle name="Comma [0] TBD_Book4 14 12" xfId="15581"/>
    <cellStyle name="Comma [0] TBD-_Book4 14 12" xfId="15582"/>
    <cellStyle name="Comma [0] TBD_Book4 14 2" xfId="21923"/>
    <cellStyle name="Comma [0] TBD-_Book4 14 2" xfId="21924"/>
    <cellStyle name="Comma [0] TBD_Book4 14 3" xfId="26430"/>
    <cellStyle name="Comma [0] TBD-_Book4 14 3" xfId="26431"/>
    <cellStyle name="Comma [0] TBD_Book4 14 4" xfId="25321"/>
    <cellStyle name="Comma [0] TBD-_Book4 14 4" xfId="25320"/>
    <cellStyle name="Comma [0] TBD_Book4 14 5" xfId="23533"/>
    <cellStyle name="Comma [0] TBD-_Book4 14 5" xfId="23534"/>
    <cellStyle name="Comma [0] TBD_Book4 14 6" xfId="32595"/>
    <cellStyle name="Comma [0] TBD-_Book4 14 6" xfId="32596"/>
    <cellStyle name="Comma [0] TBD_Book4 14 7" xfId="31134"/>
    <cellStyle name="Comma [0] TBD-_Book4 14 7" xfId="31133"/>
    <cellStyle name="Comma [0] TBD_Book4 14 8" xfId="31679"/>
    <cellStyle name="Comma [0] TBD-_Book4 14 8" xfId="31680"/>
    <cellStyle name="Comma [0] TBD_Book4 14 9" xfId="34752"/>
    <cellStyle name="Comma [0] TBD-_Book4 14 9" xfId="30125"/>
    <cellStyle name="Comma [0] TBD_Book4 15" xfId="6822"/>
    <cellStyle name="Comma [0] TBD-_Book4 15" xfId="6823"/>
    <cellStyle name="Comma [0] TBD_Book4 15 10" xfId="35631"/>
    <cellStyle name="Comma [0] TBD-_Book4 15 10" xfId="35630"/>
    <cellStyle name="Comma [0] TBD_Book4 15 11" xfId="33705"/>
    <cellStyle name="Comma [0] TBD-_Book4 15 11" xfId="33704"/>
    <cellStyle name="Comma [0] TBD_Book4 15 12" xfId="15583"/>
    <cellStyle name="Comma [0] TBD-_Book4 15 12" xfId="15584"/>
    <cellStyle name="Comma [0] TBD_Book4 15 2" xfId="21925"/>
    <cellStyle name="Comma [0] TBD-_Book4 15 2" xfId="21926"/>
    <cellStyle name="Comma [0] TBD_Book4 15 3" xfId="26432"/>
    <cellStyle name="Comma [0] TBD-_Book4 15 3" xfId="26433"/>
    <cellStyle name="Comma [0] TBD_Book4 15 4" xfId="25319"/>
    <cellStyle name="Comma [0] TBD-_Book4 15 4" xfId="25318"/>
    <cellStyle name="Comma [0] TBD_Book4 15 5" xfId="23535"/>
    <cellStyle name="Comma [0] TBD-_Book4 15 5" xfId="27556"/>
    <cellStyle name="Comma [0] TBD_Book4 15 6" xfId="32597"/>
    <cellStyle name="Comma [0] TBD-_Book4 15 6" xfId="32598"/>
    <cellStyle name="Comma [0] TBD_Book4 15 7" xfId="31132"/>
    <cellStyle name="Comma [0] TBD-_Book4 15 7" xfId="31131"/>
    <cellStyle name="Comma [0] TBD_Book4 15 8" xfId="31681"/>
    <cellStyle name="Comma [0] TBD-_Book4 15 8" xfId="31682"/>
    <cellStyle name="Comma [0] TBD_Book4 15 9" xfId="28402"/>
    <cellStyle name="Comma [0] TBD-_Book4 15 9" xfId="29718"/>
    <cellStyle name="Comma [0] TBD_Book4 16" xfId="6824"/>
    <cellStyle name="Comma [0] TBD-_Book4 16" xfId="6825"/>
    <cellStyle name="Comma [0] TBD_Book4 16 10" xfId="35629"/>
    <cellStyle name="Comma [0] TBD-_Book4 16 10" xfId="35628"/>
    <cellStyle name="Comma [0] TBD_Book4 16 11" xfId="35174"/>
    <cellStyle name="Comma [0] TBD-_Book4 16 11" xfId="33703"/>
    <cellStyle name="Comma [0] TBD_Book4 16 12" xfId="15585"/>
    <cellStyle name="Comma [0] TBD-_Book4 16 12" xfId="15586"/>
    <cellStyle name="Comma [0] TBD_Book4 16 2" xfId="21927"/>
    <cellStyle name="Comma [0] TBD-_Book4 16 2" xfId="21928"/>
    <cellStyle name="Comma [0] TBD_Book4 16 3" xfId="26434"/>
    <cellStyle name="Comma [0] TBD-_Book4 16 3" xfId="26435"/>
    <cellStyle name="Comma [0] TBD_Book4 16 4" xfId="25317"/>
    <cellStyle name="Comma [0] TBD-_Book4 16 4" xfId="25316"/>
    <cellStyle name="Comma [0] TBD_Book4 16 5" xfId="23444"/>
    <cellStyle name="Comma [0] TBD-_Book4 16 5" xfId="25630"/>
    <cellStyle name="Comma [0] TBD_Book4 16 6" xfId="32599"/>
    <cellStyle name="Comma [0] TBD-_Book4 16 6" xfId="32600"/>
    <cellStyle name="Comma [0] TBD_Book4 16 7" xfId="31130"/>
    <cellStyle name="Comma [0] TBD-_Book4 16 7" xfId="31129"/>
    <cellStyle name="Comma [0] TBD_Book4 16 8" xfId="31683"/>
    <cellStyle name="Comma [0] TBD-_Book4 16 8" xfId="31684"/>
    <cellStyle name="Comma [0] TBD_Book4 16 9" xfId="28401"/>
    <cellStyle name="Comma [0] TBD-_Book4 16 9" xfId="29717"/>
    <cellStyle name="Comma [0] TBD_Book4 17" xfId="6826"/>
    <cellStyle name="Comma [0] TBD-_Book4 17" xfId="6827"/>
    <cellStyle name="Comma [0] TBD_Book4 17 10" xfId="35627"/>
    <cellStyle name="Comma [0] TBD-_Book4 17 10" xfId="30059"/>
    <cellStyle name="Comma [0] TBD_Book4 17 11" xfId="33702"/>
    <cellStyle name="Comma [0] TBD-_Book4 17 11" xfId="33701"/>
    <cellStyle name="Comma [0] TBD_Book4 17 12" xfId="15587"/>
    <cellStyle name="Comma [0] TBD-_Book4 17 12" xfId="15588"/>
    <cellStyle name="Comma [0] TBD_Book4 17 2" xfId="21929"/>
    <cellStyle name="Comma [0] TBD-_Book4 17 2" xfId="21930"/>
    <cellStyle name="Comma [0] TBD_Book4 17 3" xfId="26436"/>
    <cellStyle name="Comma [0] TBD-_Book4 17 3" xfId="26437"/>
    <cellStyle name="Comma [0] TBD_Book4 17 4" xfId="25315"/>
    <cellStyle name="Comma [0] TBD-_Book4 17 4" xfId="25314"/>
    <cellStyle name="Comma [0] TBD_Book4 17 5" xfId="27557"/>
    <cellStyle name="Comma [0] TBD-_Book4 17 5" xfId="25631"/>
    <cellStyle name="Comma [0] TBD_Book4 17 6" xfId="32601"/>
    <cellStyle name="Comma [0] TBD-_Book4 17 6" xfId="32602"/>
    <cellStyle name="Comma [0] TBD_Book4 17 7" xfId="31128"/>
    <cellStyle name="Comma [0] TBD-_Book4 17 7" xfId="31127"/>
    <cellStyle name="Comma [0] TBD_Book4 17 8" xfId="31685"/>
    <cellStyle name="Comma [0] TBD-_Book4 17 8" xfId="31686"/>
    <cellStyle name="Comma [0] TBD_Book4 17 9" xfId="28398"/>
    <cellStyle name="Comma [0] TBD-_Book4 17 9" xfId="28101"/>
    <cellStyle name="Comma [0] TBD_Book4 18" xfId="6828"/>
    <cellStyle name="Comma [0] TBD-_Book4 18" xfId="6829"/>
    <cellStyle name="Comma [0] TBD_Book4 18 10" xfId="35626"/>
    <cellStyle name="Comma [0] TBD-_Book4 18 10" xfId="35625"/>
    <cellStyle name="Comma [0] TBD_Book4 18 11" xfId="34928"/>
    <cellStyle name="Comma [0] TBD-_Book4 18 11" xfId="33700"/>
    <cellStyle name="Comma [0] TBD_Book4 18 12" xfId="15589"/>
    <cellStyle name="Comma [0] TBD-_Book4 18 12" xfId="15590"/>
    <cellStyle name="Comma [0] TBD_Book4 18 2" xfId="21931"/>
    <cellStyle name="Comma [0] TBD-_Book4 18 2" xfId="21932"/>
    <cellStyle name="Comma [0] TBD_Book4 18 3" xfId="26438"/>
    <cellStyle name="Comma [0] TBD-_Book4 18 3" xfId="26439"/>
    <cellStyle name="Comma [0] TBD_Book4 18 4" xfId="25313"/>
    <cellStyle name="Comma [0] TBD-_Book4 18 4" xfId="25312"/>
    <cellStyle name="Comma [0] TBD_Book4 18 5" xfId="25632"/>
    <cellStyle name="Comma [0] TBD-_Book4 18 5" xfId="25633"/>
    <cellStyle name="Comma [0] TBD_Book4 18 6" xfId="32603"/>
    <cellStyle name="Comma [0] TBD-_Book4 18 6" xfId="32604"/>
    <cellStyle name="Comma [0] TBD_Book4 18 7" xfId="31126"/>
    <cellStyle name="Comma [0] TBD-_Book4 18 7" xfId="31125"/>
    <cellStyle name="Comma [0] TBD_Book4 18 8" xfId="34891"/>
    <cellStyle name="Comma [0] TBD-_Book4 18 8" xfId="31687"/>
    <cellStyle name="Comma [0] TBD_Book4 18 9" xfId="28100"/>
    <cellStyle name="Comma [0] TBD-_Book4 18 9" xfId="28099"/>
    <cellStyle name="Comma [0] TBD_Book4 19" xfId="6830"/>
    <cellStyle name="Comma [0] TBD-_Book4 19" xfId="6831"/>
    <cellStyle name="Comma [0] TBD_Book4 19 10" xfId="35624"/>
    <cellStyle name="Comma [0] TBD-_Book4 19 10" xfId="35623"/>
    <cellStyle name="Comma [0] TBD_Book4 19 11" xfId="36725"/>
    <cellStyle name="Comma [0] TBD-_Book4 19 11" xfId="35175"/>
    <cellStyle name="Comma [0] TBD_Book4 19 12" xfId="15591"/>
    <cellStyle name="Comma [0] TBD-_Book4 19 12" xfId="15592"/>
    <cellStyle name="Comma [0] TBD_Book4 19 2" xfId="21933"/>
    <cellStyle name="Comma [0] TBD-_Book4 19 2" xfId="21934"/>
    <cellStyle name="Comma [0] TBD_Book4 19 3" xfId="26440"/>
    <cellStyle name="Comma [0] TBD-_Book4 19 3" xfId="26441"/>
    <cellStyle name="Comma [0] TBD_Book4 19 4" xfId="25311"/>
    <cellStyle name="Comma [0] TBD-_Book4 19 4" xfId="25310"/>
    <cellStyle name="Comma [0] TBD_Book4 19 5" xfId="25634"/>
    <cellStyle name="Comma [0] TBD-_Book4 19 5" xfId="25635"/>
    <cellStyle name="Comma [0] TBD_Book4 19 6" xfId="32605"/>
    <cellStyle name="Comma [0] TBD-_Book4 19 6" xfId="32606"/>
    <cellStyle name="Comma [0] TBD_Book4 19 7" xfId="31124"/>
    <cellStyle name="Comma [0] TBD-_Book4 19 7" xfId="31123"/>
    <cellStyle name="Comma [0] TBD_Book4 19 8" xfId="31688"/>
    <cellStyle name="Comma [0] TBD-_Book4 19 8" xfId="31689"/>
    <cellStyle name="Comma [0] TBD_Book4 19 9" xfId="34751"/>
    <cellStyle name="Comma [0] TBD-_Book4 19 9" xfId="28098"/>
    <cellStyle name="Comma [0] TBD_Book4 2" xfId="6832"/>
    <cellStyle name="Comma [0] TBD-_Book4 2" xfId="6833"/>
    <cellStyle name="Comma [0] TBD_Book4 2 10" xfId="35622"/>
    <cellStyle name="Comma [0] TBD-_Book4 2 10" xfId="35621"/>
    <cellStyle name="Comma [0] TBD_Book4 2 11" xfId="33460"/>
    <cellStyle name="Comma [0] TBD-_Book4 2 11" xfId="35176"/>
    <cellStyle name="Comma [0] TBD_Book4 2 12" xfId="15593"/>
    <cellStyle name="Comma [0] TBD-_Book4 2 12" xfId="15594"/>
    <cellStyle name="Comma [0] TBD_Book4 2 2" xfId="21935"/>
    <cellStyle name="Comma [0] TBD-_Book4 2 2" xfId="21936"/>
    <cellStyle name="Comma [0] TBD_Book4 2 3" xfId="26442"/>
    <cellStyle name="Comma [0] TBD-_Book4 2 3" xfId="26443"/>
    <cellStyle name="Comma [0] TBD_Book4 2 4" xfId="25309"/>
    <cellStyle name="Comma [0] TBD-_Book4 2 4" xfId="25308"/>
    <cellStyle name="Comma [0] TBD_Book4 2 5" xfId="25636"/>
    <cellStyle name="Comma [0] TBD-_Book4 2 5" xfId="25637"/>
    <cellStyle name="Comma [0] TBD_Book4 2 6" xfId="32607"/>
    <cellStyle name="Comma [0] TBD-_Book4 2 6" xfId="32608"/>
    <cellStyle name="Comma [0] TBD_Book4 2 7" xfId="31122"/>
    <cellStyle name="Comma [0] TBD-_Book4 2 7" xfId="31121"/>
    <cellStyle name="Comma [0] TBD_Book4 2 8" xfId="31690"/>
    <cellStyle name="Comma [0] TBD-_Book4 2 8" xfId="31691"/>
    <cellStyle name="Comma [0] TBD_Book4 2 9" xfId="28097"/>
    <cellStyle name="Comma [0] TBD-_Book4 2 9" xfId="30124"/>
    <cellStyle name="Comma [0] TBD_Book4 20" xfId="6834"/>
    <cellStyle name="Comma [0] TBD-_Book4 20" xfId="6835"/>
    <cellStyle name="Comma [0] TBD_Book4 20 10" xfId="35620"/>
    <cellStyle name="Comma [0] TBD-_Book4 20 10" xfId="30060"/>
    <cellStyle name="Comma [0] TBD_Book4 20 11" xfId="35177"/>
    <cellStyle name="Comma [0] TBD-_Book4 20 11" xfId="35178"/>
    <cellStyle name="Comma [0] TBD_Book4 20 12" xfId="15595"/>
    <cellStyle name="Comma [0] TBD-_Book4 20 12" xfId="15596"/>
    <cellStyle name="Comma [0] TBD_Book4 20 2" xfId="21937"/>
    <cellStyle name="Comma [0] TBD-_Book4 20 2" xfId="21938"/>
    <cellStyle name="Comma [0] TBD_Book4 20 3" xfId="26444"/>
    <cellStyle name="Comma [0] TBD-_Book4 20 3" xfId="26445"/>
    <cellStyle name="Comma [0] TBD_Book4 20 4" xfId="25307"/>
    <cellStyle name="Comma [0] TBD-_Book4 20 4" xfId="25306"/>
    <cellStyle name="Comma [0] TBD_Book4 20 5" xfId="27548"/>
    <cellStyle name="Comma [0] TBD-_Book4 20 5" xfId="25638"/>
    <cellStyle name="Comma [0] TBD_Book4 20 6" xfId="32609"/>
    <cellStyle name="Comma [0] TBD-_Book4 20 6" xfId="32610"/>
    <cellStyle name="Comma [0] TBD_Book4 20 7" xfId="31120"/>
    <cellStyle name="Comma [0] TBD-_Book4 20 7" xfId="31119"/>
    <cellStyle name="Comma [0] TBD_Book4 20 8" xfId="31692"/>
    <cellStyle name="Comma [0] TBD-_Book4 20 8" xfId="31693"/>
    <cellStyle name="Comma [0] TBD_Book4 20 9" xfId="28860"/>
    <cellStyle name="Comma [0] TBD-_Book4 20 9" xfId="28859"/>
    <cellStyle name="Comma [0] TBD_Book4 21" xfId="6836"/>
    <cellStyle name="Comma [0] TBD-_Book4 21" xfId="6837"/>
    <cellStyle name="Comma [0] TBD_Book4 21 10" xfId="35619"/>
    <cellStyle name="Comma [0] TBD-_Book4 21 10" xfId="35618"/>
    <cellStyle name="Comma [0] TBD_Book4 21 11" xfId="35179"/>
    <cellStyle name="Comma [0] TBD-_Book4 21 11" xfId="35180"/>
    <cellStyle name="Comma [0] TBD_Book4 21 12" xfId="15597"/>
    <cellStyle name="Comma [0] TBD-_Book4 21 12" xfId="15598"/>
    <cellStyle name="Comma [0] TBD_Book4 21 2" xfId="21939"/>
    <cellStyle name="Comma [0] TBD-_Book4 21 2" xfId="21940"/>
    <cellStyle name="Comma [0] TBD_Book4 21 3" xfId="26446"/>
    <cellStyle name="Comma [0] TBD-_Book4 21 3" xfId="26447"/>
    <cellStyle name="Comma [0] TBD_Book4 21 4" xfId="25305"/>
    <cellStyle name="Comma [0] TBD-_Book4 21 4" xfId="25304"/>
    <cellStyle name="Comma [0] TBD_Book4 21 5" xfId="25639"/>
    <cellStyle name="Comma [0] TBD-_Book4 21 5" xfId="25640"/>
    <cellStyle name="Comma [0] TBD_Book4 21 6" xfId="32611"/>
    <cellStyle name="Comma [0] TBD-_Book4 21 6" xfId="32612"/>
    <cellStyle name="Comma [0] TBD_Book4 21 7" xfId="31118"/>
    <cellStyle name="Comma [0] TBD-_Book4 21 7" xfId="31117"/>
    <cellStyle name="Comma [0] TBD_Book4 21 8" xfId="31694"/>
    <cellStyle name="Comma [0] TBD-_Book4 21 8" xfId="31695"/>
    <cellStyle name="Comma [0] TBD_Book4 21 9" xfId="28096"/>
    <cellStyle name="Comma [0] TBD-_Book4 21 9" xfId="28397"/>
    <cellStyle name="Comma [0] TBD_Book4 22" xfId="6838"/>
    <cellStyle name="Comma [0] TBD-_Book4 22" xfId="6839"/>
    <cellStyle name="Comma [0] TBD_Book4 22 10" xfId="35617"/>
    <cellStyle name="Comma [0] TBD-_Book4 22 10" xfId="35616"/>
    <cellStyle name="Comma [0] TBD_Book4 22 11" xfId="33742"/>
    <cellStyle name="Comma [0] TBD-_Book4 22 11" xfId="35181"/>
    <cellStyle name="Comma [0] TBD_Book4 22 12" xfId="15599"/>
    <cellStyle name="Comma [0] TBD-_Book4 22 12" xfId="15600"/>
    <cellStyle name="Comma [0] TBD_Book4 22 2" xfId="21941"/>
    <cellStyle name="Comma [0] TBD-_Book4 22 2" xfId="21942"/>
    <cellStyle name="Comma [0] TBD_Book4 22 3" xfId="26448"/>
    <cellStyle name="Comma [0] TBD-_Book4 22 3" xfId="26449"/>
    <cellStyle name="Comma [0] TBD_Book4 22 4" xfId="25303"/>
    <cellStyle name="Comma [0] TBD-_Book4 22 4" xfId="25302"/>
    <cellStyle name="Comma [0] TBD_Book4 22 5" xfId="25641"/>
    <cellStyle name="Comma [0] TBD-_Book4 22 5" xfId="25642"/>
    <cellStyle name="Comma [0] TBD_Book4 22 6" xfId="32613"/>
    <cellStyle name="Comma [0] TBD-_Book4 22 6" xfId="32614"/>
    <cellStyle name="Comma [0] TBD_Book4 22 7" xfId="31116"/>
    <cellStyle name="Comma [0] TBD-_Book4 22 7" xfId="31115"/>
    <cellStyle name="Comma [0] TBD_Book4 22 8" xfId="34854"/>
    <cellStyle name="Comma [0] TBD-_Book4 22 8" xfId="31696"/>
    <cellStyle name="Comma [0] TBD_Book4 22 9" xfId="28396"/>
    <cellStyle name="Comma [0] TBD-_Book4 22 9" xfId="34571"/>
    <cellStyle name="Comma [0] TBD_Book4 23" xfId="6840"/>
    <cellStyle name="Comma [0] TBD-_Book4 23" xfId="6841"/>
    <cellStyle name="Comma [0] TBD_Book4 23 10" xfId="35615"/>
    <cellStyle name="Comma [0] TBD-_Book4 23 10" xfId="35614"/>
    <cellStyle name="Comma [0] TBD_Book4 23 11" xfId="35182"/>
    <cellStyle name="Comma [0] TBD-_Book4 23 11" xfId="35183"/>
    <cellStyle name="Comma [0] TBD_Book4 23 12" xfId="15601"/>
    <cellStyle name="Comma [0] TBD-_Book4 23 12" xfId="15602"/>
    <cellStyle name="Comma [0] TBD_Book4 23 2" xfId="21943"/>
    <cellStyle name="Comma [0] TBD-_Book4 23 2" xfId="21944"/>
    <cellStyle name="Comma [0] TBD_Book4 23 3" xfId="26450"/>
    <cellStyle name="Comma [0] TBD-_Book4 23 3" xfId="26451"/>
    <cellStyle name="Comma [0] TBD_Book4 23 4" xfId="25301"/>
    <cellStyle name="Comma [0] TBD-_Book4 23 4" xfId="25300"/>
    <cellStyle name="Comma [0] TBD_Book4 23 5" xfId="25643"/>
    <cellStyle name="Comma [0] TBD-_Book4 23 5" xfId="25644"/>
    <cellStyle name="Comma [0] TBD_Book4 23 6" xfId="32615"/>
    <cellStyle name="Comma [0] TBD-_Book4 23 6" xfId="32616"/>
    <cellStyle name="Comma [0] TBD_Book4 23 7" xfId="31114"/>
    <cellStyle name="Comma [0] TBD-_Book4 23 7" xfId="31113"/>
    <cellStyle name="Comma [0] TBD_Book4 23 8" xfId="31697"/>
    <cellStyle name="Comma [0] TBD-_Book4 23 8" xfId="31698"/>
    <cellStyle name="Comma [0] TBD_Book4 23 9" xfId="34750"/>
    <cellStyle name="Comma [0] TBD-_Book4 23 9" xfId="34570"/>
    <cellStyle name="Comma [0] TBD_Book4 24" xfId="6842"/>
    <cellStyle name="Comma [0] TBD-_Book4 24" xfId="6843"/>
    <cellStyle name="Comma [0] TBD_Book4 24 10" xfId="35613"/>
    <cellStyle name="Comma [0] TBD-_Book4 24 10" xfId="30061"/>
    <cellStyle name="Comma [0] TBD_Book4 24 11" xfId="35184"/>
    <cellStyle name="Comma [0] TBD-_Book4 24 11" xfId="35185"/>
    <cellStyle name="Comma [0] TBD_Book4 24 12" xfId="15603"/>
    <cellStyle name="Comma [0] TBD-_Book4 24 12" xfId="15604"/>
    <cellStyle name="Comma [0] TBD_Book4 24 2" xfId="21945"/>
    <cellStyle name="Comma [0] TBD-_Book4 24 2" xfId="21946"/>
    <cellStyle name="Comma [0] TBD_Book4 24 3" xfId="26452"/>
    <cellStyle name="Comma [0] TBD-_Book4 24 3" xfId="26453"/>
    <cellStyle name="Comma [0] TBD_Book4 24 4" xfId="25299"/>
    <cellStyle name="Comma [0] TBD-_Book4 24 4" xfId="25298"/>
    <cellStyle name="Comma [0] TBD_Book4 24 5" xfId="25645"/>
    <cellStyle name="Comma [0] TBD-_Book4 24 5" xfId="25646"/>
    <cellStyle name="Comma [0] TBD_Book4 24 6" xfId="32617"/>
    <cellStyle name="Comma [0] TBD-_Book4 24 6" xfId="32618"/>
    <cellStyle name="Comma [0] TBD_Book4 24 7" xfId="31112"/>
    <cellStyle name="Comma [0] TBD-_Book4 24 7" xfId="31111"/>
    <cellStyle name="Comma [0] TBD_Book4 24 8" xfId="31699"/>
    <cellStyle name="Comma [0] TBD-_Book4 24 8" xfId="31700"/>
    <cellStyle name="Comma [0] TBD_Book4 24 9" xfId="28395"/>
    <cellStyle name="Comma [0] TBD-_Book4 24 9" xfId="28394"/>
    <cellStyle name="Comma [0] TBD_Book4 25" xfId="6844"/>
    <cellStyle name="Comma [0] TBD-_Book4 25" xfId="6845"/>
    <cellStyle name="Comma [0] TBD_Book4 25 10" xfId="35612"/>
    <cellStyle name="Comma [0] TBD-_Book4 25 10" xfId="29846"/>
    <cellStyle name="Comma [0] TBD_Book4 25 11" xfId="35915"/>
    <cellStyle name="Comma [0] TBD-_Book4 25 11" xfId="28353"/>
    <cellStyle name="Comma [0] TBD_Book4 25 12" xfId="15605"/>
    <cellStyle name="Comma [0] TBD-_Book4 25 12" xfId="15606"/>
    <cellStyle name="Comma [0] TBD_Book4 25 2" xfId="21947"/>
    <cellStyle name="Comma [0] TBD-_Book4 25 2" xfId="21948"/>
    <cellStyle name="Comma [0] TBD_Book4 25 3" xfId="26454"/>
    <cellStyle name="Comma [0] TBD-_Book4 25 3" xfId="26455"/>
    <cellStyle name="Comma [0] TBD_Book4 25 4" xfId="25297"/>
    <cellStyle name="Comma [0] TBD-_Book4 25 4" xfId="25296"/>
    <cellStyle name="Comma [0] TBD_Book4 25 5" xfId="23661"/>
    <cellStyle name="Comma [0] TBD-_Book4 25 5" xfId="25647"/>
    <cellStyle name="Comma [0] TBD_Book4 25 6" xfId="32619"/>
    <cellStyle name="Comma [0] TBD-_Book4 25 6" xfId="32620"/>
    <cellStyle name="Comma [0] TBD_Book4 25 7" xfId="31110"/>
    <cellStyle name="Comma [0] TBD-_Book4 25 7" xfId="31109"/>
    <cellStyle name="Comma [0] TBD_Book4 25 8" xfId="31701"/>
    <cellStyle name="Comma [0] TBD-_Book4 25 8" xfId="31702"/>
    <cellStyle name="Comma [0] TBD_Book4 25 9" xfId="28393"/>
    <cellStyle name="Comma [0] TBD-_Book4 25 9" xfId="28392"/>
    <cellStyle name="Comma [0] TBD_Book4 26" xfId="6846"/>
    <cellStyle name="Comma [0] TBD-_Book4 26" xfId="6847"/>
    <cellStyle name="Comma [0] TBD_Book4 26 10" xfId="35611"/>
    <cellStyle name="Comma [0] TBD-_Book4 26 10" xfId="35610"/>
    <cellStyle name="Comma [0] TBD_Book4 26 11" xfId="33946"/>
    <cellStyle name="Comma [0] TBD-_Book4 26 11" xfId="35186"/>
    <cellStyle name="Comma [0] TBD_Book4 26 12" xfId="15607"/>
    <cellStyle name="Comma [0] TBD-_Book4 26 12" xfId="15608"/>
    <cellStyle name="Comma [0] TBD_Book4 26 2" xfId="21949"/>
    <cellStyle name="Comma [0] TBD-_Book4 26 2" xfId="21950"/>
    <cellStyle name="Comma [0] TBD_Book4 26 3" xfId="26456"/>
    <cellStyle name="Comma [0] TBD-_Book4 26 3" xfId="26457"/>
    <cellStyle name="Comma [0] TBD_Book4 26 4" xfId="25295"/>
    <cellStyle name="Comma [0] TBD-_Book4 26 4" xfId="25294"/>
    <cellStyle name="Comma [0] TBD_Book4 26 5" xfId="25648"/>
    <cellStyle name="Comma [0] TBD-_Book4 26 5" xfId="25649"/>
    <cellStyle name="Comma [0] TBD_Book4 26 6" xfId="32621"/>
    <cellStyle name="Comma [0] TBD-_Book4 26 6" xfId="32622"/>
    <cellStyle name="Comma [0] TBD_Book4 26 7" xfId="31108"/>
    <cellStyle name="Comma [0] TBD-_Book4 26 7" xfId="31107"/>
    <cellStyle name="Comma [0] TBD_Book4 26 8" xfId="31703"/>
    <cellStyle name="Comma [0] TBD-_Book4 26 8" xfId="31704"/>
    <cellStyle name="Comma [0] TBD_Book4 26 9" xfId="28391"/>
    <cellStyle name="Comma [0] TBD-_Book4 26 9" xfId="30123"/>
    <cellStyle name="Comma [0] TBD_Book4 27" xfId="6848"/>
    <cellStyle name="Comma [0] TBD-_Book4 27" xfId="6849"/>
    <cellStyle name="Comma [0] TBD_Book4 27 10" xfId="35609"/>
    <cellStyle name="Comma [0] TBD-_Book4 27 10" xfId="35608"/>
    <cellStyle name="Comma [0] TBD_Book4 27 11" xfId="35187"/>
    <cellStyle name="Comma [0] TBD-_Book4 27 11" xfId="35188"/>
    <cellStyle name="Comma [0] TBD_Book4 27 12" xfId="15609"/>
    <cellStyle name="Comma [0] TBD-_Book4 27 12" xfId="15610"/>
    <cellStyle name="Comma [0] TBD_Book4 27 2" xfId="21951"/>
    <cellStyle name="Comma [0] TBD-_Book4 27 2" xfId="21952"/>
    <cellStyle name="Comma [0] TBD_Book4 27 3" xfId="26458"/>
    <cellStyle name="Comma [0] TBD-_Book4 27 3" xfId="26459"/>
    <cellStyle name="Comma [0] TBD_Book4 27 4" xfId="25293"/>
    <cellStyle name="Comma [0] TBD-_Book4 27 4" xfId="25292"/>
    <cellStyle name="Comma [0] TBD_Book4 27 5" xfId="25650"/>
    <cellStyle name="Comma [0] TBD-_Book4 27 5" xfId="25651"/>
    <cellStyle name="Comma [0] TBD_Book4 27 6" xfId="32623"/>
    <cellStyle name="Comma [0] TBD-_Book4 27 6" xfId="32624"/>
    <cellStyle name="Comma [0] TBD_Book4 27 7" xfId="31106"/>
    <cellStyle name="Comma [0] TBD-_Book4 27 7" xfId="31105"/>
    <cellStyle name="Comma [0] TBD_Book4 27 8" xfId="31705"/>
    <cellStyle name="Comma [0] TBD-_Book4 27 8" xfId="31706"/>
    <cellStyle name="Comma [0] TBD_Book4 27 9" xfId="34569"/>
    <cellStyle name="Comma [0] TBD-_Book4 27 9" xfId="34568"/>
    <cellStyle name="Comma [0] TBD_Book4 28" xfId="6850"/>
    <cellStyle name="Comma [0] TBD-_Book4 28" xfId="6851"/>
    <cellStyle name="Comma [0] TBD_Book4 28 10" xfId="35607"/>
    <cellStyle name="Comma [0] TBD-_Book4 28 10" xfId="35606"/>
    <cellStyle name="Comma [0] TBD_Book4 28 11" xfId="35189"/>
    <cellStyle name="Comma [0] TBD-_Book4 28 11" xfId="35190"/>
    <cellStyle name="Comma [0] TBD_Book4 28 12" xfId="15611"/>
    <cellStyle name="Comma [0] TBD-_Book4 28 12" xfId="15612"/>
    <cellStyle name="Comma [0] TBD_Book4 28 2" xfId="21953"/>
    <cellStyle name="Comma [0] TBD-_Book4 28 2" xfId="21954"/>
    <cellStyle name="Comma [0] TBD_Book4 28 3" xfId="26460"/>
    <cellStyle name="Comma [0] TBD-_Book4 28 3" xfId="26461"/>
    <cellStyle name="Comma [0] TBD_Book4 28 4" xfId="25291"/>
    <cellStyle name="Comma [0] TBD-_Book4 28 4" xfId="25290"/>
    <cellStyle name="Comma [0] TBD_Book4 28 5" xfId="25652"/>
    <cellStyle name="Comma [0] TBD-_Book4 28 5" xfId="25653"/>
    <cellStyle name="Comma [0] TBD_Book4 28 6" xfId="32625"/>
    <cellStyle name="Comma [0] TBD-_Book4 28 6" xfId="32626"/>
    <cellStyle name="Comma [0] TBD_Book4 28 7" xfId="31104"/>
    <cellStyle name="Comma [0] TBD-_Book4 28 7" xfId="31103"/>
    <cellStyle name="Comma [0] TBD_Book4 28 8" xfId="31707"/>
    <cellStyle name="Comma [0] TBD-_Book4 28 8" xfId="31708"/>
    <cellStyle name="Comma [0] TBD_Book4 28 9" xfId="34567"/>
    <cellStyle name="Comma [0] TBD-_Book4 28 9" xfId="34566"/>
    <cellStyle name="Comma [0] TBD_Book4 29" xfId="21913"/>
    <cellStyle name="Comma [0] TBD-_Book4 29" xfId="21914"/>
    <cellStyle name="Comma [0] TBD_Book4 3" xfId="6852"/>
    <cellStyle name="Comma [0] TBD-_Book4 3" xfId="6853"/>
    <cellStyle name="Comma [0] TBD_Book4 3 10" xfId="30062"/>
    <cellStyle name="Comma [0] TBD-_Book4 3 10" xfId="35605"/>
    <cellStyle name="Comma [0] TBD_Book4 3 11" xfId="35191"/>
    <cellStyle name="Comma [0] TBD-_Book4 3 11" xfId="35192"/>
    <cellStyle name="Comma [0] TBD_Book4 3 12" xfId="15613"/>
    <cellStyle name="Comma [0] TBD-_Book4 3 12" xfId="15614"/>
    <cellStyle name="Comma [0] TBD_Book4 3 2" xfId="21955"/>
    <cellStyle name="Comma [0] TBD-_Book4 3 2" xfId="21956"/>
    <cellStyle name="Comma [0] TBD_Book4 3 3" xfId="26462"/>
    <cellStyle name="Comma [0] TBD-_Book4 3 3" xfId="26463"/>
    <cellStyle name="Comma [0] TBD_Book4 3 4" xfId="25289"/>
    <cellStyle name="Comma [0] TBD-_Book4 3 4" xfId="25288"/>
    <cellStyle name="Comma [0] TBD_Book4 3 5" xfId="25654"/>
    <cellStyle name="Comma [0] TBD-_Book4 3 5" xfId="25655"/>
    <cellStyle name="Comma [0] TBD_Book4 3 6" xfId="32627"/>
    <cellStyle name="Comma [0] TBD-_Book4 3 6" xfId="32628"/>
    <cellStyle name="Comma [0] TBD_Book4 3 7" xfId="31102"/>
    <cellStyle name="Comma [0] TBD-_Book4 3 7" xfId="31101"/>
    <cellStyle name="Comma [0] TBD_Book4 3 8" xfId="31709"/>
    <cellStyle name="Comma [0] TBD-_Book4 3 8" xfId="31710"/>
    <cellStyle name="Comma [0] TBD_Book4 3 9" xfId="34565"/>
    <cellStyle name="Comma [0] TBD-_Book4 3 9" xfId="34564"/>
    <cellStyle name="Comma [0] TBD_Book4 30" xfId="26420"/>
    <cellStyle name="Comma [0] TBD-_Book4 30" xfId="26421"/>
    <cellStyle name="Comma [0] TBD_Book4 31" xfId="25331"/>
    <cellStyle name="Comma [0] TBD-_Book4 31" xfId="25330"/>
    <cellStyle name="Comma [0] TBD_Book4 32" xfId="23523"/>
    <cellStyle name="Comma [0] TBD-_Book4 32" xfId="23524"/>
    <cellStyle name="Comma [0] TBD_Book4 33" xfId="32585"/>
    <cellStyle name="Comma [0] TBD-_Book4 33" xfId="32586"/>
    <cellStyle name="Comma [0] TBD_Book4 34" xfId="31144"/>
    <cellStyle name="Comma [0] TBD-_Book4 34" xfId="31143"/>
    <cellStyle name="Comma [0] TBD_Book4 35" xfId="28260"/>
    <cellStyle name="Comma [0] TBD-_Book4 35" xfId="28261"/>
    <cellStyle name="Comma [0] TBD_Book4 36" xfId="28863"/>
    <cellStyle name="Comma [0] TBD-_Book4 36" xfId="28862"/>
    <cellStyle name="Comma [0] TBD_Book4 37" xfId="30057"/>
    <cellStyle name="Comma [0] TBD-_Book4 37" xfId="35640"/>
    <cellStyle name="Comma [0] TBD_Book4 38" xfId="35167"/>
    <cellStyle name="Comma [0] TBD-_Book4 38" xfId="35168"/>
    <cellStyle name="Comma [0] TBD_Book4 39" xfId="15571"/>
    <cellStyle name="Comma [0] TBD-_Book4 39" xfId="15572"/>
    <cellStyle name="Comma [0] TBD_Book4 4" xfId="6854"/>
    <cellStyle name="Comma [0] TBD-_Book4 4" xfId="6855"/>
    <cellStyle name="Comma [0] TBD_Book4 4 10" xfId="29847"/>
    <cellStyle name="Comma [0] TBD-_Book4 4 10" xfId="29848"/>
    <cellStyle name="Comma [0] TBD_Book4 4 11" xfId="35193"/>
    <cellStyle name="Comma [0] TBD-_Book4 4 11" xfId="35194"/>
    <cellStyle name="Comma [0] TBD_Book4 4 12" xfId="15615"/>
    <cellStyle name="Comma [0] TBD-_Book4 4 12" xfId="15616"/>
    <cellStyle name="Comma [0] TBD_Book4 4 2" xfId="21957"/>
    <cellStyle name="Comma [0] TBD-_Book4 4 2" xfId="21958"/>
    <cellStyle name="Comma [0] TBD_Book4 4 3" xfId="26464"/>
    <cellStyle name="Comma [0] TBD-_Book4 4 3" xfId="26465"/>
    <cellStyle name="Comma [0] TBD_Book4 4 4" xfId="25287"/>
    <cellStyle name="Comma [0] TBD-_Book4 4 4" xfId="25286"/>
    <cellStyle name="Comma [0] TBD_Book4 4 5" xfId="25656"/>
    <cellStyle name="Comma [0] TBD-_Book4 4 5" xfId="25657"/>
    <cellStyle name="Comma [0] TBD_Book4 4 6" xfId="32629"/>
    <cellStyle name="Comma [0] TBD-_Book4 4 6" xfId="32630"/>
    <cellStyle name="Comma [0] TBD_Book4 4 7" xfId="31100"/>
    <cellStyle name="Comma [0] TBD-_Book4 4 7" xfId="31099"/>
    <cellStyle name="Comma [0] TBD_Book4 4 8" xfId="31711"/>
    <cellStyle name="Comma [0] TBD-_Book4 4 8" xfId="31712"/>
    <cellStyle name="Comma [0] TBD_Book4 4 9" xfId="34563"/>
    <cellStyle name="Comma [0] TBD-_Book4 4 9" xfId="34562"/>
    <cellStyle name="Comma [0] TBD_Book4 5" xfId="6856"/>
    <cellStyle name="Comma [0] TBD-_Book4 5" xfId="6857"/>
    <cellStyle name="Comma [0] TBD_Book4 5 10" xfId="33592"/>
    <cellStyle name="Comma [0] TBD-_Book4 5 10" xfId="33593"/>
    <cellStyle name="Comma [0] TBD_Book4 5 11" xfId="35197"/>
    <cellStyle name="Comma [0] TBD-_Book4 5 11" xfId="35866"/>
    <cellStyle name="Comma [0] TBD_Book4 5 12" xfId="15617"/>
    <cellStyle name="Comma [0] TBD-_Book4 5 12" xfId="15618"/>
    <cellStyle name="Comma [0] TBD_Book4 5 2" xfId="21959"/>
    <cellStyle name="Comma [0] TBD-_Book4 5 2" xfId="21960"/>
    <cellStyle name="Comma [0] TBD_Book4 5 3" xfId="26466"/>
    <cellStyle name="Comma [0] TBD-_Book4 5 3" xfId="26467"/>
    <cellStyle name="Comma [0] TBD_Book4 5 4" xfId="25285"/>
    <cellStyle name="Comma [0] TBD-_Book4 5 4" xfId="25284"/>
    <cellStyle name="Comma [0] TBD_Book4 5 5" xfId="25658"/>
    <cellStyle name="Comma [0] TBD-_Book4 5 5" xfId="25659"/>
    <cellStyle name="Comma [0] TBD_Book4 5 6" xfId="32631"/>
    <cellStyle name="Comma [0] TBD-_Book4 5 6" xfId="32632"/>
    <cellStyle name="Comma [0] TBD_Book4 5 7" xfId="31098"/>
    <cellStyle name="Comma [0] TBD-_Book4 5 7" xfId="31097"/>
    <cellStyle name="Comma [0] TBD_Book4 5 8" xfId="31713"/>
    <cellStyle name="Comma [0] TBD-_Book4 5 8" xfId="31714"/>
    <cellStyle name="Comma [0] TBD_Book4 5 9" xfId="34561"/>
    <cellStyle name="Comma [0] TBD-_Book4 5 9" xfId="34560"/>
    <cellStyle name="Comma [0] TBD_Book4 6" xfId="6858"/>
    <cellStyle name="Comma [0] TBD-_Book4 6" xfId="6859"/>
    <cellStyle name="Comma [0] TBD_Book4 6 10" xfId="33594"/>
    <cellStyle name="Comma [0] TBD-_Book4 6 10" xfId="33595"/>
    <cellStyle name="Comma [0] TBD_Book4 6 11" xfId="35198"/>
    <cellStyle name="Comma [0] TBD-_Book4 6 11" xfId="35201"/>
    <cellStyle name="Comma [0] TBD_Book4 6 12" xfId="15619"/>
    <cellStyle name="Comma [0] TBD-_Book4 6 12" xfId="15620"/>
    <cellStyle name="Comma [0] TBD_Book4 6 2" xfId="21961"/>
    <cellStyle name="Comma [0] TBD-_Book4 6 2" xfId="21962"/>
    <cellStyle name="Comma [0] TBD_Book4 6 3" xfId="26468"/>
    <cellStyle name="Comma [0] TBD-_Book4 6 3" xfId="26469"/>
    <cellStyle name="Comma [0] TBD_Book4 6 4" xfId="25283"/>
    <cellStyle name="Comma [0] TBD-_Book4 6 4" xfId="25282"/>
    <cellStyle name="Comma [0] TBD_Book4 6 5" xfId="25660"/>
    <cellStyle name="Comma [0] TBD-_Book4 6 5" xfId="25661"/>
    <cellStyle name="Comma [0] TBD_Book4 6 6" xfId="32633"/>
    <cellStyle name="Comma [0] TBD-_Book4 6 6" xfId="32634"/>
    <cellStyle name="Comma [0] TBD_Book4 6 7" xfId="31096"/>
    <cellStyle name="Comma [0] TBD-_Book4 6 7" xfId="31095"/>
    <cellStyle name="Comma [0] TBD_Book4 6 8" xfId="31715"/>
    <cellStyle name="Comma [0] TBD-_Book4 6 8" xfId="31716"/>
    <cellStyle name="Comma [0] TBD_Book4 6 9" xfId="34559"/>
    <cellStyle name="Comma [0] TBD-_Book4 6 9" xfId="34558"/>
    <cellStyle name="Comma [0] TBD_Book4 7" xfId="6860"/>
    <cellStyle name="Comma [0] TBD-_Book4 7" xfId="6861"/>
    <cellStyle name="Comma [0] TBD_Book4 7 10" xfId="33596"/>
    <cellStyle name="Comma [0] TBD-_Book4 7 10" xfId="33597"/>
    <cellStyle name="Comma [0] TBD_Book4 7 11" xfId="35202"/>
    <cellStyle name="Comma [0] TBD-_Book4 7 11" xfId="35203"/>
    <cellStyle name="Comma [0] TBD_Book4 7 12" xfId="15621"/>
    <cellStyle name="Comma [0] TBD-_Book4 7 12" xfId="15622"/>
    <cellStyle name="Comma [0] TBD_Book4 7 2" xfId="21963"/>
    <cellStyle name="Comma [0] TBD-_Book4 7 2" xfId="21964"/>
    <cellStyle name="Comma [0] TBD_Book4 7 3" xfId="26470"/>
    <cellStyle name="Comma [0] TBD-_Book4 7 3" xfId="26471"/>
    <cellStyle name="Comma [0] TBD_Book4 7 4" xfId="25281"/>
    <cellStyle name="Comma [0] TBD-_Book4 7 4" xfId="25280"/>
    <cellStyle name="Comma [0] TBD_Book4 7 5" xfId="25662"/>
    <cellStyle name="Comma [0] TBD-_Book4 7 5" xfId="25663"/>
    <cellStyle name="Comma [0] TBD_Book4 7 6" xfId="32635"/>
    <cellStyle name="Comma [0] TBD-_Book4 7 6" xfId="32636"/>
    <cellStyle name="Comma [0] TBD_Book4 7 7" xfId="31094"/>
    <cellStyle name="Comma [0] TBD-_Book4 7 7" xfId="31093"/>
    <cellStyle name="Comma [0] TBD_Book4 7 8" xfId="31717"/>
    <cellStyle name="Comma [0] TBD-_Book4 7 8" xfId="31718"/>
    <cellStyle name="Comma [0] TBD_Book4 7 9" xfId="34557"/>
    <cellStyle name="Comma [0] TBD-_Book4 7 9" xfId="34556"/>
    <cellStyle name="Comma [0] TBD_Book4 8" xfId="6862"/>
    <cellStyle name="Comma [0] TBD-_Book4 8" xfId="6863"/>
    <cellStyle name="Comma [0] TBD_Book4 8 10" xfId="33598"/>
    <cellStyle name="Comma [0] TBD-_Book4 8 10" xfId="33599"/>
    <cellStyle name="Comma [0] TBD_Book4 8 11" xfId="33699"/>
    <cellStyle name="Comma [0] TBD-_Book4 8 11" xfId="37381"/>
    <cellStyle name="Comma [0] TBD_Book4 8 12" xfId="15623"/>
    <cellStyle name="Comma [0] TBD-_Book4 8 12" xfId="15624"/>
    <cellStyle name="Comma [0] TBD_Book4 8 2" xfId="21965"/>
    <cellStyle name="Comma [0] TBD-_Book4 8 2" xfId="21966"/>
    <cellStyle name="Comma [0] TBD_Book4 8 3" xfId="26472"/>
    <cellStyle name="Comma [0] TBD-_Book4 8 3" xfId="26473"/>
    <cellStyle name="Comma [0] TBD_Book4 8 4" xfId="25279"/>
    <cellStyle name="Comma [0] TBD-_Book4 8 4" xfId="25278"/>
    <cellStyle name="Comma [0] TBD_Book4 8 5" xfId="25664"/>
    <cellStyle name="Comma [0] TBD-_Book4 8 5" xfId="25665"/>
    <cellStyle name="Comma [0] TBD_Book4 8 6" xfId="32637"/>
    <cellStyle name="Comma [0] TBD-_Book4 8 6" xfId="32638"/>
    <cellStyle name="Comma [0] TBD_Book4 8 7" xfId="31092"/>
    <cellStyle name="Comma [0] TBD-_Book4 8 7" xfId="31091"/>
    <cellStyle name="Comma [0] TBD_Book4 8 8" xfId="31719"/>
    <cellStyle name="Comma [0] TBD-_Book4 8 8" xfId="35901"/>
    <cellStyle name="Comma [0] TBD_Book4 8 9" xfId="34555"/>
    <cellStyle name="Comma [0] TBD-_Book4 8 9" xfId="34554"/>
    <cellStyle name="Comma [0] TBD_Book4 9" xfId="6864"/>
    <cellStyle name="Comma [0] TBD-_Book4 9" xfId="6865"/>
    <cellStyle name="Comma [0] TBD_Book4 9 10" xfId="28123"/>
    <cellStyle name="Comma [0] TBD-_Book4 9 10" xfId="29849"/>
    <cellStyle name="Comma [0] TBD_Book4 9 11" xfId="35204"/>
    <cellStyle name="Comma [0] TBD-_Book4 9 11" xfId="35209"/>
    <cellStyle name="Comma [0] TBD_Book4 9 12" xfId="15625"/>
    <cellStyle name="Comma [0] TBD-_Book4 9 12" xfId="15626"/>
    <cellStyle name="Comma [0] TBD_Book4 9 2" xfId="21967"/>
    <cellStyle name="Comma [0] TBD-_Book4 9 2" xfId="21968"/>
    <cellStyle name="Comma [0] TBD_Book4 9 3" xfId="26474"/>
    <cellStyle name="Comma [0] TBD-_Book4 9 3" xfId="26475"/>
    <cellStyle name="Comma [0] TBD_Book4 9 4" xfId="25277"/>
    <cellStyle name="Comma [0] TBD-_Book4 9 4" xfId="25276"/>
    <cellStyle name="Comma [0] TBD_Book4 9 5" xfId="25666"/>
    <cellStyle name="Comma [0] TBD-_Book4 9 5" xfId="25667"/>
    <cellStyle name="Comma [0] TBD_Book4 9 6" xfId="32639"/>
    <cellStyle name="Comma [0] TBD-_Book4 9 6" xfId="32640"/>
    <cellStyle name="Comma [0] TBD_Book4 9 7" xfId="31090"/>
    <cellStyle name="Comma [0] TBD-_Book4 9 7" xfId="31089"/>
    <cellStyle name="Comma [0] TBD_Book4 9 8" xfId="31720"/>
    <cellStyle name="Comma [0] TBD-_Book4 9 8" xfId="31721"/>
    <cellStyle name="Comma [0] TBD_Book4 9 9" xfId="34553"/>
    <cellStyle name="Comma [0] TBD-_Book4 9 9" xfId="36723"/>
    <cellStyle name="Comma [0] TBD_BP6 Analysis Package v1" xfId="6866"/>
    <cellStyle name="Comma [0] TBD-_BP6 Analysis Package v1" xfId="6867"/>
    <cellStyle name="Comma [0] TBD_BPL Volumes Target vs BP6 Overlayed" xfId="6868"/>
    <cellStyle name="Comma [0] TBD-_BPL Volumes Target vs BP6 Overlayed" xfId="6869"/>
    <cellStyle name="Comma [0] TBD_BPL Volumes Target vs BP6 Overlayed 10" xfId="6870"/>
    <cellStyle name="Comma [0] TBD-_BPL Volumes Target vs BP6 Overlayed 10" xfId="6871"/>
    <cellStyle name="Comma [0] TBD_BPL Volumes Target vs BP6 Overlayed 10 10" xfId="28418"/>
    <cellStyle name="Comma [0] TBD-_BPL Volumes Target vs BP6 Overlayed 10 10" xfId="28419"/>
    <cellStyle name="Comma [0] TBD_BPL Volumes Target vs BP6 Overlayed 10 11" xfId="35224"/>
    <cellStyle name="Comma [0] TBD-_BPL Volumes Target vs BP6 Overlayed 10 11" xfId="35225"/>
    <cellStyle name="Comma [0] TBD_BPL Volumes Target vs BP6 Overlayed 10 12" xfId="15629"/>
    <cellStyle name="Comma [0] TBD-_BPL Volumes Target vs BP6 Overlayed 10 12" xfId="15630"/>
    <cellStyle name="Comma [0] TBD_BPL Volumes Target vs BP6 Overlayed 10 2" xfId="21971"/>
    <cellStyle name="Comma [0] TBD-_BPL Volumes Target vs BP6 Overlayed 10 2" xfId="21972"/>
    <cellStyle name="Comma [0] TBD_BPL Volumes Target vs BP6 Overlayed 10 3" xfId="26478"/>
    <cellStyle name="Comma [0] TBD-_BPL Volumes Target vs BP6 Overlayed 10 3" xfId="26479"/>
    <cellStyle name="Comma [0] TBD_BPL Volumes Target vs BP6 Overlayed 10 4" xfId="25273"/>
    <cellStyle name="Comma [0] TBD-_BPL Volumes Target vs BP6 Overlayed 10 4" xfId="25272"/>
    <cellStyle name="Comma [0] TBD_BPL Volumes Target vs BP6 Overlayed 10 5" xfId="25669"/>
    <cellStyle name="Comma [0] TBD-_BPL Volumes Target vs BP6 Overlayed 10 5" xfId="25670"/>
    <cellStyle name="Comma [0] TBD_BPL Volumes Target vs BP6 Overlayed 10 6" xfId="32643"/>
    <cellStyle name="Comma [0] TBD-_BPL Volumes Target vs BP6 Overlayed 10 6" xfId="32644"/>
    <cellStyle name="Comma [0] TBD_BPL Volumes Target vs BP6 Overlayed 10 7" xfId="31086"/>
    <cellStyle name="Comma [0] TBD-_BPL Volumes Target vs BP6 Overlayed 10 7" xfId="31085"/>
    <cellStyle name="Comma [0] TBD_BPL Volumes Target vs BP6 Overlayed 10 8" xfId="31726"/>
    <cellStyle name="Comma [0] TBD-_BPL Volumes Target vs BP6 Overlayed 10 8" xfId="31727"/>
    <cellStyle name="Comma [0] TBD_BPL Volumes Target vs BP6 Overlayed 10 9" xfId="34550"/>
    <cellStyle name="Comma [0] TBD-_BPL Volumes Target vs BP6 Overlayed 10 9" xfId="34549"/>
    <cellStyle name="Comma [0] TBD_BPL Volumes Target vs BP6 Overlayed 11" xfId="6872"/>
    <cellStyle name="Comma [0] TBD-_BPL Volumes Target vs BP6 Overlayed 11" xfId="6873"/>
    <cellStyle name="Comma [0] TBD_BPL Volumes Target vs BP6 Overlayed 11 10" xfId="29852"/>
    <cellStyle name="Comma [0] TBD-_BPL Volumes Target vs BP6 Overlayed 11 10" xfId="29853"/>
    <cellStyle name="Comma [0] TBD_BPL Volumes Target vs BP6 Overlayed 11 11" xfId="35226"/>
    <cellStyle name="Comma [0] TBD-_BPL Volumes Target vs BP6 Overlayed 11 11" xfId="35231"/>
    <cellStyle name="Comma [0] TBD_BPL Volumes Target vs BP6 Overlayed 11 12" xfId="15631"/>
    <cellStyle name="Comma [0] TBD-_BPL Volumes Target vs BP6 Overlayed 11 12" xfId="15632"/>
    <cellStyle name="Comma [0] TBD_BPL Volumes Target vs BP6 Overlayed 11 2" xfId="21973"/>
    <cellStyle name="Comma [0] TBD-_BPL Volumes Target vs BP6 Overlayed 11 2" xfId="21974"/>
    <cellStyle name="Comma [0] TBD_BPL Volumes Target vs BP6 Overlayed 11 3" xfId="26480"/>
    <cellStyle name="Comma [0] TBD-_BPL Volumes Target vs BP6 Overlayed 11 3" xfId="26481"/>
    <cellStyle name="Comma [0] TBD_BPL Volumes Target vs BP6 Overlayed 11 4" xfId="25271"/>
    <cellStyle name="Comma [0] TBD-_BPL Volumes Target vs BP6 Overlayed 11 4" xfId="25270"/>
    <cellStyle name="Comma [0] TBD_BPL Volumes Target vs BP6 Overlayed 11 5" xfId="25671"/>
    <cellStyle name="Comma [0] TBD-_BPL Volumes Target vs BP6 Overlayed 11 5" xfId="25672"/>
    <cellStyle name="Comma [0] TBD_BPL Volumes Target vs BP6 Overlayed 11 6" xfId="32645"/>
    <cellStyle name="Comma [0] TBD-_BPL Volumes Target vs BP6 Overlayed 11 6" xfId="32646"/>
    <cellStyle name="Comma [0] TBD_BPL Volumes Target vs BP6 Overlayed 11 7" xfId="31084"/>
    <cellStyle name="Comma [0] TBD-_BPL Volumes Target vs BP6 Overlayed 11 7" xfId="31083"/>
    <cellStyle name="Comma [0] TBD_BPL Volumes Target vs BP6 Overlayed 11 8" xfId="31728"/>
    <cellStyle name="Comma [0] TBD-_BPL Volumes Target vs BP6 Overlayed 11 8" xfId="31729"/>
    <cellStyle name="Comma [0] TBD_BPL Volumes Target vs BP6 Overlayed 11 9" xfId="34548"/>
    <cellStyle name="Comma [0] TBD-_BPL Volumes Target vs BP6 Overlayed 11 9" xfId="30122"/>
    <cellStyle name="Comma [0] TBD_BPL Volumes Target vs BP6 Overlayed 12" xfId="6874"/>
    <cellStyle name="Comma [0] TBD-_BPL Volumes Target vs BP6 Overlayed 12" xfId="6875"/>
    <cellStyle name="Comma [0] TBD_BPL Volumes Target vs BP6 Overlayed 12 10" xfId="29854"/>
    <cellStyle name="Comma [0] TBD-_BPL Volumes Target vs BP6 Overlayed 12 10" xfId="28984"/>
    <cellStyle name="Comma [0] TBD_BPL Volumes Target vs BP6 Overlayed 12 11" xfId="33698"/>
    <cellStyle name="Comma [0] TBD-_BPL Volumes Target vs BP6 Overlayed 12 11" xfId="35232"/>
    <cellStyle name="Comma [0] TBD_BPL Volumes Target vs BP6 Overlayed 12 12" xfId="15633"/>
    <cellStyle name="Comma [0] TBD-_BPL Volumes Target vs BP6 Overlayed 12 12" xfId="15634"/>
    <cellStyle name="Comma [0] TBD_BPL Volumes Target vs BP6 Overlayed 12 2" xfId="21975"/>
    <cellStyle name="Comma [0] TBD-_BPL Volumes Target vs BP6 Overlayed 12 2" xfId="21976"/>
    <cellStyle name="Comma [0] TBD_BPL Volumes Target vs BP6 Overlayed 12 3" xfId="26482"/>
    <cellStyle name="Comma [0] TBD-_BPL Volumes Target vs BP6 Overlayed 12 3" xfId="26483"/>
    <cellStyle name="Comma [0] TBD_BPL Volumes Target vs BP6 Overlayed 12 4" xfId="25269"/>
    <cellStyle name="Comma [0] TBD-_BPL Volumes Target vs BP6 Overlayed 12 4" xfId="25268"/>
    <cellStyle name="Comma [0] TBD_BPL Volumes Target vs BP6 Overlayed 12 5" xfId="25673"/>
    <cellStyle name="Comma [0] TBD-_BPL Volumes Target vs BP6 Overlayed 12 5" xfId="25674"/>
    <cellStyle name="Comma [0] TBD_BPL Volumes Target vs BP6 Overlayed 12 6" xfId="32647"/>
    <cellStyle name="Comma [0] TBD-_BPL Volumes Target vs BP6 Overlayed 12 6" xfId="32648"/>
    <cellStyle name="Comma [0] TBD_BPL Volumes Target vs BP6 Overlayed 12 7" xfId="31082"/>
    <cellStyle name="Comma [0] TBD-_BPL Volumes Target vs BP6 Overlayed 12 7" xfId="31081"/>
    <cellStyle name="Comma [0] TBD_BPL Volumes Target vs BP6 Overlayed 12 8" xfId="31730"/>
    <cellStyle name="Comma [0] TBD-_BPL Volumes Target vs BP6 Overlayed 12 8" xfId="31731"/>
    <cellStyle name="Comma [0] TBD_BPL Volumes Target vs BP6 Overlayed 12 9" xfId="30121"/>
    <cellStyle name="Comma [0] TBD-_BPL Volumes Target vs BP6 Overlayed 12 9" xfId="30120"/>
    <cellStyle name="Comma [0] TBD_BPL Volumes Target vs BP6 Overlayed 13" xfId="6876"/>
    <cellStyle name="Comma [0] TBD-_BPL Volumes Target vs BP6 Overlayed 13" xfId="6877"/>
    <cellStyle name="Comma [0] TBD_BPL Volumes Target vs BP6 Overlayed 13 10" xfId="28985"/>
    <cellStyle name="Comma [0] TBD-_BPL Volumes Target vs BP6 Overlayed 13 10" xfId="28986"/>
    <cellStyle name="Comma [0] TBD_BPL Volumes Target vs BP6 Overlayed 13 11" xfId="35235"/>
    <cellStyle name="Comma [0] TBD-_BPL Volumes Target vs BP6 Overlayed 13 11" xfId="35236"/>
    <cellStyle name="Comma [0] TBD_BPL Volumes Target vs BP6 Overlayed 13 12" xfId="15635"/>
    <cellStyle name="Comma [0] TBD-_BPL Volumes Target vs BP6 Overlayed 13 12" xfId="15636"/>
    <cellStyle name="Comma [0] TBD_BPL Volumes Target vs BP6 Overlayed 13 2" xfId="21977"/>
    <cellStyle name="Comma [0] TBD-_BPL Volumes Target vs BP6 Overlayed 13 2" xfId="21978"/>
    <cellStyle name="Comma [0] TBD_BPL Volumes Target vs BP6 Overlayed 13 3" xfId="26484"/>
    <cellStyle name="Comma [0] TBD-_BPL Volumes Target vs BP6 Overlayed 13 3" xfId="26485"/>
    <cellStyle name="Comma [0] TBD_BPL Volumes Target vs BP6 Overlayed 13 4" xfId="25267"/>
    <cellStyle name="Comma [0] TBD-_BPL Volumes Target vs BP6 Overlayed 13 4" xfId="25266"/>
    <cellStyle name="Comma [0] TBD_BPL Volumes Target vs BP6 Overlayed 13 5" xfId="25675"/>
    <cellStyle name="Comma [0] TBD-_BPL Volumes Target vs BP6 Overlayed 13 5" xfId="25676"/>
    <cellStyle name="Comma [0] TBD_BPL Volumes Target vs BP6 Overlayed 13 6" xfId="32649"/>
    <cellStyle name="Comma [0] TBD-_BPL Volumes Target vs BP6 Overlayed 13 6" xfId="32650"/>
    <cellStyle name="Comma [0] TBD_BPL Volumes Target vs BP6 Overlayed 13 7" xfId="31080"/>
    <cellStyle name="Comma [0] TBD-_BPL Volumes Target vs BP6 Overlayed 13 7" xfId="31079"/>
    <cellStyle name="Comma [0] TBD_BPL Volumes Target vs BP6 Overlayed 13 8" xfId="31732"/>
    <cellStyle name="Comma [0] TBD-_BPL Volumes Target vs BP6 Overlayed 13 8" xfId="31733"/>
    <cellStyle name="Comma [0] TBD_BPL Volumes Target vs BP6 Overlayed 13 9" xfId="34547"/>
    <cellStyle name="Comma [0] TBD-_BPL Volumes Target vs BP6 Overlayed 13 9" xfId="34546"/>
    <cellStyle name="Comma [0] TBD_BPL Volumes Target vs BP6 Overlayed 14" xfId="6878"/>
    <cellStyle name="Comma [0] TBD-_BPL Volumes Target vs BP6 Overlayed 14" xfId="6879"/>
    <cellStyle name="Comma [0] TBD_BPL Volumes Target vs BP6 Overlayed 14 10" xfId="28199"/>
    <cellStyle name="Comma [0] TBD-_BPL Volumes Target vs BP6 Overlayed 14 10" xfId="34921"/>
    <cellStyle name="Comma [0] TBD_BPL Volumes Target vs BP6 Overlayed 14 11" xfId="35237"/>
    <cellStyle name="Comma [0] TBD-_BPL Volumes Target vs BP6 Overlayed 14 11" xfId="35238"/>
    <cellStyle name="Comma [0] TBD_BPL Volumes Target vs BP6 Overlayed 14 12" xfId="15637"/>
    <cellStyle name="Comma [0] TBD-_BPL Volumes Target vs BP6 Overlayed 14 12" xfId="15638"/>
    <cellStyle name="Comma [0] TBD_BPL Volumes Target vs BP6 Overlayed 14 2" xfId="21979"/>
    <cellStyle name="Comma [0] TBD-_BPL Volumes Target vs BP6 Overlayed 14 2" xfId="21980"/>
    <cellStyle name="Comma [0] TBD_BPL Volumes Target vs BP6 Overlayed 14 3" xfId="26486"/>
    <cellStyle name="Comma [0] TBD-_BPL Volumes Target vs BP6 Overlayed 14 3" xfId="26487"/>
    <cellStyle name="Comma [0] TBD_BPL Volumes Target vs BP6 Overlayed 14 4" xfId="25265"/>
    <cellStyle name="Comma [0] TBD-_BPL Volumes Target vs BP6 Overlayed 14 4" xfId="25264"/>
    <cellStyle name="Comma [0] TBD_BPL Volumes Target vs BP6 Overlayed 14 5" xfId="25677"/>
    <cellStyle name="Comma [0] TBD-_BPL Volumes Target vs BP6 Overlayed 14 5" xfId="25678"/>
    <cellStyle name="Comma [0] TBD_BPL Volumes Target vs BP6 Overlayed 14 6" xfId="32651"/>
    <cellStyle name="Comma [0] TBD-_BPL Volumes Target vs BP6 Overlayed 14 6" xfId="32652"/>
    <cellStyle name="Comma [0] TBD_BPL Volumes Target vs BP6 Overlayed 14 7" xfId="31078"/>
    <cellStyle name="Comma [0] TBD-_BPL Volumes Target vs BP6 Overlayed 14 7" xfId="31077"/>
    <cellStyle name="Comma [0] TBD_BPL Volumes Target vs BP6 Overlayed 14 8" xfId="31734"/>
    <cellStyle name="Comma [0] TBD-_BPL Volumes Target vs BP6 Overlayed 14 8" xfId="31735"/>
    <cellStyle name="Comma [0] TBD_BPL Volumes Target vs BP6 Overlayed 14 9" xfId="34545"/>
    <cellStyle name="Comma [0] TBD-_BPL Volumes Target vs BP6 Overlayed 14 9" xfId="34544"/>
    <cellStyle name="Comma [0] TBD_BPL Volumes Target vs BP6 Overlayed 15" xfId="6880"/>
    <cellStyle name="Comma [0] TBD-_BPL Volumes Target vs BP6 Overlayed 15" xfId="6881"/>
    <cellStyle name="Comma [0] TBD_BPL Volumes Target vs BP6 Overlayed 15 10" xfId="29855"/>
    <cellStyle name="Comma [0] TBD-_BPL Volumes Target vs BP6 Overlayed 15 10" xfId="29856"/>
    <cellStyle name="Comma [0] TBD_BPL Volumes Target vs BP6 Overlayed 15 11" xfId="35241"/>
    <cellStyle name="Comma [0] TBD-_BPL Volumes Target vs BP6 Overlayed 15 11" xfId="35242"/>
    <cellStyle name="Comma [0] TBD_BPL Volumes Target vs BP6 Overlayed 15 12" xfId="15639"/>
    <cellStyle name="Comma [0] TBD-_BPL Volumes Target vs BP6 Overlayed 15 12" xfId="15640"/>
    <cellStyle name="Comma [0] TBD_BPL Volumes Target vs BP6 Overlayed 15 2" xfId="21981"/>
    <cellStyle name="Comma [0] TBD-_BPL Volumes Target vs BP6 Overlayed 15 2" xfId="21982"/>
    <cellStyle name="Comma [0] TBD_BPL Volumes Target vs BP6 Overlayed 15 3" xfId="26488"/>
    <cellStyle name="Comma [0] TBD-_BPL Volumes Target vs BP6 Overlayed 15 3" xfId="26489"/>
    <cellStyle name="Comma [0] TBD_BPL Volumes Target vs BP6 Overlayed 15 4" xfId="25263"/>
    <cellStyle name="Comma [0] TBD-_BPL Volumes Target vs BP6 Overlayed 15 4" xfId="25262"/>
    <cellStyle name="Comma [0] TBD_BPL Volumes Target vs BP6 Overlayed 15 5" xfId="25679"/>
    <cellStyle name="Comma [0] TBD-_BPL Volumes Target vs BP6 Overlayed 15 5" xfId="25680"/>
    <cellStyle name="Comma [0] TBD_BPL Volumes Target vs BP6 Overlayed 15 6" xfId="32653"/>
    <cellStyle name="Comma [0] TBD-_BPL Volumes Target vs BP6 Overlayed 15 6" xfId="32654"/>
    <cellStyle name="Comma [0] TBD_BPL Volumes Target vs BP6 Overlayed 15 7" xfId="31076"/>
    <cellStyle name="Comma [0] TBD-_BPL Volumes Target vs BP6 Overlayed 15 7" xfId="31075"/>
    <cellStyle name="Comma [0] TBD_BPL Volumes Target vs BP6 Overlayed 15 8" xfId="31736"/>
    <cellStyle name="Comma [0] TBD-_BPL Volumes Target vs BP6 Overlayed 15 8" xfId="31737"/>
    <cellStyle name="Comma [0] TBD_BPL Volumes Target vs BP6 Overlayed 15 9" xfId="34543"/>
    <cellStyle name="Comma [0] TBD-_BPL Volumes Target vs BP6 Overlayed 15 9" xfId="34542"/>
    <cellStyle name="Comma [0] TBD_BPL Volumes Target vs BP6 Overlayed 16" xfId="6882"/>
    <cellStyle name="Comma [0] TBD-_BPL Volumes Target vs BP6 Overlayed 16" xfId="6883"/>
    <cellStyle name="Comma [0] TBD_BPL Volumes Target vs BP6 Overlayed 16 10" xfId="35604"/>
    <cellStyle name="Comma [0] TBD-_BPL Volumes Target vs BP6 Overlayed 16 10" xfId="35603"/>
    <cellStyle name="Comma [0] TBD_BPL Volumes Target vs BP6 Overlayed 16 11" xfId="35243"/>
    <cellStyle name="Comma [0] TBD-_BPL Volumes Target vs BP6 Overlayed 16 11" xfId="33459"/>
    <cellStyle name="Comma [0] TBD_BPL Volumes Target vs BP6 Overlayed 16 12" xfId="15641"/>
    <cellStyle name="Comma [0] TBD-_BPL Volumes Target vs BP6 Overlayed 16 12" xfId="15642"/>
    <cellStyle name="Comma [0] TBD_BPL Volumes Target vs BP6 Overlayed 16 2" xfId="21983"/>
    <cellStyle name="Comma [0] TBD-_BPL Volumes Target vs BP6 Overlayed 16 2" xfId="21984"/>
    <cellStyle name="Comma [0] TBD_BPL Volumes Target vs BP6 Overlayed 16 3" xfId="26490"/>
    <cellStyle name="Comma [0] TBD-_BPL Volumes Target vs BP6 Overlayed 16 3" xfId="26491"/>
    <cellStyle name="Comma [0] TBD_BPL Volumes Target vs BP6 Overlayed 16 4" xfId="25261"/>
    <cellStyle name="Comma [0] TBD-_BPL Volumes Target vs BP6 Overlayed 16 4" xfId="25260"/>
    <cellStyle name="Comma [0] TBD_BPL Volumes Target vs BP6 Overlayed 16 5" xfId="25681"/>
    <cellStyle name="Comma [0] TBD-_BPL Volumes Target vs BP6 Overlayed 16 5" xfId="25682"/>
    <cellStyle name="Comma [0] TBD_BPL Volumes Target vs BP6 Overlayed 16 6" xfId="32655"/>
    <cellStyle name="Comma [0] TBD-_BPL Volumes Target vs BP6 Overlayed 16 6" xfId="32656"/>
    <cellStyle name="Comma [0] TBD_BPL Volumes Target vs BP6 Overlayed 16 7" xfId="31074"/>
    <cellStyle name="Comma [0] TBD-_BPL Volumes Target vs BP6 Overlayed 16 7" xfId="31073"/>
    <cellStyle name="Comma [0] TBD_BPL Volumes Target vs BP6 Overlayed 16 8" xfId="31738"/>
    <cellStyle name="Comma [0] TBD-_BPL Volumes Target vs BP6 Overlayed 16 8" xfId="31739"/>
    <cellStyle name="Comma [0] TBD_BPL Volumes Target vs BP6 Overlayed 16 9" xfId="34541"/>
    <cellStyle name="Comma [0] TBD-_BPL Volumes Target vs BP6 Overlayed 16 9" xfId="34540"/>
    <cellStyle name="Comma [0] TBD_BPL Volumes Target vs BP6 Overlayed 17" xfId="6884"/>
    <cellStyle name="Comma [0] TBD-_BPL Volumes Target vs BP6 Overlayed 17" xfId="6885"/>
    <cellStyle name="Comma [0] TBD_BPL Volumes Target vs BP6 Overlayed 17 10" xfId="35602"/>
    <cellStyle name="Comma [0] TBD-_BPL Volumes Target vs BP6 Overlayed 17 10" xfId="35601"/>
    <cellStyle name="Comma [0] TBD_BPL Volumes Target vs BP6 Overlayed 17 11" xfId="35244"/>
    <cellStyle name="Comma [0] TBD-_BPL Volumes Target vs BP6 Overlayed 17 11" xfId="35245"/>
    <cellStyle name="Comma [0] TBD_BPL Volumes Target vs BP6 Overlayed 17 12" xfId="15643"/>
    <cellStyle name="Comma [0] TBD-_BPL Volumes Target vs BP6 Overlayed 17 12" xfId="15644"/>
    <cellStyle name="Comma [0] TBD_BPL Volumes Target vs BP6 Overlayed 17 2" xfId="21985"/>
    <cellStyle name="Comma [0] TBD-_BPL Volumes Target vs BP6 Overlayed 17 2" xfId="21986"/>
    <cellStyle name="Comma [0] TBD_BPL Volumes Target vs BP6 Overlayed 17 3" xfId="26492"/>
    <cellStyle name="Comma [0] TBD-_BPL Volumes Target vs BP6 Overlayed 17 3" xfId="26493"/>
    <cellStyle name="Comma [0] TBD_BPL Volumes Target vs BP6 Overlayed 17 4" xfId="25259"/>
    <cellStyle name="Comma [0] TBD-_BPL Volumes Target vs BP6 Overlayed 17 4" xfId="25258"/>
    <cellStyle name="Comma [0] TBD_BPL Volumes Target vs BP6 Overlayed 17 5" xfId="25683"/>
    <cellStyle name="Comma [0] TBD-_BPL Volumes Target vs BP6 Overlayed 17 5" xfId="25684"/>
    <cellStyle name="Comma [0] TBD_BPL Volumes Target vs BP6 Overlayed 17 6" xfId="32657"/>
    <cellStyle name="Comma [0] TBD-_BPL Volumes Target vs BP6 Overlayed 17 6" xfId="32658"/>
    <cellStyle name="Comma [0] TBD_BPL Volumes Target vs BP6 Overlayed 17 7" xfId="31072"/>
    <cellStyle name="Comma [0] TBD-_BPL Volumes Target vs BP6 Overlayed 17 7" xfId="31071"/>
    <cellStyle name="Comma [0] TBD_BPL Volumes Target vs BP6 Overlayed 17 8" xfId="31740"/>
    <cellStyle name="Comma [0] TBD-_BPL Volumes Target vs BP6 Overlayed 17 8" xfId="31741"/>
    <cellStyle name="Comma [0] TBD_BPL Volumes Target vs BP6 Overlayed 17 9" xfId="34539"/>
    <cellStyle name="Comma [0] TBD-_BPL Volumes Target vs BP6 Overlayed 17 9" xfId="28390"/>
    <cellStyle name="Comma [0] TBD_BPL Volumes Target vs BP6 Overlayed 18" xfId="6886"/>
    <cellStyle name="Comma [0] TBD-_BPL Volumes Target vs BP6 Overlayed 18" xfId="6887"/>
    <cellStyle name="Comma [0] TBD_BPL Volumes Target vs BP6 Overlayed 18 10" xfId="35600"/>
    <cellStyle name="Comma [0] TBD-_BPL Volumes Target vs BP6 Overlayed 18 10" xfId="35599"/>
    <cellStyle name="Comma [0] TBD_BPL Volumes Target vs BP6 Overlayed 18 11" xfId="30280"/>
    <cellStyle name="Comma [0] TBD-_BPL Volumes Target vs BP6 Overlayed 18 11" xfId="36671"/>
    <cellStyle name="Comma [0] TBD_BPL Volumes Target vs BP6 Overlayed 18 12" xfId="15645"/>
    <cellStyle name="Comma [0] TBD-_BPL Volumes Target vs BP6 Overlayed 18 12" xfId="15646"/>
    <cellStyle name="Comma [0] TBD_BPL Volumes Target vs BP6 Overlayed 18 2" xfId="21987"/>
    <cellStyle name="Comma [0] TBD-_BPL Volumes Target vs BP6 Overlayed 18 2" xfId="21988"/>
    <cellStyle name="Comma [0] TBD_BPL Volumes Target vs BP6 Overlayed 18 3" xfId="26494"/>
    <cellStyle name="Comma [0] TBD-_BPL Volumes Target vs BP6 Overlayed 18 3" xfId="26495"/>
    <cellStyle name="Comma [0] TBD_BPL Volumes Target vs BP6 Overlayed 18 4" xfId="25257"/>
    <cellStyle name="Comma [0] TBD-_BPL Volumes Target vs BP6 Overlayed 18 4" xfId="25256"/>
    <cellStyle name="Comma [0] TBD_BPL Volumes Target vs BP6 Overlayed 18 5" xfId="25685"/>
    <cellStyle name="Comma [0] TBD-_BPL Volumes Target vs BP6 Overlayed 18 5" xfId="25686"/>
    <cellStyle name="Comma [0] TBD_BPL Volumes Target vs BP6 Overlayed 18 6" xfId="32659"/>
    <cellStyle name="Comma [0] TBD-_BPL Volumes Target vs BP6 Overlayed 18 6" xfId="32660"/>
    <cellStyle name="Comma [0] TBD_BPL Volumes Target vs BP6 Overlayed 18 7" xfId="31070"/>
    <cellStyle name="Comma [0] TBD-_BPL Volumes Target vs BP6 Overlayed 18 7" xfId="31069"/>
    <cellStyle name="Comma [0] TBD_BPL Volumes Target vs BP6 Overlayed 18 8" xfId="31742"/>
    <cellStyle name="Comma [0] TBD-_BPL Volumes Target vs BP6 Overlayed 18 8" xfId="31743"/>
    <cellStyle name="Comma [0] TBD_BPL Volumes Target vs BP6 Overlayed 18 9" xfId="30119"/>
    <cellStyle name="Comma [0] TBD-_BPL Volumes Target vs BP6 Overlayed 18 9" xfId="28858"/>
    <cellStyle name="Comma [0] TBD_BPL Volumes Target vs BP6 Overlayed 19" xfId="6888"/>
    <cellStyle name="Comma [0] TBD-_BPL Volumes Target vs BP6 Overlayed 19" xfId="6889"/>
    <cellStyle name="Comma [0] TBD_BPL Volumes Target vs BP6 Overlayed 19 10" xfId="33600"/>
    <cellStyle name="Comma [0] TBD-_BPL Volumes Target vs BP6 Overlayed 19 10" xfId="33601"/>
    <cellStyle name="Comma [0] TBD_BPL Volumes Target vs BP6 Overlayed 19 11" xfId="35246"/>
    <cellStyle name="Comma [0] TBD-_BPL Volumes Target vs BP6 Overlayed 19 11" xfId="33697"/>
    <cellStyle name="Comma [0] TBD_BPL Volumes Target vs BP6 Overlayed 19 12" xfId="15647"/>
    <cellStyle name="Comma [0] TBD-_BPL Volumes Target vs BP6 Overlayed 19 12" xfId="15648"/>
    <cellStyle name="Comma [0] TBD_BPL Volumes Target vs BP6 Overlayed 19 2" xfId="21989"/>
    <cellStyle name="Comma [0] TBD-_BPL Volumes Target vs BP6 Overlayed 19 2" xfId="21990"/>
    <cellStyle name="Comma [0] TBD_BPL Volumes Target vs BP6 Overlayed 19 3" xfId="26496"/>
    <cellStyle name="Comma [0] TBD-_BPL Volumes Target vs BP6 Overlayed 19 3" xfId="26497"/>
    <cellStyle name="Comma [0] TBD_BPL Volumes Target vs BP6 Overlayed 19 4" xfId="25255"/>
    <cellStyle name="Comma [0] TBD-_BPL Volumes Target vs BP6 Overlayed 19 4" xfId="25254"/>
    <cellStyle name="Comma [0] TBD_BPL Volumes Target vs BP6 Overlayed 19 5" xfId="25687"/>
    <cellStyle name="Comma [0] TBD-_BPL Volumes Target vs BP6 Overlayed 19 5" xfId="25688"/>
    <cellStyle name="Comma [0] TBD_BPL Volumes Target vs BP6 Overlayed 19 6" xfId="32661"/>
    <cellStyle name="Comma [0] TBD-_BPL Volumes Target vs BP6 Overlayed 19 6" xfId="32662"/>
    <cellStyle name="Comma [0] TBD_BPL Volumes Target vs BP6 Overlayed 19 7" xfId="31068"/>
    <cellStyle name="Comma [0] TBD-_BPL Volumes Target vs BP6 Overlayed 19 7" xfId="31067"/>
    <cellStyle name="Comma [0] TBD_BPL Volumes Target vs BP6 Overlayed 19 8" xfId="31744"/>
    <cellStyle name="Comma [0] TBD-_BPL Volumes Target vs BP6 Overlayed 19 8" xfId="31745"/>
    <cellStyle name="Comma [0] TBD_BPL Volumes Target vs BP6 Overlayed 19 9" xfId="28857"/>
    <cellStyle name="Comma [0] TBD-_BPL Volumes Target vs BP6 Overlayed 19 9" xfId="34538"/>
    <cellStyle name="Comma [0] TBD_BPL Volumes Target vs BP6 Overlayed 2" xfId="6890"/>
    <cellStyle name="Comma [0] TBD-_BPL Volumes Target vs BP6 Overlayed 2" xfId="6891"/>
    <cellStyle name="Comma [0] TBD_BPL Volumes Target vs BP6 Overlayed 2 10" xfId="33602"/>
    <cellStyle name="Comma [0] TBD-_BPL Volumes Target vs BP6 Overlayed 2 10" xfId="29857"/>
    <cellStyle name="Comma [0] TBD_BPL Volumes Target vs BP6 Overlayed 2 11" xfId="33696"/>
    <cellStyle name="Comma [0] TBD-_BPL Volumes Target vs BP6 Overlayed 2 11" xfId="33695"/>
    <cellStyle name="Comma [0] TBD_BPL Volumes Target vs BP6 Overlayed 2 12" xfId="15649"/>
    <cellStyle name="Comma [0] TBD-_BPL Volumes Target vs BP6 Overlayed 2 12" xfId="15650"/>
    <cellStyle name="Comma [0] TBD_BPL Volumes Target vs BP6 Overlayed 2 2" xfId="21991"/>
    <cellStyle name="Comma [0] TBD-_BPL Volumes Target vs BP6 Overlayed 2 2" xfId="21992"/>
    <cellStyle name="Comma [0] TBD_BPL Volumes Target vs BP6 Overlayed 2 3" xfId="26498"/>
    <cellStyle name="Comma [0] TBD-_BPL Volumes Target vs BP6 Overlayed 2 3" xfId="26499"/>
    <cellStyle name="Comma [0] TBD_BPL Volumes Target vs BP6 Overlayed 2 4" xfId="25253"/>
    <cellStyle name="Comma [0] TBD-_BPL Volumes Target vs BP6 Overlayed 2 4" xfId="25252"/>
    <cellStyle name="Comma [0] TBD_BPL Volumes Target vs BP6 Overlayed 2 5" xfId="25689"/>
    <cellStyle name="Comma [0] TBD-_BPL Volumes Target vs BP6 Overlayed 2 5" xfId="25690"/>
    <cellStyle name="Comma [0] TBD_BPL Volumes Target vs BP6 Overlayed 2 6" xfId="32663"/>
    <cellStyle name="Comma [0] TBD-_BPL Volumes Target vs BP6 Overlayed 2 6" xfId="32664"/>
    <cellStyle name="Comma [0] TBD_BPL Volumes Target vs BP6 Overlayed 2 7" xfId="31066"/>
    <cellStyle name="Comma [0] TBD-_BPL Volumes Target vs BP6 Overlayed 2 7" xfId="31065"/>
    <cellStyle name="Comma [0] TBD_BPL Volumes Target vs BP6 Overlayed 2 8" xfId="31746"/>
    <cellStyle name="Comma [0] TBD-_BPL Volumes Target vs BP6 Overlayed 2 8" xfId="31747"/>
    <cellStyle name="Comma [0] TBD_BPL Volumes Target vs BP6 Overlayed 2 9" xfId="34537"/>
    <cellStyle name="Comma [0] TBD-_BPL Volumes Target vs BP6 Overlayed 2 9" xfId="34536"/>
    <cellStyle name="Comma [0] TBD_BPL Volumes Target vs BP6 Overlayed 20" xfId="6892"/>
    <cellStyle name="Comma [0] TBD-_BPL Volumes Target vs BP6 Overlayed 20" xfId="6893"/>
    <cellStyle name="Comma [0] TBD_BPL Volumes Target vs BP6 Overlayed 20 10" xfId="34734"/>
    <cellStyle name="Comma [0] TBD-_BPL Volumes Target vs BP6 Overlayed 20 10" xfId="36766"/>
    <cellStyle name="Comma [0] TBD_BPL Volumes Target vs BP6 Overlayed 20 11" xfId="36670"/>
    <cellStyle name="Comma [0] TBD-_BPL Volumes Target vs BP6 Overlayed 20 11" xfId="36669"/>
    <cellStyle name="Comma [0] TBD_BPL Volumes Target vs BP6 Overlayed 20 12" xfId="15651"/>
    <cellStyle name="Comma [0] TBD-_BPL Volumes Target vs BP6 Overlayed 20 12" xfId="15652"/>
    <cellStyle name="Comma [0] TBD_BPL Volumes Target vs BP6 Overlayed 20 2" xfId="21993"/>
    <cellStyle name="Comma [0] TBD-_BPL Volumes Target vs BP6 Overlayed 20 2" xfId="21994"/>
    <cellStyle name="Comma [0] TBD_BPL Volumes Target vs BP6 Overlayed 20 3" xfId="26500"/>
    <cellStyle name="Comma [0] TBD-_BPL Volumes Target vs BP6 Overlayed 20 3" xfId="26501"/>
    <cellStyle name="Comma [0] TBD_BPL Volumes Target vs BP6 Overlayed 20 4" xfId="25251"/>
    <cellStyle name="Comma [0] TBD-_BPL Volumes Target vs BP6 Overlayed 20 4" xfId="25250"/>
    <cellStyle name="Comma [0] TBD_BPL Volumes Target vs BP6 Overlayed 20 5" xfId="25691"/>
    <cellStyle name="Comma [0] TBD-_BPL Volumes Target vs BP6 Overlayed 20 5" xfId="25692"/>
    <cellStyle name="Comma [0] TBD_BPL Volumes Target vs BP6 Overlayed 20 6" xfId="32665"/>
    <cellStyle name="Comma [0] TBD-_BPL Volumes Target vs BP6 Overlayed 20 6" xfId="32666"/>
    <cellStyle name="Comma [0] TBD_BPL Volumes Target vs BP6 Overlayed 20 7" xfId="31064"/>
    <cellStyle name="Comma [0] TBD-_BPL Volumes Target vs BP6 Overlayed 20 7" xfId="31063"/>
    <cellStyle name="Comma [0] TBD_BPL Volumes Target vs BP6 Overlayed 20 8" xfId="31748"/>
    <cellStyle name="Comma [0] TBD-_BPL Volumes Target vs BP6 Overlayed 20 8" xfId="31749"/>
    <cellStyle name="Comma [0] TBD_BPL Volumes Target vs BP6 Overlayed 20 9" xfId="34535"/>
    <cellStyle name="Comma [0] TBD-_BPL Volumes Target vs BP6 Overlayed 20 9" xfId="34534"/>
    <cellStyle name="Comma [0] TBD_BPL Volumes Target vs BP6 Overlayed 21" xfId="6894"/>
    <cellStyle name="Comma [0] TBD-_BPL Volumes Target vs BP6 Overlayed 21" xfId="6895"/>
    <cellStyle name="Comma [0] TBD_BPL Volumes Target vs BP6 Overlayed 21 10" xfId="34735"/>
    <cellStyle name="Comma [0] TBD-_BPL Volumes Target vs BP6 Overlayed 21 10" xfId="34844"/>
    <cellStyle name="Comma [0] TBD_BPL Volumes Target vs BP6 Overlayed 21 11" xfId="36811"/>
    <cellStyle name="Comma [0] TBD-_BPL Volumes Target vs BP6 Overlayed 21 11" xfId="28352"/>
    <cellStyle name="Comma [0] TBD_BPL Volumes Target vs BP6 Overlayed 21 12" xfId="15653"/>
    <cellStyle name="Comma [0] TBD-_BPL Volumes Target vs BP6 Overlayed 21 12" xfId="15654"/>
    <cellStyle name="Comma [0] TBD_BPL Volumes Target vs BP6 Overlayed 21 2" xfId="21995"/>
    <cellStyle name="Comma [0] TBD-_BPL Volumes Target vs BP6 Overlayed 21 2" xfId="21996"/>
    <cellStyle name="Comma [0] TBD_BPL Volumes Target vs BP6 Overlayed 21 3" xfId="26502"/>
    <cellStyle name="Comma [0] TBD-_BPL Volumes Target vs BP6 Overlayed 21 3" xfId="26503"/>
    <cellStyle name="Comma [0] TBD_BPL Volumes Target vs BP6 Overlayed 21 4" xfId="25249"/>
    <cellStyle name="Comma [0] TBD-_BPL Volumes Target vs BP6 Overlayed 21 4" xfId="25248"/>
    <cellStyle name="Comma [0] TBD_BPL Volumes Target vs BP6 Overlayed 21 5" xfId="25693"/>
    <cellStyle name="Comma [0] TBD-_BPL Volumes Target vs BP6 Overlayed 21 5" xfId="25694"/>
    <cellStyle name="Comma [0] TBD_BPL Volumes Target vs BP6 Overlayed 21 6" xfId="32667"/>
    <cellStyle name="Comma [0] TBD-_BPL Volumes Target vs BP6 Overlayed 21 6" xfId="32668"/>
    <cellStyle name="Comma [0] TBD_BPL Volumes Target vs BP6 Overlayed 21 7" xfId="31062"/>
    <cellStyle name="Comma [0] TBD-_BPL Volumes Target vs BP6 Overlayed 21 7" xfId="31061"/>
    <cellStyle name="Comma [0] TBD_BPL Volumes Target vs BP6 Overlayed 21 8" xfId="31750"/>
    <cellStyle name="Comma [0] TBD-_BPL Volumes Target vs BP6 Overlayed 21 8" xfId="31751"/>
    <cellStyle name="Comma [0] TBD_BPL Volumes Target vs BP6 Overlayed 21 9" xfId="34533"/>
    <cellStyle name="Comma [0] TBD-_BPL Volumes Target vs BP6 Overlayed 21 9" xfId="34532"/>
    <cellStyle name="Comma [0] TBD_BPL Volumes Target vs BP6 Overlayed 22" xfId="6896"/>
    <cellStyle name="Comma [0] TBD-_BPL Volumes Target vs BP6 Overlayed 22" xfId="6897"/>
    <cellStyle name="Comma [0] TBD_BPL Volumes Target vs BP6 Overlayed 22 10" xfId="33578"/>
    <cellStyle name="Comma [0] TBD-_BPL Volumes Target vs BP6 Overlayed 22 10" xfId="35894"/>
    <cellStyle name="Comma [0] TBD_BPL Volumes Target vs BP6 Overlayed 22 11" xfId="30269"/>
    <cellStyle name="Comma [0] TBD-_BPL Volumes Target vs BP6 Overlayed 22 11" xfId="36668"/>
    <cellStyle name="Comma [0] TBD_BPL Volumes Target vs BP6 Overlayed 22 12" xfId="15655"/>
    <cellStyle name="Comma [0] TBD-_BPL Volumes Target vs BP6 Overlayed 22 12" xfId="15656"/>
    <cellStyle name="Comma [0] TBD_BPL Volumes Target vs BP6 Overlayed 22 2" xfId="21997"/>
    <cellStyle name="Comma [0] TBD-_BPL Volumes Target vs BP6 Overlayed 22 2" xfId="21998"/>
    <cellStyle name="Comma [0] TBD_BPL Volumes Target vs BP6 Overlayed 22 3" xfId="26504"/>
    <cellStyle name="Comma [0] TBD-_BPL Volumes Target vs BP6 Overlayed 22 3" xfId="26505"/>
    <cellStyle name="Comma [0] TBD_BPL Volumes Target vs BP6 Overlayed 22 4" xfId="25247"/>
    <cellStyle name="Comma [0] TBD-_BPL Volumes Target vs BP6 Overlayed 22 4" xfId="25246"/>
    <cellStyle name="Comma [0] TBD_BPL Volumes Target vs BP6 Overlayed 22 5" xfId="25695"/>
    <cellStyle name="Comma [0] TBD-_BPL Volumes Target vs BP6 Overlayed 22 5" xfId="25696"/>
    <cellStyle name="Comma [0] TBD_BPL Volumes Target vs BP6 Overlayed 22 6" xfId="32669"/>
    <cellStyle name="Comma [0] TBD-_BPL Volumes Target vs BP6 Overlayed 22 6" xfId="32670"/>
    <cellStyle name="Comma [0] TBD_BPL Volumes Target vs BP6 Overlayed 22 7" xfId="31060"/>
    <cellStyle name="Comma [0] TBD-_BPL Volumes Target vs BP6 Overlayed 22 7" xfId="31059"/>
    <cellStyle name="Comma [0] TBD_BPL Volumes Target vs BP6 Overlayed 22 8" xfId="31752"/>
    <cellStyle name="Comma [0] TBD-_BPL Volumes Target vs BP6 Overlayed 22 8" xfId="31753"/>
    <cellStyle name="Comma [0] TBD_BPL Volumes Target vs BP6 Overlayed 22 9" xfId="28389"/>
    <cellStyle name="Comma [0] TBD-_BPL Volumes Target vs BP6 Overlayed 22 9" xfId="34531"/>
    <cellStyle name="Comma [0] TBD_BPL Volumes Target vs BP6 Overlayed 23" xfId="6898"/>
    <cellStyle name="Comma [0] TBD-_BPL Volumes Target vs BP6 Overlayed 23" xfId="6899"/>
    <cellStyle name="Comma [0] TBD_BPL Volumes Target vs BP6 Overlayed 23 10" xfId="30292"/>
    <cellStyle name="Comma [0] TBD-_BPL Volumes Target vs BP6 Overlayed 23 10" xfId="30293"/>
    <cellStyle name="Comma [0] TBD_BPL Volumes Target vs BP6 Overlayed 23 11" xfId="36667"/>
    <cellStyle name="Comma [0] TBD-_BPL Volumes Target vs BP6 Overlayed 23 11" xfId="36666"/>
    <cellStyle name="Comma [0] TBD_BPL Volumes Target vs BP6 Overlayed 23 12" xfId="15657"/>
    <cellStyle name="Comma [0] TBD-_BPL Volumes Target vs BP6 Overlayed 23 12" xfId="15658"/>
    <cellStyle name="Comma [0] TBD_BPL Volumes Target vs BP6 Overlayed 23 2" xfId="21999"/>
    <cellStyle name="Comma [0] TBD-_BPL Volumes Target vs BP6 Overlayed 23 2" xfId="22000"/>
    <cellStyle name="Comma [0] TBD_BPL Volumes Target vs BP6 Overlayed 23 3" xfId="26506"/>
    <cellStyle name="Comma [0] TBD-_BPL Volumes Target vs BP6 Overlayed 23 3" xfId="26507"/>
    <cellStyle name="Comma [0] TBD_BPL Volumes Target vs BP6 Overlayed 23 4" xfId="25245"/>
    <cellStyle name="Comma [0] TBD-_BPL Volumes Target vs BP6 Overlayed 23 4" xfId="25244"/>
    <cellStyle name="Comma [0] TBD_BPL Volumes Target vs BP6 Overlayed 23 5" xfId="25697"/>
    <cellStyle name="Comma [0] TBD-_BPL Volumes Target vs BP6 Overlayed 23 5" xfId="25698"/>
    <cellStyle name="Comma [0] TBD_BPL Volumes Target vs BP6 Overlayed 23 6" xfId="32671"/>
    <cellStyle name="Comma [0] TBD-_BPL Volumes Target vs BP6 Overlayed 23 6" xfId="32672"/>
    <cellStyle name="Comma [0] TBD_BPL Volumes Target vs BP6 Overlayed 23 7" xfId="31058"/>
    <cellStyle name="Comma [0] TBD-_BPL Volumes Target vs BP6 Overlayed 23 7" xfId="31057"/>
    <cellStyle name="Comma [0] TBD_BPL Volumes Target vs BP6 Overlayed 23 8" xfId="31754"/>
    <cellStyle name="Comma [0] TBD-_BPL Volumes Target vs BP6 Overlayed 23 8" xfId="31755"/>
    <cellStyle name="Comma [0] TBD_BPL Volumes Target vs BP6 Overlayed 23 9" xfId="34530"/>
    <cellStyle name="Comma [0] TBD-_BPL Volumes Target vs BP6 Overlayed 23 9" xfId="30118"/>
    <cellStyle name="Comma [0] TBD_BPL Volumes Target vs BP6 Overlayed 24" xfId="6900"/>
    <cellStyle name="Comma [0] TBD-_BPL Volumes Target vs BP6 Overlayed 24" xfId="6901"/>
    <cellStyle name="Comma [0] TBD_BPL Volumes Target vs BP6 Overlayed 24 10" xfId="36763"/>
    <cellStyle name="Comma [0] TBD-_BPL Volumes Target vs BP6 Overlayed 24 10" xfId="36786"/>
    <cellStyle name="Comma [0] TBD_BPL Volumes Target vs BP6 Overlayed 24 11" xfId="36665"/>
    <cellStyle name="Comma [0] TBD-_BPL Volumes Target vs BP6 Overlayed 24 11" xfId="36747"/>
    <cellStyle name="Comma [0] TBD_BPL Volumes Target vs BP6 Overlayed 24 12" xfId="15659"/>
    <cellStyle name="Comma [0] TBD-_BPL Volumes Target vs BP6 Overlayed 24 12" xfId="15660"/>
    <cellStyle name="Comma [0] TBD_BPL Volumes Target vs BP6 Overlayed 24 2" xfId="22001"/>
    <cellStyle name="Comma [0] TBD-_BPL Volumes Target vs BP6 Overlayed 24 2" xfId="22002"/>
    <cellStyle name="Comma [0] TBD_BPL Volumes Target vs BP6 Overlayed 24 3" xfId="26508"/>
    <cellStyle name="Comma [0] TBD-_BPL Volumes Target vs BP6 Overlayed 24 3" xfId="26509"/>
    <cellStyle name="Comma [0] TBD_BPL Volumes Target vs BP6 Overlayed 24 4" xfId="25243"/>
    <cellStyle name="Comma [0] TBD-_BPL Volumes Target vs BP6 Overlayed 24 4" xfId="25242"/>
    <cellStyle name="Comma [0] TBD_BPL Volumes Target vs BP6 Overlayed 24 5" xfId="25699"/>
    <cellStyle name="Comma [0] TBD-_BPL Volumes Target vs BP6 Overlayed 24 5" xfId="25700"/>
    <cellStyle name="Comma [0] TBD_BPL Volumes Target vs BP6 Overlayed 24 6" xfId="32673"/>
    <cellStyle name="Comma [0] TBD-_BPL Volumes Target vs BP6 Overlayed 24 6" xfId="32674"/>
    <cellStyle name="Comma [0] TBD_BPL Volumes Target vs BP6 Overlayed 24 7" xfId="31056"/>
    <cellStyle name="Comma [0] TBD-_BPL Volumes Target vs BP6 Overlayed 24 7" xfId="31055"/>
    <cellStyle name="Comma [0] TBD_BPL Volumes Target vs BP6 Overlayed 24 8" xfId="31756"/>
    <cellStyle name="Comma [0] TBD-_BPL Volumes Target vs BP6 Overlayed 24 8" xfId="31757"/>
    <cellStyle name="Comma [0] TBD_BPL Volumes Target vs BP6 Overlayed 24 9" xfId="34529"/>
    <cellStyle name="Comma [0] TBD-_BPL Volumes Target vs BP6 Overlayed 24 9" xfId="34528"/>
    <cellStyle name="Comma [0] TBD_BPL Volumes Target vs BP6 Overlayed 25" xfId="6902"/>
    <cellStyle name="Comma [0] TBD-_BPL Volumes Target vs BP6 Overlayed 25" xfId="6903"/>
    <cellStyle name="Comma [0] TBD_BPL Volumes Target vs BP6 Overlayed 25 10" xfId="30263"/>
    <cellStyle name="Comma [0] TBD-_BPL Volumes Target vs BP6 Overlayed 25 10" xfId="36739"/>
    <cellStyle name="Comma [0] TBD_BPL Volumes Target vs BP6 Overlayed 25 11" xfId="35247"/>
    <cellStyle name="Comma [0] TBD-_BPL Volumes Target vs BP6 Overlayed 25 11" xfId="35248"/>
    <cellStyle name="Comma [0] TBD_BPL Volumes Target vs BP6 Overlayed 25 12" xfId="15661"/>
    <cellStyle name="Comma [0] TBD-_BPL Volumes Target vs BP6 Overlayed 25 12" xfId="15662"/>
    <cellStyle name="Comma [0] TBD_BPL Volumes Target vs BP6 Overlayed 25 2" xfId="22003"/>
    <cellStyle name="Comma [0] TBD-_BPL Volumes Target vs BP6 Overlayed 25 2" xfId="22004"/>
    <cellStyle name="Comma [0] TBD_BPL Volumes Target vs BP6 Overlayed 25 3" xfId="26510"/>
    <cellStyle name="Comma [0] TBD-_BPL Volumes Target vs BP6 Overlayed 25 3" xfId="26511"/>
    <cellStyle name="Comma [0] TBD_BPL Volumes Target vs BP6 Overlayed 25 4" xfId="25241"/>
    <cellStyle name="Comma [0] TBD-_BPL Volumes Target vs BP6 Overlayed 25 4" xfId="25240"/>
    <cellStyle name="Comma [0] TBD_BPL Volumes Target vs BP6 Overlayed 25 5" xfId="25701"/>
    <cellStyle name="Comma [0] TBD-_BPL Volumes Target vs BP6 Overlayed 25 5" xfId="25702"/>
    <cellStyle name="Comma [0] TBD_BPL Volumes Target vs BP6 Overlayed 25 6" xfId="32675"/>
    <cellStyle name="Comma [0] TBD-_BPL Volumes Target vs BP6 Overlayed 25 6" xfId="32676"/>
    <cellStyle name="Comma [0] TBD_BPL Volumes Target vs BP6 Overlayed 25 7" xfId="31054"/>
    <cellStyle name="Comma [0] TBD-_BPL Volumes Target vs BP6 Overlayed 25 7" xfId="31053"/>
    <cellStyle name="Comma [0] TBD_BPL Volumes Target vs BP6 Overlayed 25 8" xfId="31758"/>
    <cellStyle name="Comma [0] TBD-_BPL Volumes Target vs BP6 Overlayed 25 8" xfId="31759"/>
    <cellStyle name="Comma [0] TBD_BPL Volumes Target vs BP6 Overlayed 25 9" xfId="34527"/>
    <cellStyle name="Comma [0] TBD-_BPL Volumes Target vs BP6 Overlayed 25 9" xfId="34526"/>
    <cellStyle name="Comma [0] TBD_BPL Volumes Target vs BP6 Overlayed 26" xfId="6904"/>
    <cellStyle name="Comma [0] TBD-_BPL Volumes Target vs BP6 Overlayed 26" xfId="6905"/>
    <cellStyle name="Comma [0] TBD_BPL Volumes Target vs BP6 Overlayed 26 10" xfId="33603"/>
    <cellStyle name="Comma [0] TBD-_BPL Volumes Target vs BP6 Overlayed 26 10" xfId="36780"/>
    <cellStyle name="Comma [0] TBD_BPL Volumes Target vs BP6 Overlayed 26 11" xfId="35249"/>
    <cellStyle name="Comma [0] TBD-_BPL Volumes Target vs BP6 Overlayed 26 11" xfId="35250"/>
    <cellStyle name="Comma [0] TBD_BPL Volumes Target vs BP6 Overlayed 26 12" xfId="15663"/>
    <cellStyle name="Comma [0] TBD-_BPL Volumes Target vs BP6 Overlayed 26 12" xfId="15664"/>
    <cellStyle name="Comma [0] TBD_BPL Volumes Target vs BP6 Overlayed 26 2" xfId="22005"/>
    <cellStyle name="Comma [0] TBD-_BPL Volumes Target vs BP6 Overlayed 26 2" xfId="22006"/>
    <cellStyle name="Comma [0] TBD_BPL Volumes Target vs BP6 Overlayed 26 3" xfId="26512"/>
    <cellStyle name="Comma [0] TBD-_BPL Volumes Target vs BP6 Overlayed 26 3" xfId="26513"/>
    <cellStyle name="Comma [0] TBD_BPL Volumes Target vs BP6 Overlayed 26 4" xfId="25239"/>
    <cellStyle name="Comma [0] TBD-_BPL Volumes Target vs BP6 Overlayed 26 4" xfId="25238"/>
    <cellStyle name="Comma [0] TBD_BPL Volumes Target vs BP6 Overlayed 26 5" xfId="25703"/>
    <cellStyle name="Comma [0] TBD-_BPL Volumes Target vs BP6 Overlayed 26 5" xfId="25704"/>
    <cellStyle name="Comma [0] TBD_BPL Volumes Target vs BP6 Overlayed 26 6" xfId="32677"/>
    <cellStyle name="Comma [0] TBD-_BPL Volumes Target vs BP6 Overlayed 26 6" xfId="32678"/>
    <cellStyle name="Comma [0] TBD_BPL Volumes Target vs BP6 Overlayed 26 7" xfId="31052"/>
    <cellStyle name="Comma [0] TBD-_BPL Volumes Target vs BP6 Overlayed 26 7" xfId="31051"/>
    <cellStyle name="Comma [0] TBD_BPL Volumes Target vs BP6 Overlayed 26 8" xfId="31760"/>
    <cellStyle name="Comma [0] TBD-_BPL Volumes Target vs BP6 Overlayed 26 8" xfId="31761"/>
    <cellStyle name="Comma [0] TBD_BPL Volumes Target vs BP6 Overlayed 26 9" xfId="34525"/>
    <cellStyle name="Comma [0] TBD-_BPL Volumes Target vs BP6 Overlayed 26 9" xfId="28388"/>
    <cellStyle name="Comma [0] TBD_BPL Volumes Target vs BP6 Overlayed 27" xfId="6906"/>
    <cellStyle name="Comma [0] TBD-_BPL Volumes Target vs BP6 Overlayed 27" xfId="6907"/>
    <cellStyle name="Comma [0] TBD_BPL Volumes Target vs BP6 Overlayed 27 10" xfId="28535"/>
    <cellStyle name="Comma [0] TBD-_BPL Volumes Target vs BP6 Overlayed 27 10" xfId="33604"/>
    <cellStyle name="Comma [0] TBD_BPL Volumes Target vs BP6 Overlayed 27 11" xfId="35251"/>
    <cellStyle name="Comma [0] TBD-_BPL Volumes Target vs BP6 Overlayed 27 11" xfId="35947"/>
    <cellStyle name="Comma [0] TBD_BPL Volumes Target vs BP6 Overlayed 27 12" xfId="15665"/>
    <cellStyle name="Comma [0] TBD-_BPL Volumes Target vs BP6 Overlayed 27 12" xfId="15666"/>
    <cellStyle name="Comma [0] TBD_BPL Volumes Target vs BP6 Overlayed 27 2" xfId="22007"/>
    <cellStyle name="Comma [0] TBD-_BPL Volumes Target vs BP6 Overlayed 27 2" xfId="22008"/>
    <cellStyle name="Comma [0] TBD_BPL Volumes Target vs BP6 Overlayed 27 3" xfId="26514"/>
    <cellStyle name="Comma [0] TBD-_BPL Volumes Target vs BP6 Overlayed 27 3" xfId="26515"/>
    <cellStyle name="Comma [0] TBD_BPL Volumes Target vs BP6 Overlayed 27 4" xfId="25237"/>
    <cellStyle name="Comma [0] TBD-_BPL Volumes Target vs BP6 Overlayed 27 4" xfId="25236"/>
    <cellStyle name="Comma [0] TBD_BPL Volumes Target vs BP6 Overlayed 27 5" xfId="25705"/>
    <cellStyle name="Comma [0] TBD-_BPL Volumes Target vs BP6 Overlayed 27 5" xfId="25706"/>
    <cellStyle name="Comma [0] TBD_BPL Volumes Target vs BP6 Overlayed 27 6" xfId="32679"/>
    <cellStyle name="Comma [0] TBD-_BPL Volumes Target vs BP6 Overlayed 27 6" xfId="32680"/>
    <cellStyle name="Comma [0] TBD_BPL Volumes Target vs BP6 Overlayed 27 7" xfId="31050"/>
    <cellStyle name="Comma [0] TBD-_BPL Volumes Target vs BP6 Overlayed 27 7" xfId="31049"/>
    <cellStyle name="Comma [0] TBD_BPL Volumes Target vs BP6 Overlayed 27 8" xfId="31762"/>
    <cellStyle name="Comma [0] TBD-_BPL Volumes Target vs BP6 Overlayed 27 8" xfId="31763"/>
    <cellStyle name="Comma [0] TBD_BPL Volumes Target vs BP6 Overlayed 27 9" xfId="34524"/>
    <cellStyle name="Comma [0] TBD-_BPL Volumes Target vs BP6 Overlayed 27 9" xfId="34523"/>
    <cellStyle name="Comma [0] TBD_BPL Volumes Target vs BP6 Overlayed 28" xfId="6908"/>
    <cellStyle name="Comma [0] TBD-_BPL Volumes Target vs BP6 Overlayed 28" xfId="6909"/>
    <cellStyle name="Comma [0] TBD_BPL Volumes Target vs BP6 Overlayed 28 10" xfId="29858"/>
    <cellStyle name="Comma [0] TBD-_BPL Volumes Target vs BP6 Overlayed 28 10" xfId="36740"/>
    <cellStyle name="Comma [0] TBD_BPL Volumes Target vs BP6 Overlayed 28 11" xfId="35253"/>
    <cellStyle name="Comma [0] TBD-_BPL Volumes Target vs BP6 Overlayed 28 11" xfId="35254"/>
    <cellStyle name="Comma [0] TBD_BPL Volumes Target vs BP6 Overlayed 28 12" xfId="15667"/>
    <cellStyle name="Comma [0] TBD-_BPL Volumes Target vs BP6 Overlayed 28 12" xfId="15668"/>
    <cellStyle name="Comma [0] TBD_BPL Volumes Target vs BP6 Overlayed 28 2" xfId="22009"/>
    <cellStyle name="Comma [0] TBD-_BPL Volumes Target vs BP6 Overlayed 28 2" xfId="22010"/>
    <cellStyle name="Comma [0] TBD_BPL Volumes Target vs BP6 Overlayed 28 3" xfId="26516"/>
    <cellStyle name="Comma [0] TBD-_BPL Volumes Target vs BP6 Overlayed 28 3" xfId="26517"/>
    <cellStyle name="Comma [0] TBD_BPL Volumes Target vs BP6 Overlayed 28 4" xfId="25235"/>
    <cellStyle name="Comma [0] TBD-_BPL Volumes Target vs BP6 Overlayed 28 4" xfId="25234"/>
    <cellStyle name="Comma [0] TBD_BPL Volumes Target vs BP6 Overlayed 28 5" xfId="25707"/>
    <cellStyle name="Comma [0] TBD-_BPL Volumes Target vs BP6 Overlayed 28 5" xfId="25708"/>
    <cellStyle name="Comma [0] TBD_BPL Volumes Target vs BP6 Overlayed 28 6" xfId="32681"/>
    <cellStyle name="Comma [0] TBD-_BPL Volumes Target vs BP6 Overlayed 28 6" xfId="32682"/>
    <cellStyle name="Comma [0] TBD_BPL Volumes Target vs BP6 Overlayed 28 7" xfId="31048"/>
    <cellStyle name="Comma [0] TBD-_BPL Volumes Target vs BP6 Overlayed 28 7" xfId="31047"/>
    <cellStyle name="Comma [0] TBD_BPL Volumes Target vs BP6 Overlayed 28 8" xfId="31764"/>
    <cellStyle name="Comma [0] TBD-_BPL Volumes Target vs BP6 Overlayed 28 8" xfId="31765"/>
    <cellStyle name="Comma [0] TBD_BPL Volumes Target vs BP6 Overlayed 28 9" xfId="34522"/>
    <cellStyle name="Comma [0] TBD-_BPL Volumes Target vs BP6 Overlayed 28 9" xfId="34521"/>
    <cellStyle name="Comma [0] TBD_BPL Volumes Target vs BP6 Overlayed 29" xfId="21969"/>
    <cellStyle name="Comma [0] TBD-_BPL Volumes Target vs BP6 Overlayed 29" xfId="21970"/>
    <cellStyle name="Comma [0] TBD_BPL Volumes Target vs BP6 Overlayed 3" xfId="6910"/>
    <cellStyle name="Comma [0] TBD-_BPL Volumes Target vs BP6 Overlayed 3" xfId="6911"/>
    <cellStyle name="Comma [0] TBD_BPL Volumes Target vs BP6 Overlayed 3 10" xfId="35959"/>
    <cellStyle name="Comma [0] TBD-_BPL Volumes Target vs BP6 Overlayed 3 10" xfId="30295"/>
    <cellStyle name="Comma [0] TBD_BPL Volumes Target vs BP6 Overlayed 3 11" xfId="35255"/>
    <cellStyle name="Comma [0] TBD-_BPL Volumes Target vs BP6 Overlayed 3 11" xfId="35256"/>
    <cellStyle name="Comma [0] TBD_BPL Volumes Target vs BP6 Overlayed 3 12" xfId="15669"/>
    <cellStyle name="Comma [0] TBD-_BPL Volumes Target vs BP6 Overlayed 3 12" xfId="15670"/>
    <cellStyle name="Comma [0] TBD_BPL Volumes Target vs BP6 Overlayed 3 2" xfId="22011"/>
    <cellStyle name="Comma [0] TBD-_BPL Volumes Target vs BP6 Overlayed 3 2" xfId="22012"/>
    <cellStyle name="Comma [0] TBD_BPL Volumes Target vs BP6 Overlayed 3 3" xfId="26518"/>
    <cellStyle name="Comma [0] TBD-_BPL Volumes Target vs BP6 Overlayed 3 3" xfId="26519"/>
    <cellStyle name="Comma [0] TBD_BPL Volumes Target vs BP6 Overlayed 3 4" xfId="25233"/>
    <cellStyle name="Comma [0] TBD-_BPL Volumes Target vs BP6 Overlayed 3 4" xfId="25232"/>
    <cellStyle name="Comma [0] TBD_BPL Volumes Target vs BP6 Overlayed 3 5" xfId="25709"/>
    <cellStyle name="Comma [0] TBD-_BPL Volumes Target vs BP6 Overlayed 3 5" xfId="25710"/>
    <cellStyle name="Comma [0] TBD_BPL Volumes Target vs BP6 Overlayed 3 6" xfId="32683"/>
    <cellStyle name="Comma [0] TBD-_BPL Volumes Target vs BP6 Overlayed 3 6" xfId="32684"/>
    <cellStyle name="Comma [0] TBD_BPL Volumes Target vs BP6 Overlayed 3 7" xfId="31046"/>
    <cellStyle name="Comma [0] TBD-_BPL Volumes Target vs BP6 Overlayed 3 7" xfId="31045"/>
    <cellStyle name="Comma [0] TBD_BPL Volumes Target vs BP6 Overlayed 3 8" xfId="31766"/>
    <cellStyle name="Comma [0] TBD-_BPL Volumes Target vs BP6 Overlayed 3 8" xfId="31767"/>
    <cellStyle name="Comma [0] TBD_BPL Volumes Target vs BP6 Overlayed 3 9" xfId="34520"/>
    <cellStyle name="Comma [0] TBD-_BPL Volumes Target vs BP6 Overlayed 3 9" xfId="34519"/>
    <cellStyle name="Comma [0] TBD_BPL Volumes Target vs BP6 Overlayed 30" xfId="26476"/>
    <cellStyle name="Comma [0] TBD-_BPL Volumes Target vs BP6 Overlayed 30" xfId="26477"/>
    <cellStyle name="Comma [0] TBD_BPL Volumes Target vs BP6 Overlayed 31" xfId="25275"/>
    <cellStyle name="Comma [0] TBD-_BPL Volumes Target vs BP6 Overlayed 31" xfId="25274"/>
    <cellStyle name="Comma [0] TBD_BPL Volumes Target vs BP6 Overlayed 32" xfId="25668"/>
    <cellStyle name="Comma [0] TBD-_BPL Volumes Target vs BP6 Overlayed 32" xfId="27850"/>
    <cellStyle name="Comma [0] TBD_BPL Volumes Target vs BP6 Overlayed 33" xfId="32641"/>
    <cellStyle name="Comma [0] TBD-_BPL Volumes Target vs BP6 Overlayed 33" xfId="32642"/>
    <cellStyle name="Comma [0] TBD_BPL Volumes Target vs BP6 Overlayed 34" xfId="31088"/>
    <cellStyle name="Comma [0] TBD-_BPL Volumes Target vs BP6 Overlayed 34" xfId="31087"/>
    <cellStyle name="Comma [0] TBD_BPL Volumes Target vs BP6 Overlayed 35" xfId="31724"/>
    <cellStyle name="Comma [0] TBD-_BPL Volumes Target vs BP6 Overlayed 35" xfId="31725"/>
    <cellStyle name="Comma [0] TBD_BPL Volumes Target vs BP6 Overlayed 36" xfId="34552"/>
    <cellStyle name="Comma [0] TBD-_BPL Volumes Target vs BP6 Overlayed 36" xfId="34551"/>
    <cellStyle name="Comma [0] TBD_BPL Volumes Target vs BP6 Overlayed 37" xfId="29850"/>
    <cellStyle name="Comma [0] TBD-_BPL Volumes Target vs BP6 Overlayed 37" xfId="29851"/>
    <cellStyle name="Comma [0] TBD_BPL Volumes Target vs BP6 Overlayed 38" xfId="35210"/>
    <cellStyle name="Comma [0] TBD-_BPL Volumes Target vs BP6 Overlayed 38" xfId="35223"/>
    <cellStyle name="Comma [0] TBD_BPL Volumes Target vs BP6 Overlayed 39" xfId="15627"/>
    <cellStyle name="Comma [0] TBD-_BPL Volumes Target vs BP6 Overlayed 39" xfId="15628"/>
    <cellStyle name="Comma [0] TBD_BPL Volumes Target vs BP6 Overlayed 4" xfId="6912"/>
    <cellStyle name="Comma [0] TBD-_BPL Volumes Target vs BP6 Overlayed 4" xfId="6913"/>
    <cellStyle name="Comma [0] TBD_BPL Volumes Target vs BP6 Overlayed 4 10" xfId="36736"/>
    <cellStyle name="Comma [0] TBD-_BPL Volumes Target vs BP6 Overlayed 4 10" xfId="36741"/>
    <cellStyle name="Comma [0] TBD_BPL Volumes Target vs BP6 Overlayed 4 11" xfId="35257"/>
    <cellStyle name="Comma [0] TBD-_BPL Volumes Target vs BP6 Overlayed 4 11" xfId="35258"/>
    <cellStyle name="Comma [0] TBD_BPL Volumes Target vs BP6 Overlayed 4 12" xfId="15671"/>
    <cellStyle name="Comma [0] TBD-_BPL Volumes Target vs BP6 Overlayed 4 12" xfId="15672"/>
    <cellStyle name="Comma [0] TBD_BPL Volumes Target vs BP6 Overlayed 4 2" xfId="22013"/>
    <cellStyle name="Comma [0] TBD-_BPL Volumes Target vs BP6 Overlayed 4 2" xfId="22014"/>
    <cellStyle name="Comma [0] TBD_BPL Volumes Target vs BP6 Overlayed 4 3" xfId="26520"/>
    <cellStyle name="Comma [0] TBD-_BPL Volumes Target vs BP6 Overlayed 4 3" xfId="26521"/>
    <cellStyle name="Comma [0] TBD_BPL Volumes Target vs BP6 Overlayed 4 4" xfId="25231"/>
    <cellStyle name="Comma [0] TBD-_BPL Volumes Target vs BP6 Overlayed 4 4" xfId="25230"/>
    <cellStyle name="Comma [0] TBD_BPL Volumes Target vs BP6 Overlayed 4 5" xfId="25711"/>
    <cellStyle name="Comma [0] TBD-_BPL Volumes Target vs BP6 Overlayed 4 5" xfId="25712"/>
    <cellStyle name="Comma [0] TBD_BPL Volumes Target vs BP6 Overlayed 4 6" xfId="32685"/>
    <cellStyle name="Comma [0] TBD-_BPL Volumes Target vs BP6 Overlayed 4 6" xfId="32686"/>
    <cellStyle name="Comma [0] TBD_BPL Volumes Target vs BP6 Overlayed 4 7" xfId="31044"/>
    <cellStyle name="Comma [0] TBD-_BPL Volumes Target vs BP6 Overlayed 4 7" xfId="31043"/>
    <cellStyle name="Comma [0] TBD_BPL Volumes Target vs BP6 Overlayed 4 8" xfId="31768"/>
    <cellStyle name="Comma [0] TBD-_BPL Volumes Target vs BP6 Overlayed 4 8" xfId="31769"/>
    <cellStyle name="Comma [0] TBD_BPL Volumes Target vs BP6 Overlayed 4 9" xfId="34518"/>
    <cellStyle name="Comma [0] TBD-_BPL Volumes Target vs BP6 Overlayed 4 9" xfId="28387"/>
    <cellStyle name="Comma [0] TBD_BPL Volumes Target vs BP6 Overlayed 5" xfId="6914"/>
    <cellStyle name="Comma [0] TBD-_BPL Volumes Target vs BP6 Overlayed 5" xfId="6915"/>
    <cellStyle name="Comma [0] TBD_BPL Volumes Target vs BP6 Overlayed 5 10" xfId="36738"/>
    <cellStyle name="Comma [0] TBD-_BPL Volumes Target vs BP6 Overlayed 5 10" xfId="36788"/>
    <cellStyle name="Comma [0] TBD_BPL Volumes Target vs BP6 Overlayed 5 11" xfId="35259"/>
    <cellStyle name="Comma [0] TBD-_BPL Volumes Target vs BP6 Overlayed 5 11" xfId="35260"/>
    <cellStyle name="Comma [0] TBD_BPL Volumes Target vs BP6 Overlayed 5 12" xfId="15673"/>
    <cellStyle name="Comma [0] TBD-_BPL Volumes Target vs BP6 Overlayed 5 12" xfId="15674"/>
    <cellStyle name="Comma [0] TBD_BPL Volumes Target vs BP6 Overlayed 5 2" xfId="22015"/>
    <cellStyle name="Comma [0] TBD-_BPL Volumes Target vs BP6 Overlayed 5 2" xfId="22016"/>
    <cellStyle name="Comma [0] TBD_BPL Volumes Target vs BP6 Overlayed 5 3" xfId="26522"/>
    <cellStyle name="Comma [0] TBD-_BPL Volumes Target vs BP6 Overlayed 5 3" xfId="26523"/>
    <cellStyle name="Comma [0] TBD_BPL Volumes Target vs BP6 Overlayed 5 4" xfId="25229"/>
    <cellStyle name="Comma [0] TBD-_BPL Volumes Target vs BP6 Overlayed 5 4" xfId="25228"/>
    <cellStyle name="Comma [0] TBD_BPL Volumes Target vs BP6 Overlayed 5 5" xfId="25713"/>
    <cellStyle name="Comma [0] TBD-_BPL Volumes Target vs BP6 Overlayed 5 5" xfId="25714"/>
    <cellStyle name="Comma [0] TBD_BPL Volumes Target vs BP6 Overlayed 5 6" xfId="32687"/>
    <cellStyle name="Comma [0] TBD-_BPL Volumes Target vs BP6 Overlayed 5 6" xfId="32688"/>
    <cellStyle name="Comma [0] TBD_BPL Volumes Target vs BP6 Overlayed 5 7" xfId="31042"/>
    <cellStyle name="Comma [0] TBD-_BPL Volumes Target vs BP6 Overlayed 5 7" xfId="31041"/>
    <cellStyle name="Comma [0] TBD_BPL Volumes Target vs BP6 Overlayed 5 8" xfId="31770"/>
    <cellStyle name="Comma [0] TBD-_BPL Volumes Target vs BP6 Overlayed 5 8" xfId="31771"/>
    <cellStyle name="Comma [0] TBD_BPL Volumes Target vs BP6 Overlayed 5 9" xfId="34517"/>
    <cellStyle name="Comma [0] TBD-_BPL Volumes Target vs BP6 Overlayed 5 9" xfId="34516"/>
    <cellStyle name="Comma [0] TBD_BPL Volumes Target vs BP6 Overlayed 6" xfId="6916"/>
    <cellStyle name="Comma [0] TBD-_BPL Volumes Target vs BP6 Overlayed 6" xfId="6917"/>
    <cellStyle name="Comma [0] TBD_BPL Volumes Target vs BP6 Overlayed 6 10" xfId="36742"/>
    <cellStyle name="Comma [0] TBD-_BPL Volumes Target vs BP6 Overlayed 6 10" xfId="36784"/>
    <cellStyle name="Comma [0] TBD_BPL Volumes Target vs BP6 Overlayed 6 11" xfId="35261"/>
    <cellStyle name="Comma [0] TBD-_BPL Volumes Target vs BP6 Overlayed 6 11" xfId="35262"/>
    <cellStyle name="Comma [0] TBD_BPL Volumes Target vs BP6 Overlayed 6 12" xfId="15675"/>
    <cellStyle name="Comma [0] TBD-_BPL Volumes Target vs BP6 Overlayed 6 12" xfId="15676"/>
    <cellStyle name="Comma [0] TBD_BPL Volumes Target vs BP6 Overlayed 6 2" xfId="22017"/>
    <cellStyle name="Comma [0] TBD-_BPL Volumes Target vs BP6 Overlayed 6 2" xfId="22018"/>
    <cellStyle name="Comma [0] TBD_BPL Volumes Target vs BP6 Overlayed 6 3" xfId="26524"/>
    <cellStyle name="Comma [0] TBD-_BPL Volumes Target vs BP6 Overlayed 6 3" xfId="26525"/>
    <cellStyle name="Comma [0] TBD_BPL Volumes Target vs BP6 Overlayed 6 4" xfId="25227"/>
    <cellStyle name="Comma [0] TBD-_BPL Volumes Target vs BP6 Overlayed 6 4" xfId="25226"/>
    <cellStyle name="Comma [0] TBD_BPL Volumes Target vs BP6 Overlayed 6 5" xfId="25715"/>
    <cellStyle name="Comma [0] TBD-_BPL Volumes Target vs BP6 Overlayed 6 5" xfId="25716"/>
    <cellStyle name="Comma [0] TBD_BPL Volumes Target vs BP6 Overlayed 6 6" xfId="32689"/>
    <cellStyle name="Comma [0] TBD-_BPL Volumes Target vs BP6 Overlayed 6 6" xfId="32690"/>
    <cellStyle name="Comma [0] TBD_BPL Volumes Target vs BP6 Overlayed 6 7" xfId="31040"/>
    <cellStyle name="Comma [0] TBD-_BPL Volumes Target vs BP6 Overlayed 6 7" xfId="31039"/>
    <cellStyle name="Comma [0] TBD_BPL Volumes Target vs BP6 Overlayed 6 8" xfId="31772"/>
    <cellStyle name="Comma [0] TBD-_BPL Volumes Target vs BP6 Overlayed 6 8" xfId="31773"/>
    <cellStyle name="Comma [0] TBD_BPL Volumes Target vs BP6 Overlayed 6 9" xfId="34515"/>
    <cellStyle name="Comma [0] TBD-_BPL Volumes Target vs BP6 Overlayed 6 9" xfId="34514"/>
    <cellStyle name="Comma [0] TBD_BPL Volumes Target vs BP6 Overlayed 7" xfId="6918"/>
    <cellStyle name="Comma [0] TBD-_BPL Volumes Target vs BP6 Overlayed 7" xfId="6919"/>
    <cellStyle name="Comma [0] TBD_BPL Volumes Target vs BP6 Overlayed 7 10" xfId="36787"/>
    <cellStyle name="Comma [0] TBD-_BPL Volumes Target vs BP6 Overlayed 7 10" xfId="29859"/>
    <cellStyle name="Comma [0] TBD_BPL Volumes Target vs BP6 Overlayed 7 11" xfId="35263"/>
    <cellStyle name="Comma [0] TBD-_BPL Volumes Target vs BP6 Overlayed 7 11" xfId="35264"/>
    <cellStyle name="Comma [0] TBD_BPL Volumes Target vs BP6 Overlayed 7 12" xfId="15677"/>
    <cellStyle name="Comma [0] TBD-_BPL Volumes Target vs BP6 Overlayed 7 12" xfId="15678"/>
    <cellStyle name="Comma [0] TBD_BPL Volumes Target vs BP6 Overlayed 7 2" xfId="22019"/>
    <cellStyle name="Comma [0] TBD-_BPL Volumes Target vs BP6 Overlayed 7 2" xfId="22020"/>
    <cellStyle name="Comma [0] TBD_BPL Volumes Target vs BP6 Overlayed 7 3" xfId="26526"/>
    <cellStyle name="Comma [0] TBD-_BPL Volumes Target vs BP6 Overlayed 7 3" xfId="26527"/>
    <cellStyle name="Comma [0] TBD_BPL Volumes Target vs BP6 Overlayed 7 4" xfId="25225"/>
    <cellStyle name="Comma [0] TBD-_BPL Volumes Target vs BP6 Overlayed 7 4" xfId="25224"/>
    <cellStyle name="Comma [0] TBD_BPL Volumes Target vs BP6 Overlayed 7 5" xfId="25717"/>
    <cellStyle name="Comma [0] TBD-_BPL Volumes Target vs BP6 Overlayed 7 5" xfId="25718"/>
    <cellStyle name="Comma [0] TBD_BPL Volumes Target vs BP6 Overlayed 7 6" xfId="32691"/>
    <cellStyle name="Comma [0] TBD-_BPL Volumes Target vs BP6 Overlayed 7 6" xfId="32692"/>
    <cellStyle name="Comma [0] TBD_BPL Volumes Target vs BP6 Overlayed 7 7" xfId="31038"/>
    <cellStyle name="Comma [0] TBD-_BPL Volumes Target vs BP6 Overlayed 7 7" xfId="31037"/>
    <cellStyle name="Comma [0] TBD_BPL Volumes Target vs BP6 Overlayed 7 8" xfId="31774"/>
    <cellStyle name="Comma [0] TBD-_BPL Volumes Target vs BP6 Overlayed 7 8" xfId="31775"/>
    <cellStyle name="Comma [0] TBD_BPL Volumes Target vs BP6 Overlayed 7 9" xfId="34513"/>
    <cellStyle name="Comma [0] TBD-_BPL Volumes Target vs BP6 Overlayed 7 9" xfId="34512"/>
    <cellStyle name="Comma [0] TBD_BPL Volumes Target vs BP6 Overlayed 8" xfId="6920"/>
    <cellStyle name="Comma [0] TBD-_BPL Volumes Target vs BP6 Overlayed 8" xfId="6921"/>
    <cellStyle name="Comma [0] TBD_BPL Volumes Target vs BP6 Overlayed 8 10" xfId="36779"/>
    <cellStyle name="Comma [0] TBD-_BPL Volumes Target vs BP6 Overlayed 8 10" xfId="36758"/>
    <cellStyle name="Comma [0] TBD_BPL Volumes Target vs BP6 Overlayed 8 11" xfId="35265"/>
    <cellStyle name="Comma [0] TBD-_BPL Volumes Target vs BP6 Overlayed 8 11" xfId="35266"/>
    <cellStyle name="Comma [0] TBD_BPL Volumes Target vs BP6 Overlayed 8 12" xfId="15679"/>
    <cellStyle name="Comma [0] TBD-_BPL Volumes Target vs BP6 Overlayed 8 12" xfId="15680"/>
    <cellStyle name="Comma [0] TBD_BPL Volumes Target vs BP6 Overlayed 8 2" xfId="22021"/>
    <cellStyle name="Comma [0] TBD-_BPL Volumes Target vs BP6 Overlayed 8 2" xfId="22022"/>
    <cellStyle name="Comma [0] TBD_BPL Volumes Target vs BP6 Overlayed 8 3" xfId="26528"/>
    <cellStyle name="Comma [0] TBD-_BPL Volumes Target vs BP6 Overlayed 8 3" xfId="26529"/>
    <cellStyle name="Comma [0] TBD_BPL Volumes Target vs BP6 Overlayed 8 4" xfId="25223"/>
    <cellStyle name="Comma [0] TBD-_BPL Volumes Target vs BP6 Overlayed 8 4" xfId="25222"/>
    <cellStyle name="Comma [0] TBD_BPL Volumes Target vs BP6 Overlayed 8 5" xfId="25719"/>
    <cellStyle name="Comma [0] TBD-_BPL Volumes Target vs BP6 Overlayed 8 5" xfId="25720"/>
    <cellStyle name="Comma [0] TBD_BPL Volumes Target vs BP6 Overlayed 8 6" xfId="32693"/>
    <cellStyle name="Comma [0] TBD-_BPL Volumes Target vs BP6 Overlayed 8 6" xfId="32694"/>
    <cellStyle name="Comma [0] TBD_BPL Volumes Target vs BP6 Overlayed 8 7" xfId="31036"/>
    <cellStyle name="Comma [0] TBD-_BPL Volumes Target vs BP6 Overlayed 8 7" xfId="31035"/>
    <cellStyle name="Comma [0] TBD_BPL Volumes Target vs BP6 Overlayed 8 8" xfId="31776"/>
    <cellStyle name="Comma [0] TBD-_BPL Volumes Target vs BP6 Overlayed 8 8" xfId="31777"/>
    <cellStyle name="Comma [0] TBD_BPL Volumes Target vs BP6 Overlayed 8 9" xfId="34511"/>
    <cellStyle name="Comma [0] TBD-_BPL Volumes Target vs BP6 Overlayed 8 9" xfId="28386"/>
    <cellStyle name="Comma [0] TBD_BPL Volumes Target vs BP6 Overlayed 9" xfId="6922"/>
    <cellStyle name="Comma [0] TBD-_BPL Volumes Target vs BP6 Overlayed 9" xfId="6923"/>
    <cellStyle name="Comma [0] TBD_BPL Volumes Target vs BP6 Overlayed 9 10" xfId="36772"/>
    <cellStyle name="Comma [0] TBD-_BPL Volumes Target vs BP6 Overlayed 9 10" xfId="36792"/>
    <cellStyle name="Comma [0] TBD_BPL Volumes Target vs BP6 Overlayed 9 11" xfId="35267"/>
    <cellStyle name="Comma [0] TBD-_BPL Volumes Target vs BP6 Overlayed 9 11" xfId="35268"/>
    <cellStyle name="Comma [0] TBD_BPL Volumes Target vs BP6 Overlayed 9 12" xfId="15681"/>
    <cellStyle name="Comma [0] TBD-_BPL Volumes Target vs BP6 Overlayed 9 12" xfId="15682"/>
    <cellStyle name="Comma [0] TBD_BPL Volumes Target vs BP6 Overlayed 9 2" xfId="22023"/>
    <cellStyle name="Comma [0] TBD-_BPL Volumes Target vs BP6 Overlayed 9 2" xfId="22024"/>
    <cellStyle name="Comma [0] TBD_BPL Volumes Target vs BP6 Overlayed 9 3" xfId="26530"/>
    <cellStyle name="Comma [0] TBD-_BPL Volumes Target vs BP6 Overlayed 9 3" xfId="26531"/>
    <cellStyle name="Comma [0] TBD_BPL Volumes Target vs BP6 Overlayed 9 4" xfId="25221"/>
    <cellStyle name="Comma [0] TBD-_BPL Volumes Target vs BP6 Overlayed 9 4" xfId="25220"/>
    <cellStyle name="Comma [0] TBD_BPL Volumes Target vs BP6 Overlayed 9 5" xfId="25721"/>
    <cellStyle name="Comma [0] TBD-_BPL Volumes Target vs BP6 Overlayed 9 5" xfId="25722"/>
    <cellStyle name="Comma [0] TBD_BPL Volumes Target vs BP6 Overlayed 9 6" xfId="32695"/>
    <cellStyle name="Comma [0] TBD-_BPL Volumes Target vs BP6 Overlayed 9 6" xfId="32696"/>
    <cellStyle name="Comma [0] TBD_BPL Volumes Target vs BP6 Overlayed 9 7" xfId="31034"/>
    <cellStyle name="Comma [0] TBD-_BPL Volumes Target vs BP6 Overlayed 9 7" xfId="31033"/>
    <cellStyle name="Comma [0] TBD_BPL Volumes Target vs BP6 Overlayed 9 8" xfId="31778"/>
    <cellStyle name="Comma [0] TBD-_BPL Volumes Target vs BP6 Overlayed 9 8" xfId="31779"/>
    <cellStyle name="Comma [0] TBD_BPL Volumes Target vs BP6 Overlayed 9 9" xfId="34510"/>
    <cellStyle name="Comma [0] TBD-_BPL Volumes Target vs BP6 Overlayed 9 9" xfId="34509"/>
    <cellStyle name="Comma [0] TBD_Calendarisation 2003 Total PAG vs 11+1" xfId="6924"/>
    <cellStyle name="Comma [0] TBD-_Calendarisation 2003 Total PAG vs 11+1" xfId="6925"/>
    <cellStyle name="Comma [0] TBD_Calendarised 2004 Budget v7 Update" xfId="6926"/>
    <cellStyle name="Comma [0] TBD-_Calendarised 2004 Budget v7 Update" xfId="6927"/>
    <cellStyle name="Comma [0] TBD_Calendarised 2004 Budget v7 Update 10" xfId="6928"/>
    <cellStyle name="Comma [0] TBD-_Calendarised 2004 Budget v7 Update 10" xfId="6929"/>
    <cellStyle name="Comma [0] TBD_Calendarised 2004 Budget v7 Update 10 10" xfId="30264"/>
    <cellStyle name="Comma [0] TBD-_Calendarised 2004 Budget v7 Update 10 10" xfId="28536"/>
    <cellStyle name="Comma [0] TBD_Calendarised 2004 Budget v7 Update 10 11" xfId="35272"/>
    <cellStyle name="Comma [0] TBD-_Calendarised 2004 Budget v7 Update 10 11" xfId="35273"/>
    <cellStyle name="Comma [0] TBD_Calendarised 2004 Budget v7 Update 10 12" xfId="15685"/>
    <cellStyle name="Comma [0] TBD-_Calendarised 2004 Budget v7 Update 10 12" xfId="15686"/>
    <cellStyle name="Comma [0] TBD_Calendarised 2004 Budget v7 Update 10 2" xfId="22027"/>
    <cellStyle name="Comma [0] TBD-_Calendarised 2004 Budget v7 Update 10 2" xfId="22028"/>
    <cellStyle name="Comma [0] TBD_Calendarised 2004 Budget v7 Update 10 3" xfId="26534"/>
    <cellStyle name="Comma [0] TBD-_Calendarised 2004 Budget v7 Update 10 3" xfId="26535"/>
    <cellStyle name="Comma [0] TBD_Calendarised 2004 Budget v7 Update 10 4" xfId="25217"/>
    <cellStyle name="Comma [0] TBD-_Calendarised 2004 Budget v7 Update 10 4" xfId="25216"/>
    <cellStyle name="Comma [0] TBD_Calendarised 2004 Budget v7 Update 10 5" xfId="25725"/>
    <cellStyle name="Comma [0] TBD-_Calendarised 2004 Budget v7 Update 10 5" xfId="25726"/>
    <cellStyle name="Comma [0] TBD_Calendarised 2004 Budget v7 Update 10 6" xfId="32699"/>
    <cellStyle name="Comma [0] TBD-_Calendarised 2004 Budget v7 Update 10 6" xfId="32700"/>
    <cellStyle name="Comma [0] TBD_Calendarised 2004 Budget v7 Update 10 7" xfId="31030"/>
    <cellStyle name="Comma [0] TBD-_Calendarised 2004 Budget v7 Update 10 7" xfId="31029"/>
    <cellStyle name="Comma [0] TBD_Calendarised 2004 Budget v7 Update 10 8" xfId="31784"/>
    <cellStyle name="Comma [0] TBD-_Calendarised 2004 Budget v7 Update 10 8" xfId="31785"/>
    <cellStyle name="Comma [0] TBD_Calendarised 2004 Budget v7 Update 10 9" xfId="34507"/>
    <cellStyle name="Comma [0] TBD-_Calendarised 2004 Budget v7 Update 10 9" xfId="34506"/>
    <cellStyle name="Comma [0] TBD_Calendarised 2004 Budget v7 Update 11" xfId="6930"/>
    <cellStyle name="Comma [0] TBD-_Calendarised 2004 Budget v7 Update 11" xfId="6931"/>
    <cellStyle name="Comma [0] TBD_Calendarised 2004 Budget v7 Update 11 10" xfId="33606"/>
    <cellStyle name="Comma [0] TBD-_Calendarised 2004 Budget v7 Update 11 10" xfId="33607"/>
    <cellStyle name="Comma [0] TBD_Calendarised 2004 Budget v7 Update 11 11" xfId="35274"/>
    <cellStyle name="Comma [0] TBD-_Calendarised 2004 Budget v7 Update 11 11" xfId="35275"/>
    <cellStyle name="Comma [0] TBD_Calendarised 2004 Budget v7 Update 11 12" xfId="15687"/>
    <cellStyle name="Comma [0] TBD-_Calendarised 2004 Budget v7 Update 11 12" xfId="15688"/>
    <cellStyle name="Comma [0] TBD_Calendarised 2004 Budget v7 Update 11 2" xfId="22029"/>
    <cellStyle name="Comma [0] TBD-_Calendarised 2004 Budget v7 Update 11 2" xfId="22030"/>
    <cellStyle name="Comma [0] TBD_Calendarised 2004 Budget v7 Update 11 3" xfId="26536"/>
    <cellStyle name="Comma [0] TBD-_Calendarised 2004 Budget v7 Update 11 3" xfId="26537"/>
    <cellStyle name="Comma [0] TBD_Calendarised 2004 Budget v7 Update 11 4" xfId="25215"/>
    <cellStyle name="Comma [0] TBD-_Calendarised 2004 Budget v7 Update 11 4" xfId="25214"/>
    <cellStyle name="Comma [0] TBD_Calendarised 2004 Budget v7 Update 11 5" xfId="25727"/>
    <cellStyle name="Comma [0] TBD-_Calendarised 2004 Budget v7 Update 11 5" xfId="25728"/>
    <cellStyle name="Comma [0] TBD_Calendarised 2004 Budget v7 Update 11 6" xfId="32701"/>
    <cellStyle name="Comma [0] TBD-_Calendarised 2004 Budget v7 Update 11 6" xfId="32702"/>
    <cellStyle name="Comma [0] TBD_Calendarised 2004 Budget v7 Update 11 7" xfId="31028"/>
    <cellStyle name="Comma [0] TBD-_Calendarised 2004 Budget v7 Update 11 7" xfId="31027"/>
    <cellStyle name="Comma [0] TBD_Calendarised 2004 Budget v7 Update 11 8" xfId="31786"/>
    <cellStyle name="Comma [0] TBD-_Calendarised 2004 Budget v7 Update 11 8" xfId="31787"/>
    <cellStyle name="Comma [0] TBD_Calendarised 2004 Budget v7 Update 11 9" xfId="34505"/>
    <cellStyle name="Comma [0] TBD-_Calendarised 2004 Budget v7 Update 11 9" xfId="34504"/>
    <cellStyle name="Comma [0] TBD_Calendarised 2004 Budget v7 Update 12" xfId="6932"/>
    <cellStyle name="Comma [0] TBD-_Calendarised 2004 Budget v7 Update 12" xfId="6933"/>
    <cellStyle name="Comma [0] TBD_Calendarised 2004 Budget v7 Update 12 10" xfId="33608"/>
    <cellStyle name="Comma [0] TBD-_Calendarised 2004 Budget v7 Update 12 10" xfId="36767"/>
    <cellStyle name="Comma [0] TBD_Calendarised 2004 Budget v7 Update 12 11" xfId="36798"/>
    <cellStyle name="Comma [0] TBD-_Calendarised 2004 Budget v7 Update 12 11" xfId="36795"/>
    <cellStyle name="Comma [0] TBD_Calendarised 2004 Budget v7 Update 12 12" xfId="15689"/>
    <cellStyle name="Comma [0] TBD-_Calendarised 2004 Budget v7 Update 12 12" xfId="15690"/>
    <cellStyle name="Comma [0] TBD_Calendarised 2004 Budget v7 Update 12 2" xfId="22031"/>
    <cellStyle name="Comma [0] TBD-_Calendarised 2004 Budget v7 Update 12 2" xfId="22032"/>
    <cellStyle name="Comma [0] TBD_Calendarised 2004 Budget v7 Update 12 3" xfId="26538"/>
    <cellStyle name="Comma [0] TBD-_Calendarised 2004 Budget v7 Update 12 3" xfId="26539"/>
    <cellStyle name="Comma [0] TBD_Calendarised 2004 Budget v7 Update 12 4" xfId="25213"/>
    <cellStyle name="Comma [0] TBD-_Calendarised 2004 Budget v7 Update 12 4" xfId="25212"/>
    <cellStyle name="Comma [0] TBD_Calendarised 2004 Budget v7 Update 12 5" xfId="25729"/>
    <cellStyle name="Comma [0] TBD-_Calendarised 2004 Budget v7 Update 12 5" xfId="25730"/>
    <cellStyle name="Comma [0] TBD_Calendarised 2004 Budget v7 Update 12 6" xfId="32703"/>
    <cellStyle name="Comma [0] TBD-_Calendarised 2004 Budget v7 Update 12 6" xfId="32704"/>
    <cellStyle name="Comma [0] TBD_Calendarised 2004 Budget v7 Update 12 7" xfId="31026"/>
    <cellStyle name="Comma [0] TBD-_Calendarised 2004 Budget v7 Update 12 7" xfId="31025"/>
    <cellStyle name="Comma [0] TBD_Calendarised 2004 Budget v7 Update 12 8" xfId="31788"/>
    <cellStyle name="Comma [0] TBD-_Calendarised 2004 Budget v7 Update 12 8" xfId="31789"/>
    <cellStyle name="Comma [0] TBD_Calendarised 2004 Budget v7 Update 12 9" xfId="28385"/>
    <cellStyle name="Comma [0] TBD-_Calendarised 2004 Budget v7 Update 12 9" xfId="34503"/>
    <cellStyle name="Comma [0] TBD_Calendarised 2004 Budget v7 Update 13" xfId="6934"/>
    <cellStyle name="Comma [0] TBD-_Calendarised 2004 Budget v7 Update 13" xfId="6935"/>
    <cellStyle name="Comma [0] TBD_Calendarised 2004 Budget v7 Update 13 10" xfId="36777"/>
    <cellStyle name="Comma [0] TBD-_Calendarised 2004 Budget v7 Update 13 10" xfId="33609"/>
    <cellStyle name="Comma [0] TBD_Calendarised 2004 Budget v7 Update 13 11" xfId="30251"/>
    <cellStyle name="Comma [0] TBD-_Calendarised 2004 Budget v7 Update 13 11" xfId="34747"/>
    <cellStyle name="Comma [0] TBD_Calendarised 2004 Budget v7 Update 13 12" xfId="15691"/>
    <cellStyle name="Comma [0] TBD-_Calendarised 2004 Budget v7 Update 13 12" xfId="15692"/>
    <cellStyle name="Comma [0] TBD_Calendarised 2004 Budget v7 Update 13 2" xfId="22033"/>
    <cellStyle name="Comma [0] TBD-_Calendarised 2004 Budget v7 Update 13 2" xfId="22034"/>
    <cellStyle name="Comma [0] TBD_Calendarised 2004 Budget v7 Update 13 3" xfId="26540"/>
    <cellStyle name="Comma [0] TBD-_Calendarised 2004 Budget v7 Update 13 3" xfId="26541"/>
    <cellStyle name="Comma [0] TBD_Calendarised 2004 Budget v7 Update 13 4" xfId="25211"/>
    <cellStyle name="Comma [0] TBD-_Calendarised 2004 Budget v7 Update 13 4" xfId="25210"/>
    <cellStyle name="Comma [0] TBD_Calendarised 2004 Budget v7 Update 13 5" xfId="25731"/>
    <cellStyle name="Comma [0] TBD-_Calendarised 2004 Budget v7 Update 13 5" xfId="25732"/>
    <cellStyle name="Comma [0] TBD_Calendarised 2004 Budget v7 Update 13 6" xfId="32705"/>
    <cellStyle name="Comma [0] TBD-_Calendarised 2004 Budget v7 Update 13 6" xfId="32706"/>
    <cellStyle name="Comma [0] TBD_Calendarised 2004 Budget v7 Update 13 7" xfId="31024"/>
    <cellStyle name="Comma [0] TBD-_Calendarised 2004 Budget v7 Update 13 7" xfId="31023"/>
    <cellStyle name="Comma [0] TBD_Calendarised 2004 Budget v7 Update 13 8" xfId="31790"/>
    <cellStyle name="Comma [0] TBD-_Calendarised 2004 Budget v7 Update 13 8" xfId="31791"/>
    <cellStyle name="Comma [0] TBD_Calendarised 2004 Budget v7 Update 13 9" xfId="34502"/>
    <cellStyle name="Comma [0] TBD-_Calendarised 2004 Budget v7 Update 13 9" xfId="34501"/>
    <cellStyle name="Comma [0] TBD_Calendarised 2004 Budget v7 Update 14" xfId="6936"/>
    <cellStyle name="Comma [0] TBD-_Calendarised 2004 Budget v7 Update 14" xfId="6937"/>
    <cellStyle name="Comma [0] TBD_Calendarised 2004 Budget v7 Update 14 10" xfId="33579"/>
    <cellStyle name="Comma [0] TBD-_Calendarised 2004 Budget v7 Update 14 10" xfId="36743"/>
    <cellStyle name="Comma [0] TBD_Calendarised 2004 Budget v7 Update 14 11" xfId="36796"/>
    <cellStyle name="Comma [0] TBD-_Calendarised 2004 Budget v7 Update 14 11" xfId="36774"/>
    <cellStyle name="Comma [0] TBD_Calendarised 2004 Budget v7 Update 14 12" xfId="15693"/>
    <cellStyle name="Comma [0] TBD-_Calendarised 2004 Budget v7 Update 14 12" xfId="15694"/>
    <cellStyle name="Comma [0] TBD_Calendarised 2004 Budget v7 Update 14 2" xfId="22035"/>
    <cellStyle name="Comma [0] TBD-_Calendarised 2004 Budget v7 Update 14 2" xfId="22036"/>
    <cellStyle name="Comma [0] TBD_Calendarised 2004 Budget v7 Update 14 3" xfId="26542"/>
    <cellStyle name="Comma [0] TBD-_Calendarised 2004 Budget v7 Update 14 3" xfId="26543"/>
    <cellStyle name="Comma [0] TBD_Calendarised 2004 Budget v7 Update 14 4" xfId="25209"/>
    <cellStyle name="Comma [0] TBD-_Calendarised 2004 Budget v7 Update 14 4" xfId="25208"/>
    <cellStyle name="Comma [0] TBD_Calendarised 2004 Budget v7 Update 14 5" xfId="25733"/>
    <cellStyle name="Comma [0] TBD-_Calendarised 2004 Budget v7 Update 14 5" xfId="25734"/>
    <cellStyle name="Comma [0] TBD_Calendarised 2004 Budget v7 Update 14 6" xfId="32707"/>
    <cellStyle name="Comma [0] TBD-_Calendarised 2004 Budget v7 Update 14 6" xfId="32708"/>
    <cellStyle name="Comma [0] TBD_Calendarised 2004 Budget v7 Update 14 7" xfId="31022"/>
    <cellStyle name="Comma [0] TBD-_Calendarised 2004 Budget v7 Update 14 7" xfId="31021"/>
    <cellStyle name="Comma [0] TBD_Calendarised 2004 Budget v7 Update 14 8" xfId="31792"/>
    <cellStyle name="Comma [0] TBD-_Calendarised 2004 Budget v7 Update 14 8" xfId="31793"/>
    <cellStyle name="Comma [0] TBD_Calendarised 2004 Budget v7 Update 14 9" xfId="34500"/>
    <cellStyle name="Comma [0] TBD-_Calendarised 2004 Budget v7 Update 14 9" xfId="30116"/>
    <cellStyle name="Comma [0] TBD_Calendarised 2004 Budget v7 Update 15" xfId="6938"/>
    <cellStyle name="Comma [0] TBD-_Calendarised 2004 Budget v7 Update 15" xfId="6939"/>
    <cellStyle name="Comma [0] TBD_Calendarised 2004 Budget v7 Update 15 10" xfId="36744"/>
    <cellStyle name="Comma [0] TBD-_Calendarised 2004 Budget v7 Update 15 10" xfId="33610"/>
    <cellStyle name="Comma [0] TBD_Calendarised 2004 Budget v7 Update 15 11" xfId="35981"/>
    <cellStyle name="Comma [0] TBD-_Calendarised 2004 Budget v7 Update 15 11" xfId="33543"/>
    <cellStyle name="Comma [0] TBD_Calendarised 2004 Budget v7 Update 15 12" xfId="15695"/>
    <cellStyle name="Comma [0] TBD-_Calendarised 2004 Budget v7 Update 15 12" xfId="15696"/>
    <cellStyle name="Comma [0] TBD_Calendarised 2004 Budget v7 Update 15 2" xfId="22037"/>
    <cellStyle name="Comma [0] TBD-_Calendarised 2004 Budget v7 Update 15 2" xfId="22038"/>
    <cellStyle name="Comma [0] TBD_Calendarised 2004 Budget v7 Update 15 3" xfId="26544"/>
    <cellStyle name="Comma [0] TBD-_Calendarised 2004 Budget v7 Update 15 3" xfId="26545"/>
    <cellStyle name="Comma [0] TBD_Calendarised 2004 Budget v7 Update 15 4" xfId="25207"/>
    <cellStyle name="Comma [0] TBD-_Calendarised 2004 Budget v7 Update 15 4" xfId="25206"/>
    <cellStyle name="Comma [0] TBD_Calendarised 2004 Budget v7 Update 15 5" xfId="25735"/>
    <cellStyle name="Comma [0] TBD-_Calendarised 2004 Budget v7 Update 15 5" xfId="25736"/>
    <cellStyle name="Comma [0] TBD_Calendarised 2004 Budget v7 Update 15 6" xfId="32709"/>
    <cellStyle name="Comma [0] TBD-_Calendarised 2004 Budget v7 Update 15 6" xfId="32710"/>
    <cellStyle name="Comma [0] TBD_Calendarised 2004 Budget v7 Update 15 7" xfId="31020"/>
    <cellStyle name="Comma [0] TBD-_Calendarised 2004 Budget v7 Update 15 7" xfId="31019"/>
    <cellStyle name="Comma [0] TBD_Calendarised 2004 Budget v7 Update 15 8" xfId="31794"/>
    <cellStyle name="Comma [0] TBD-_Calendarised 2004 Budget v7 Update 15 8" xfId="31795"/>
    <cellStyle name="Comma [0] TBD_Calendarised 2004 Budget v7 Update 15 9" xfId="28856"/>
    <cellStyle name="Comma [0] TBD-_Calendarised 2004 Budget v7 Update 15 9" xfId="28855"/>
    <cellStyle name="Comma [0] TBD_Calendarised 2004 Budget v7 Update 16" xfId="6940"/>
    <cellStyle name="Comma [0] TBD-_Calendarised 2004 Budget v7 Update 16" xfId="6941"/>
    <cellStyle name="Comma [0] TBD_Calendarised 2004 Budget v7 Update 16 10" xfId="33611"/>
    <cellStyle name="Comma [0] TBD-_Calendarised 2004 Budget v7 Update 16 10" xfId="35865"/>
    <cellStyle name="Comma [0] TBD_Calendarised 2004 Budget v7 Update 16 11" xfId="33540"/>
    <cellStyle name="Comma [0] TBD-_Calendarised 2004 Budget v7 Update 16 11" xfId="35897"/>
    <cellStyle name="Comma [0] TBD_Calendarised 2004 Budget v7 Update 16 12" xfId="15697"/>
    <cellStyle name="Comma [0] TBD-_Calendarised 2004 Budget v7 Update 16 12" xfId="15698"/>
    <cellStyle name="Comma [0] TBD_Calendarised 2004 Budget v7 Update 16 2" xfId="22039"/>
    <cellStyle name="Comma [0] TBD-_Calendarised 2004 Budget v7 Update 16 2" xfId="22040"/>
    <cellStyle name="Comma [0] TBD_Calendarised 2004 Budget v7 Update 16 3" xfId="26546"/>
    <cellStyle name="Comma [0] TBD-_Calendarised 2004 Budget v7 Update 16 3" xfId="26547"/>
    <cellStyle name="Comma [0] TBD_Calendarised 2004 Budget v7 Update 16 4" xfId="25205"/>
    <cellStyle name="Comma [0] TBD-_Calendarised 2004 Budget v7 Update 16 4" xfId="25204"/>
    <cellStyle name="Comma [0] TBD_Calendarised 2004 Budget v7 Update 16 5" xfId="25737"/>
    <cellStyle name="Comma [0] TBD-_Calendarised 2004 Budget v7 Update 16 5" xfId="25738"/>
    <cellStyle name="Comma [0] TBD_Calendarised 2004 Budget v7 Update 16 6" xfId="32711"/>
    <cellStyle name="Comma [0] TBD-_Calendarised 2004 Budget v7 Update 16 6" xfId="32712"/>
    <cellStyle name="Comma [0] TBD_Calendarised 2004 Budget v7 Update 16 7" xfId="31018"/>
    <cellStyle name="Comma [0] TBD-_Calendarised 2004 Budget v7 Update 16 7" xfId="31017"/>
    <cellStyle name="Comma [0] TBD_Calendarised 2004 Budget v7 Update 16 8" xfId="31796"/>
    <cellStyle name="Comma [0] TBD-_Calendarised 2004 Budget v7 Update 16 8" xfId="31797"/>
    <cellStyle name="Comma [0] TBD_Calendarised 2004 Budget v7 Update 16 9" xfId="34499"/>
    <cellStyle name="Comma [0] TBD-_Calendarised 2004 Budget v7 Update 16 9" xfId="34498"/>
    <cellStyle name="Comma [0] TBD_Calendarised 2004 Budget v7 Update 17" xfId="6942"/>
    <cellStyle name="Comma [0] TBD-_Calendarised 2004 Budget v7 Update 17" xfId="6943"/>
    <cellStyle name="Comma [0] TBD_Calendarised 2004 Budget v7 Update 17 10" xfId="30261"/>
    <cellStyle name="Comma [0] TBD-_Calendarised 2004 Budget v7 Update 17 10" xfId="33612"/>
    <cellStyle name="Comma [0] TBD_Calendarised 2004 Budget v7 Update 17 11" xfId="35924"/>
    <cellStyle name="Comma [0] TBD-_Calendarised 2004 Budget v7 Update 17 11" xfId="35949"/>
    <cellStyle name="Comma [0] TBD_Calendarised 2004 Budget v7 Update 17 12" xfId="15699"/>
    <cellStyle name="Comma [0] TBD-_Calendarised 2004 Budget v7 Update 17 12" xfId="15700"/>
    <cellStyle name="Comma [0] TBD_Calendarised 2004 Budget v7 Update 17 2" xfId="22041"/>
    <cellStyle name="Comma [0] TBD-_Calendarised 2004 Budget v7 Update 17 2" xfId="22042"/>
    <cellStyle name="Comma [0] TBD_Calendarised 2004 Budget v7 Update 17 3" xfId="26548"/>
    <cellStyle name="Comma [0] TBD-_Calendarised 2004 Budget v7 Update 17 3" xfId="26549"/>
    <cellStyle name="Comma [0] TBD_Calendarised 2004 Budget v7 Update 17 4" xfId="25203"/>
    <cellStyle name="Comma [0] TBD-_Calendarised 2004 Budget v7 Update 17 4" xfId="25202"/>
    <cellStyle name="Comma [0] TBD_Calendarised 2004 Budget v7 Update 17 5" xfId="25739"/>
    <cellStyle name="Comma [0] TBD-_Calendarised 2004 Budget v7 Update 17 5" xfId="25740"/>
    <cellStyle name="Comma [0] TBD_Calendarised 2004 Budget v7 Update 17 6" xfId="32713"/>
    <cellStyle name="Comma [0] TBD-_Calendarised 2004 Budget v7 Update 17 6" xfId="32714"/>
    <cellStyle name="Comma [0] TBD_Calendarised 2004 Budget v7 Update 17 7" xfId="31016"/>
    <cellStyle name="Comma [0] TBD-_Calendarised 2004 Budget v7 Update 17 7" xfId="31015"/>
    <cellStyle name="Comma [0] TBD_Calendarised 2004 Budget v7 Update 17 8" xfId="31798"/>
    <cellStyle name="Comma [0] TBD-_Calendarised 2004 Budget v7 Update 17 8" xfId="31799"/>
    <cellStyle name="Comma [0] TBD_Calendarised 2004 Budget v7 Update 17 9" xfId="34497"/>
    <cellStyle name="Comma [0] TBD-_Calendarised 2004 Budget v7 Update 17 9" xfId="34496"/>
    <cellStyle name="Comma [0] TBD_Calendarised 2004 Budget v7 Update 18" xfId="6944"/>
    <cellStyle name="Comma [0] TBD-_Calendarised 2004 Budget v7 Update 18" xfId="6945"/>
    <cellStyle name="Comma [0] TBD_Calendarised 2004 Budget v7 Update 18 10" xfId="36734"/>
    <cellStyle name="Comma [0] TBD-_Calendarised 2004 Budget v7 Update 18 10" xfId="29861"/>
    <cellStyle name="Comma [0] TBD_Calendarised 2004 Budget v7 Update 18 11" xfId="36769"/>
    <cellStyle name="Comma [0] TBD-_Calendarised 2004 Budget v7 Update 18 11" xfId="29978"/>
    <cellStyle name="Comma [0] TBD_Calendarised 2004 Budget v7 Update 18 12" xfId="15701"/>
    <cellStyle name="Comma [0] TBD-_Calendarised 2004 Budget v7 Update 18 12" xfId="15702"/>
    <cellStyle name="Comma [0] TBD_Calendarised 2004 Budget v7 Update 18 2" xfId="22043"/>
    <cellStyle name="Comma [0] TBD-_Calendarised 2004 Budget v7 Update 18 2" xfId="22044"/>
    <cellStyle name="Comma [0] TBD_Calendarised 2004 Budget v7 Update 18 3" xfId="26550"/>
    <cellStyle name="Comma [0] TBD-_Calendarised 2004 Budget v7 Update 18 3" xfId="26551"/>
    <cellStyle name="Comma [0] TBD_Calendarised 2004 Budget v7 Update 18 4" xfId="25201"/>
    <cellStyle name="Comma [0] TBD-_Calendarised 2004 Budget v7 Update 18 4" xfId="25200"/>
    <cellStyle name="Comma [0] TBD_Calendarised 2004 Budget v7 Update 18 5" xfId="25741"/>
    <cellStyle name="Comma [0] TBD-_Calendarised 2004 Budget v7 Update 18 5" xfId="25742"/>
    <cellStyle name="Comma [0] TBD_Calendarised 2004 Budget v7 Update 18 6" xfId="32715"/>
    <cellStyle name="Comma [0] TBD-_Calendarised 2004 Budget v7 Update 18 6" xfId="32716"/>
    <cellStyle name="Comma [0] TBD_Calendarised 2004 Budget v7 Update 18 7" xfId="31014"/>
    <cellStyle name="Comma [0] TBD-_Calendarised 2004 Budget v7 Update 18 7" xfId="31013"/>
    <cellStyle name="Comma [0] TBD_Calendarised 2004 Budget v7 Update 18 8" xfId="31800"/>
    <cellStyle name="Comma [0] TBD-_Calendarised 2004 Budget v7 Update 18 8" xfId="31801"/>
    <cellStyle name="Comma [0] TBD_Calendarised 2004 Budget v7 Update 18 9" xfId="28384"/>
    <cellStyle name="Comma [0] TBD-_Calendarised 2004 Budget v7 Update 18 9" xfId="28383"/>
    <cellStyle name="Comma [0] TBD_Calendarised 2004 Budget v7 Update 19" xfId="6946"/>
    <cellStyle name="Comma [0] TBD-_Calendarised 2004 Budget v7 Update 19" xfId="6947"/>
    <cellStyle name="Comma [0] TBD_Calendarised 2004 Budget v7 Update 19 10" xfId="30276"/>
    <cellStyle name="Comma [0] TBD-_Calendarised 2004 Budget v7 Update 19 10" xfId="30063"/>
    <cellStyle name="Comma [0] TBD_Calendarised 2004 Budget v7 Update 19 11" xfId="36806"/>
    <cellStyle name="Comma [0] TBD-_Calendarised 2004 Budget v7 Update 19 11" xfId="29977"/>
    <cellStyle name="Comma [0] TBD_Calendarised 2004 Budget v7 Update 19 12" xfId="15703"/>
    <cellStyle name="Comma [0] TBD-_Calendarised 2004 Budget v7 Update 19 12" xfId="15704"/>
    <cellStyle name="Comma [0] TBD_Calendarised 2004 Budget v7 Update 19 2" xfId="22045"/>
    <cellStyle name="Comma [0] TBD-_Calendarised 2004 Budget v7 Update 19 2" xfId="22046"/>
    <cellStyle name="Comma [0] TBD_Calendarised 2004 Budget v7 Update 19 3" xfId="26552"/>
    <cellStyle name="Comma [0] TBD-_Calendarised 2004 Budget v7 Update 19 3" xfId="26553"/>
    <cellStyle name="Comma [0] TBD_Calendarised 2004 Budget v7 Update 19 4" xfId="25199"/>
    <cellStyle name="Comma [0] TBD-_Calendarised 2004 Budget v7 Update 19 4" xfId="25198"/>
    <cellStyle name="Comma [0] TBD_Calendarised 2004 Budget v7 Update 19 5" xfId="25743"/>
    <cellStyle name="Comma [0] TBD-_Calendarised 2004 Budget v7 Update 19 5" xfId="25744"/>
    <cellStyle name="Comma [0] TBD_Calendarised 2004 Budget v7 Update 19 6" xfId="32717"/>
    <cellStyle name="Comma [0] TBD-_Calendarised 2004 Budget v7 Update 19 6" xfId="32718"/>
    <cellStyle name="Comma [0] TBD_Calendarised 2004 Budget v7 Update 19 7" xfId="31012"/>
    <cellStyle name="Comma [0] TBD-_Calendarised 2004 Budget v7 Update 19 7" xfId="31011"/>
    <cellStyle name="Comma [0] TBD_Calendarised 2004 Budget v7 Update 19 8" xfId="31802"/>
    <cellStyle name="Comma [0] TBD-_Calendarised 2004 Budget v7 Update 19 8" xfId="31803"/>
    <cellStyle name="Comma [0] TBD_Calendarised 2004 Budget v7 Update 19 9" xfId="34495"/>
    <cellStyle name="Comma [0] TBD-_Calendarised 2004 Budget v7 Update 19 9" xfId="34494"/>
    <cellStyle name="Comma [0] TBD_Calendarised 2004 Budget v7 Update 2" xfId="6948"/>
    <cellStyle name="Comma [0] TBD-_Calendarised 2004 Budget v7 Update 2" xfId="6949"/>
    <cellStyle name="Comma [0] TBD_Calendarised 2004 Budget v7 Update 2 10" xfId="35598"/>
    <cellStyle name="Comma [0] TBD-_Calendarised 2004 Budget v7 Update 2 10" xfId="35597"/>
    <cellStyle name="Comma [0] TBD_Calendarised 2004 Budget v7 Update 2 11" xfId="36770"/>
    <cellStyle name="Comma [0] TBD-_Calendarised 2004 Budget v7 Update 2 11" xfId="29976"/>
    <cellStyle name="Comma [0] TBD_Calendarised 2004 Budget v7 Update 2 12" xfId="15705"/>
    <cellStyle name="Comma [0] TBD-_Calendarised 2004 Budget v7 Update 2 12" xfId="15706"/>
    <cellStyle name="Comma [0] TBD_Calendarised 2004 Budget v7 Update 2 2" xfId="22047"/>
    <cellStyle name="Comma [0] TBD-_Calendarised 2004 Budget v7 Update 2 2" xfId="22048"/>
    <cellStyle name="Comma [0] TBD_Calendarised 2004 Budget v7 Update 2 3" xfId="26554"/>
    <cellStyle name="Comma [0] TBD-_Calendarised 2004 Budget v7 Update 2 3" xfId="26555"/>
    <cellStyle name="Comma [0] TBD_Calendarised 2004 Budget v7 Update 2 4" xfId="25197"/>
    <cellStyle name="Comma [0] TBD-_Calendarised 2004 Budget v7 Update 2 4" xfId="25196"/>
    <cellStyle name="Comma [0] TBD_Calendarised 2004 Budget v7 Update 2 5" xfId="25745"/>
    <cellStyle name="Comma [0] TBD-_Calendarised 2004 Budget v7 Update 2 5" xfId="25746"/>
    <cellStyle name="Comma [0] TBD_Calendarised 2004 Budget v7 Update 2 6" xfId="32719"/>
    <cellStyle name="Comma [0] TBD-_Calendarised 2004 Budget v7 Update 2 6" xfId="32720"/>
    <cellStyle name="Comma [0] TBD_Calendarised 2004 Budget v7 Update 2 7" xfId="31010"/>
    <cellStyle name="Comma [0] TBD-_Calendarised 2004 Budget v7 Update 2 7" xfId="31009"/>
    <cellStyle name="Comma [0] TBD_Calendarised 2004 Budget v7 Update 2 8" xfId="31804"/>
    <cellStyle name="Comma [0] TBD-_Calendarised 2004 Budget v7 Update 2 8" xfId="31805"/>
    <cellStyle name="Comma [0] TBD_Calendarised 2004 Budget v7 Update 2 9" xfId="34493"/>
    <cellStyle name="Comma [0] TBD-_Calendarised 2004 Budget v7 Update 2 9" xfId="34492"/>
    <cellStyle name="Comma [0] TBD_Calendarised 2004 Budget v7 Update 20" xfId="6950"/>
    <cellStyle name="Comma [0] TBD-_Calendarised 2004 Budget v7 Update 20" xfId="6951"/>
    <cellStyle name="Comma [0] TBD_Calendarised 2004 Budget v7 Update 20 10" xfId="35596"/>
    <cellStyle name="Comma [0] TBD-_Calendarised 2004 Budget v7 Update 20 10" xfId="35595"/>
    <cellStyle name="Comma [0] TBD_Calendarised 2004 Budget v7 Update 20 11" xfId="29975"/>
    <cellStyle name="Comma [0] TBD-_Calendarised 2004 Budget v7 Update 20 11" xfId="35877"/>
    <cellStyle name="Comma [0] TBD_Calendarised 2004 Budget v7 Update 20 12" xfId="15707"/>
    <cellStyle name="Comma [0] TBD-_Calendarised 2004 Budget v7 Update 20 12" xfId="15708"/>
    <cellStyle name="Comma [0] TBD_Calendarised 2004 Budget v7 Update 20 2" xfId="22049"/>
    <cellStyle name="Comma [0] TBD-_Calendarised 2004 Budget v7 Update 20 2" xfId="22050"/>
    <cellStyle name="Comma [0] TBD_Calendarised 2004 Budget v7 Update 20 3" xfId="26556"/>
    <cellStyle name="Comma [0] TBD-_Calendarised 2004 Budget v7 Update 20 3" xfId="26557"/>
    <cellStyle name="Comma [0] TBD_Calendarised 2004 Budget v7 Update 20 4" xfId="25195"/>
    <cellStyle name="Comma [0] TBD-_Calendarised 2004 Budget v7 Update 20 4" xfId="25194"/>
    <cellStyle name="Comma [0] TBD_Calendarised 2004 Budget v7 Update 20 5" xfId="25747"/>
    <cellStyle name="Comma [0] TBD-_Calendarised 2004 Budget v7 Update 20 5" xfId="25748"/>
    <cellStyle name="Comma [0] TBD_Calendarised 2004 Budget v7 Update 20 6" xfId="32721"/>
    <cellStyle name="Comma [0] TBD-_Calendarised 2004 Budget v7 Update 20 6" xfId="32722"/>
    <cellStyle name="Comma [0] TBD_Calendarised 2004 Budget v7 Update 20 7" xfId="31008"/>
    <cellStyle name="Comma [0] TBD-_Calendarised 2004 Budget v7 Update 20 7" xfId="31007"/>
    <cellStyle name="Comma [0] TBD_Calendarised 2004 Budget v7 Update 20 8" xfId="31806"/>
    <cellStyle name="Comma [0] TBD-_Calendarised 2004 Budget v7 Update 20 8" xfId="28262"/>
    <cellStyle name="Comma [0] TBD_Calendarised 2004 Budget v7 Update 20 9" xfId="30115"/>
    <cellStyle name="Comma [0] TBD-_Calendarised 2004 Budget v7 Update 20 9" xfId="28382"/>
    <cellStyle name="Comma [0] TBD_Calendarised 2004 Budget v7 Update 21" xfId="6952"/>
    <cellStyle name="Comma [0] TBD-_Calendarised 2004 Budget v7 Update 21" xfId="6953"/>
    <cellStyle name="Comma [0] TBD_Calendarised 2004 Budget v7 Update 21 10" xfId="35594"/>
    <cellStyle name="Comma [0] TBD-_Calendarised 2004 Budget v7 Update 21 10" xfId="35593"/>
    <cellStyle name="Comma [0] TBD_Calendarised 2004 Budget v7 Update 21 11" xfId="34746"/>
    <cellStyle name="Comma [0] TBD-_Calendarised 2004 Budget v7 Update 21 11" xfId="36812"/>
    <cellStyle name="Comma [0] TBD_Calendarised 2004 Budget v7 Update 21 12" xfId="15709"/>
    <cellStyle name="Comma [0] TBD-_Calendarised 2004 Budget v7 Update 21 12" xfId="15710"/>
    <cellStyle name="Comma [0] TBD_Calendarised 2004 Budget v7 Update 21 2" xfId="22051"/>
    <cellStyle name="Comma [0] TBD-_Calendarised 2004 Budget v7 Update 21 2" xfId="22052"/>
    <cellStyle name="Comma [0] TBD_Calendarised 2004 Budget v7 Update 21 3" xfId="26558"/>
    <cellStyle name="Comma [0] TBD-_Calendarised 2004 Budget v7 Update 21 3" xfId="26559"/>
    <cellStyle name="Comma [0] TBD_Calendarised 2004 Budget v7 Update 21 4" xfId="25193"/>
    <cellStyle name="Comma [0] TBD-_Calendarised 2004 Budget v7 Update 21 4" xfId="25192"/>
    <cellStyle name="Comma [0] TBD_Calendarised 2004 Budget v7 Update 21 5" xfId="25749"/>
    <cellStyle name="Comma [0] TBD-_Calendarised 2004 Budget v7 Update 21 5" xfId="25750"/>
    <cellStyle name="Comma [0] TBD_Calendarised 2004 Budget v7 Update 21 6" xfId="32723"/>
    <cellStyle name="Comma [0] TBD-_Calendarised 2004 Budget v7 Update 21 6" xfId="32724"/>
    <cellStyle name="Comma [0] TBD_Calendarised 2004 Budget v7 Update 21 7" xfId="31006"/>
    <cellStyle name="Comma [0] TBD-_Calendarised 2004 Budget v7 Update 21 7" xfId="31005"/>
    <cellStyle name="Comma [0] TBD_Calendarised 2004 Budget v7 Update 21 8" xfId="28263"/>
    <cellStyle name="Comma [0] TBD-_Calendarised 2004 Budget v7 Update 21 8" xfId="28264"/>
    <cellStyle name="Comma [0] TBD_Calendarised 2004 Budget v7 Update 21 9" xfId="28381"/>
    <cellStyle name="Comma [0] TBD-_Calendarised 2004 Budget v7 Update 21 9" xfId="28380"/>
    <cellStyle name="Comma [0] TBD_Calendarised 2004 Budget v7 Update 22" xfId="6954"/>
    <cellStyle name="Comma [0] TBD-_Calendarised 2004 Budget v7 Update 22" xfId="6955"/>
    <cellStyle name="Comma [0] TBD_Calendarised 2004 Budget v7 Update 22 10" xfId="35592"/>
    <cellStyle name="Comma [0] TBD-_Calendarised 2004 Budget v7 Update 22 10" xfId="30064"/>
    <cellStyle name="Comma [0] TBD_Calendarised 2004 Budget v7 Update 22 11" xfId="36776"/>
    <cellStyle name="Comma [0] TBD-_Calendarised 2004 Budget v7 Update 22 11" xfId="36773"/>
    <cellStyle name="Comma [0] TBD_Calendarised 2004 Budget v7 Update 22 12" xfId="15711"/>
    <cellStyle name="Comma [0] TBD-_Calendarised 2004 Budget v7 Update 22 12" xfId="15712"/>
    <cellStyle name="Comma [0] TBD_Calendarised 2004 Budget v7 Update 22 2" xfId="22053"/>
    <cellStyle name="Comma [0] TBD-_Calendarised 2004 Budget v7 Update 22 2" xfId="22054"/>
    <cellStyle name="Comma [0] TBD_Calendarised 2004 Budget v7 Update 22 3" xfId="26560"/>
    <cellStyle name="Comma [0] TBD-_Calendarised 2004 Budget v7 Update 22 3" xfId="26561"/>
    <cellStyle name="Comma [0] TBD_Calendarised 2004 Budget v7 Update 22 4" xfId="25191"/>
    <cellStyle name="Comma [0] TBD-_Calendarised 2004 Budget v7 Update 22 4" xfId="25190"/>
    <cellStyle name="Comma [0] TBD_Calendarised 2004 Budget v7 Update 22 5" xfId="25751"/>
    <cellStyle name="Comma [0] TBD-_Calendarised 2004 Budget v7 Update 22 5" xfId="25752"/>
    <cellStyle name="Comma [0] TBD_Calendarised 2004 Budget v7 Update 22 6" xfId="32725"/>
    <cellStyle name="Comma [0] TBD-_Calendarised 2004 Budget v7 Update 22 6" xfId="32726"/>
    <cellStyle name="Comma [0] TBD_Calendarised 2004 Budget v7 Update 22 7" xfId="31004"/>
    <cellStyle name="Comma [0] TBD-_Calendarised 2004 Budget v7 Update 22 7" xfId="31003"/>
    <cellStyle name="Comma [0] TBD_Calendarised 2004 Budget v7 Update 22 8" xfId="29319"/>
    <cellStyle name="Comma [0] TBD-_Calendarised 2004 Budget v7 Update 22 8" xfId="29320"/>
    <cellStyle name="Comma [0] TBD_Calendarised 2004 Budget v7 Update 22 9" xfId="34491"/>
    <cellStyle name="Comma [0] TBD-_Calendarised 2004 Budget v7 Update 22 9" xfId="34490"/>
    <cellStyle name="Comma [0] TBD_Calendarised 2004 Budget v7 Update 23" xfId="6956"/>
    <cellStyle name="Comma [0] TBD-_Calendarised 2004 Budget v7 Update 23" xfId="6957"/>
    <cellStyle name="Comma [0] TBD_Calendarised 2004 Budget v7 Update 23 10" xfId="35591"/>
    <cellStyle name="Comma [0] TBD-_Calendarised 2004 Budget v7 Update 23 10" xfId="33580"/>
    <cellStyle name="Comma [0] TBD_Calendarised 2004 Budget v7 Update 23 11" xfId="36762"/>
    <cellStyle name="Comma [0] TBD-_Calendarised 2004 Budget v7 Update 23 11" xfId="36760"/>
    <cellStyle name="Comma [0] TBD_Calendarised 2004 Budget v7 Update 23 12" xfId="15713"/>
    <cellStyle name="Comma [0] TBD-_Calendarised 2004 Budget v7 Update 23 12" xfId="15714"/>
    <cellStyle name="Comma [0] TBD_Calendarised 2004 Budget v7 Update 23 2" xfId="22055"/>
    <cellStyle name="Comma [0] TBD-_Calendarised 2004 Budget v7 Update 23 2" xfId="22056"/>
    <cellStyle name="Comma [0] TBD_Calendarised 2004 Budget v7 Update 23 3" xfId="26562"/>
    <cellStyle name="Comma [0] TBD-_Calendarised 2004 Budget v7 Update 23 3" xfId="26563"/>
    <cellStyle name="Comma [0] TBD_Calendarised 2004 Budget v7 Update 23 4" xfId="25189"/>
    <cellStyle name="Comma [0] TBD-_Calendarised 2004 Budget v7 Update 23 4" xfId="25188"/>
    <cellStyle name="Comma [0] TBD_Calendarised 2004 Budget v7 Update 23 5" xfId="25753"/>
    <cellStyle name="Comma [0] TBD-_Calendarised 2004 Budget v7 Update 23 5" xfId="25754"/>
    <cellStyle name="Comma [0] TBD_Calendarised 2004 Budget v7 Update 23 6" xfId="32727"/>
    <cellStyle name="Comma [0] TBD-_Calendarised 2004 Budget v7 Update 23 6" xfId="32728"/>
    <cellStyle name="Comma [0] TBD_Calendarised 2004 Budget v7 Update 23 7" xfId="31002"/>
    <cellStyle name="Comma [0] TBD-_Calendarised 2004 Budget v7 Update 23 7" xfId="31001"/>
    <cellStyle name="Comma [0] TBD_Calendarised 2004 Budget v7 Update 23 8" xfId="29321"/>
    <cellStyle name="Comma [0] TBD-_Calendarised 2004 Budget v7 Update 23 8" xfId="29322"/>
    <cellStyle name="Comma [0] TBD_Calendarised 2004 Budget v7 Update 23 9" xfId="34489"/>
    <cellStyle name="Comma [0] TBD-_Calendarised 2004 Budget v7 Update 23 9" xfId="34488"/>
    <cellStyle name="Comma [0] TBD_Calendarised 2004 Budget v7 Update 24" xfId="6958"/>
    <cellStyle name="Comma [0] TBD-_Calendarised 2004 Budget v7 Update 24" xfId="6959"/>
    <cellStyle name="Comma [0] TBD_Calendarised 2004 Budget v7 Update 24 10" xfId="29862"/>
    <cellStyle name="Comma [0] TBD-_Calendarised 2004 Budget v7 Update 24 10" xfId="29863"/>
    <cellStyle name="Comma [0] TBD_Calendarised 2004 Budget v7 Update 24 11" xfId="33576"/>
    <cellStyle name="Comma [0] TBD-_Calendarised 2004 Budget v7 Update 24 11" xfId="30288"/>
    <cellStyle name="Comma [0] TBD_Calendarised 2004 Budget v7 Update 24 12" xfId="15715"/>
    <cellStyle name="Comma [0] TBD-_Calendarised 2004 Budget v7 Update 24 12" xfId="15716"/>
    <cellStyle name="Comma [0] TBD_Calendarised 2004 Budget v7 Update 24 2" xfId="22057"/>
    <cellStyle name="Comma [0] TBD-_Calendarised 2004 Budget v7 Update 24 2" xfId="22058"/>
    <cellStyle name="Comma [0] TBD_Calendarised 2004 Budget v7 Update 24 3" xfId="26564"/>
    <cellStyle name="Comma [0] TBD-_Calendarised 2004 Budget v7 Update 24 3" xfId="26565"/>
    <cellStyle name="Comma [0] TBD_Calendarised 2004 Budget v7 Update 24 4" xfId="25187"/>
    <cellStyle name="Comma [0] TBD-_Calendarised 2004 Budget v7 Update 24 4" xfId="25186"/>
    <cellStyle name="Comma [0] TBD_Calendarised 2004 Budget v7 Update 24 5" xfId="25755"/>
    <cellStyle name="Comma [0] TBD-_Calendarised 2004 Budget v7 Update 24 5" xfId="25756"/>
    <cellStyle name="Comma [0] TBD_Calendarised 2004 Budget v7 Update 24 6" xfId="32729"/>
    <cellStyle name="Comma [0] TBD-_Calendarised 2004 Budget v7 Update 24 6" xfId="32730"/>
    <cellStyle name="Comma [0] TBD_Calendarised 2004 Budget v7 Update 24 7" xfId="31000"/>
    <cellStyle name="Comma [0] TBD-_Calendarised 2004 Budget v7 Update 24 7" xfId="30999"/>
    <cellStyle name="Comma [0] TBD_Calendarised 2004 Budget v7 Update 24 8" xfId="29323"/>
    <cellStyle name="Comma [0] TBD-_Calendarised 2004 Budget v7 Update 24 8" xfId="29324"/>
    <cellStyle name="Comma [0] TBD_Calendarised 2004 Budget v7 Update 24 9" xfId="34487"/>
    <cellStyle name="Comma [0] TBD-_Calendarised 2004 Budget v7 Update 24 9" xfId="34486"/>
    <cellStyle name="Comma [0] TBD_Calendarised 2004 Budget v7 Update 25" xfId="6960"/>
    <cellStyle name="Comma [0] TBD-_Calendarised 2004 Budget v7 Update 25" xfId="6961"/>
    <cellStyle name="Comma [0] TBD_Calendarised 2004 Budget v7 Update 25 10" xfId="35590"/>
    <cellStyle name="Comma [0] TBD-_Calendarised 2004 Budget v7 Update 25 10" xfId="35589"/>
    <cellStyle name="Comma [0] TBD_Calendarised 2004 Budget v7 Update 25 11" xfId="36781"/>
    <cellStyle name="Comma [0] TBD-_Calendarised 2004 Budget v7 Update 25 11" xfId="30262"/>
    <cellStyle name="Comma [0] TBD_Calendarised 2004 Budget v7 Update 25 12" xfId="15717"/>
    <cellStyle name="Comma [0] TBD-_Calendarised 2004 Budget v7 Update 25 12" xfId="15718"/>
    <cellStyle name="Comma [0] TBD_Calendarised 2004 Budget v7 Update 25 2" xfId="22059"/>
    <cellStyle name="Comma [0] TBD-_Calendarised 2004 Budget v7 Update 25 2" xfId="22060"/>
    <cellStyle name="Comma [0] TBD_Calendarised 2004 Budget v7 Update 25 3" xfId="26566"/>
    <cellStyle name="Comma [0] TBD-_Calendarised 2004 Budget v7 Update 25 3" xfId="26567"/>
    <cellStyle name="Comma [0] TBD_Calendarised 2004 Budget v7 Update 25 4" xfId="25185"/>
    <cellStyle name="Comma [0] TBD-_Calendarised 2004 Budget v7 Update 25 4" xfId="25184"/>
    <cellStyle name="Comma [0] TBD_Calendarised 2004 Budget v7 Update 25 5" xfId="25757"/>
    <cellStyle name="Comma [0] TBD-_Calendarised 2004 Budget v7 Update 25 5" xfId="25758"/>
    <cellStyle name="Comma [0] TBD_Calendarised 2004 Budget v7 Update 25 6" xfId="32731"/>
    <cellStyle name="Comma [0] TBD-_Calendarised 2004 Budget v7 Update 25 6" xfId="32732"/>
    <cellStyle name="Comma [0] TBD_Calendarised 2004 Budget v7 Update 25 7" xfId="30998"/>
    <cellStyle name="Comma [0] TBD-_Calendarised 2004 Budget v7 Update 25 7" xfId="30997"/>
    <cellStyle name="Comma [0] TBD_Calendarised 2004 Budget v7 Update 25 8" xfId="29325"/>
    <cellStyle name="Comma [0] TBD-_Calendarised 2004 Budget v7 Update 25 8" xfId="29326"/>
    <cellStyle name="Comma [0] TBD_Calendarised 2004 Budget v7 Update 25 9" xfId="28379"/>
    <cellStyle name="Comma [0] TBD-_Calendarised 2004 Budget v7 Update 25 9" xfId="28378"/>
    <cellStyle name="Comma [0] TBD_Calendarised 2004 Budget v7 Update 26" xfId="6962"/>
    <cellStyle name="Comma [0] TBD-_Calendarised 2004 Budget v7 Update 26" xfId="6963"/>
    <cellStyle name="Comma [0] TBD_Calendarised 2004 Budget v7 Update 26 10" xfId="35588"/>
    <cellStyle name="Comma [0] TBD-_Calendarised 2004 Budget v7 Update 26 10" xfId="35587"/>
    <cellStyle name="Comma [0] TBD_Calendarised 2004 Budget v7 Update 26 11" xfId="37111"/>
    <cellStyle name="Comma [0] TBD-_Calendarised 2004 Budget v7 Update 26 11" xfId="35952"/>
    <cellStyle name="Comma [0] TBD_Calendarised 2004 Budget v7 Update 26 12" xfId="15719"/>
    <cellStyle name="Comma [0] TBD-_Calendarised 2004 Budget v7 Update 26 12" xfId="15720"/>
    <cellStyle name="Comma [0] TBD_Calendarised 2004 Budget v7 Update 26 2" xfId="22061"/>
    <cellStyle name="Comma [0] TBD-_Calendarised 2004 Budget v7 Update 26 2" xfId="22062"/>
    <cellStyle name="Comma [0] TBD_Calendarised 2004 Budget v7 Update 26 3" xfId="26568"/>
    <cellStyle name="Comma [0] TBD-_Calendarised 2004 Budget v7 Update 26 3" xfId="26569"/>
    <cellStyle name="Comma [0] TBD_Calendarised 2004 Budget v7 Update 26 4" xfId="25183"/>
    <cellStyle name="Comma [0] TBD-_Calendarised 2004 Budget v7 Update 26 4" xfId="25182"/>
    <cellStyle name="Comma [0] TBD_Calendarised 2004 Budget v7 Update 26 5" xfId="23536"/>
    <cellStyle name="Comma [0] TBD-_Calendarised 2004 Budget v7 Update 26 5" xfId="23537"/>
    <cellStyle name="Comma [0] TBD_Calendarised 2004 Budget v7 Update 26 6" xfId="32733"/>
    <cellStyle name="Comma [0] TBD-_Calendarised 2004 Budget v7 Update 26 6" xfId="32734"/>
    <cellStyle name="Comma [0] TBD_Calendarised 2004 Budget v7 Update 26 7" xfId="30996"/>
    <cellStyle name="Comma [0] TBD-_Calendarised 2004 Budget v7 Update 26 7" xfId="30995"/>
    <cellStyle name="Comma [0] TBD_Calendarised 2004 Budget v7 Update 26 8" xfId="29327"/>
    <cellStyle name="Comma [0] TBD-_Calendarised 2004 Budget v7 Update 26 8" xfId="29328"/>
    <cellStyle name="Comma [0] TBD_Calendarised 2004 Budget v7 Update 26 9" xfId="28377"/>
    <cellStyle name="Comma [0] TBD-_Calendarised 2004 Budget v7 Update 26 9" xfId="28376"/>
    <cellStyle name="Comma [0] TBD_Calendarised 2004 Budget v7 Update 27" xfId="6964"/>
    <cellStyle name="Comma [0] TBD-_Calendarised 2004 Budget v7 Update 27" xfId="6965"/>
    <cellStyle name="Comma [0] TBD_Calendarised 2004 Budget v7 Update 27 10" xfId="35586"/>
    <cellStyle name="Comma [0] TBD-_Calendarised 2004 Budget v7 Update 27 10" xfId="35585"/>
    <cellStyle name="Comma [0] TBD_Calendarised 2004 Budget v7 Update 27 11" xfId="37112"/>
    <cellStyle name="Comma [0] TBD-_Calendarised 2004 Budget v7 Update 27 11" xfId="35276"/>
    <cellStyle name="Comma [0] TBD_Calendarised 2004 Budget v7 Update 27 12" xfId="15721"/>
    <cellStyle name="Comma [0] TBD-_Calendarised 2004 Budget v7 Update 27 12" xfId="15722"/>
    <cellStyle name="Comma [0] TBD_Calendarised 2004 Budget v7 Update 27 2" xfId="22063"/>
    <cellStyle name="Comma [0] TBD-_Calendarised 2004 Budget v7 Update 27 2" xfId="22064"/>
    <cellStyle name="Comma [0] TBD_Calendarised 2004 Budget v7 Update 27 3" xfId="26570"/>
    <cellStyle name="Comma [0] TBD-_Calendarised 2004 Budget v7 Update 27 3" xfId="26571"/>
    <cellStyle name="Comma [0] TBD_Calendarised 2004 Budget v7 Update 27 4" xfId="25181"/>
    <cellStyle name="Comma [0] TBD-_Calendarised 2004 Budget v7 Update 27 4" xfId="25180"/>
    <cellStyle name="Comma [0] TBD_Calendarised 2004 Budget v7 Update 27 5" xfId="23538"/>
    <cellStyle name="Comma [0] TBD-_Calendarised 2004 Budget v7 Update 27 5" xfId="24031"/>
    <cellStyle name="Comma [0] TBD_Calendarised 2004 Budget v7 Update 27 6" xfId="32735"/>
    <cellStyle name="Comma [0] TBD-_Calendarised 2004 Budget v7 Update 27 6" xfId="32736"/>
    <cellStyle name="Comma [0] TBD_Calendarised 2004 Budget v7 Update 27 7" xfId="30994"/>
    <cellStyle name="Comma [0] TBD-_Calendarised 2004 Budget v7 Update 27 7" xfId="30993"/>
    <cellStyle name="Comma [0] TBD_Calendarised 2004 Budget v7 Update 27 8" xfId="28265"/>
    <cellStyle name="Comma [0] TBD-_Calendarised 2004 Budget v7 Update 27 8" xfId="31807"/>
    <cellStyle name="Comma [0] TBD_Calendarised 2004 Budget v7 Update 27 9" xfId="28375"/>
    <cellStyle name="Comma [0] TBD-_Calendarised 2004 Budget v7 Update 27 9" xfId="28374"/>
    <cellStyle name="Comma [0] TBD_Calendarised 2004 Budget v7 Update 28" xfId="6966"/>
    <cellStyle name="Comma [0] TBD-_Calendarised 2004 Budget v7 Update 28" xfId="6967"/>
    <cellStyle name="Comma [0] TBD_Calendarised 2004 Budget v7 Update 28 10" xfId="35584"/>
    <cellStyle name="Comma [0] TBD-_Calendarised 2004 Budget v7 Update 28 10" xfId="35583"/>
    <cellStyle name="Comma [0] TBD_Calendarised 2004 Budget v7 Update 28 11" xfId="35277"/>
    <cellStyle name="Comma [0] TBD-_Calendarised 2004 Budget v7 Update 28 11" xfId="35955"/>
    <cellStyle name="Comma [0] TBD_Calendarised 2004 Budget v7 Update 28 12" xfId="15723"/>
    <cellStyle name="Comma [0] TBD-_Calendarised 2004 Budget v7 Update 28 12" xfId="15724"/>
    <cellStyle name="Comma [0] TBD_Calendarised 2004 Budget v7 Update 28 2" xfId="22065"/>
    <cellStyle name="Comma [0] TBD-_Calendarised 2004 Budget v7 Update 28 2" xfId="22066"/>
    <cellStyle name="Comma [0] TBD_Calendarised 2004 Budget v7 Update 28 3" xfId="26572"/>
    <cellStyle name="Comma [0] TBD-_Calendarised 2004 Budget v7 Update 28 3" xfId="26573"/>
    <cellStyle name="Comma [0] TBD_Calendarised 2004 Budget v7 Update 28 4" xfId="25179"/>
    <cellStyle name="Comma [0] TBD-_Calendarised 2004 Budget v7 Update 28 4" xfId="25178"/>
    <cellStyle name="Comma [0] TBD_Calendarised 2004 Budget v7 Update 28 5" xfId="24032"/>
    <cellStyle name="Comma [0] TBD-_Calendarised 2004 Budget v7 Update 28 5" xfId="24033"/>
    <cellStyle name="Comma [0] TBD_Calendarised 2004 Budget v7 Update 28 6" xfId="32737"/>
    <cellStyle name="Comma [0] TBD-_Calendarised 2004 Budget v7 Update 28 6" xfId="32738"/>
    <cellStyle name="Comma [0] TBD_Calendarised 2004 Budget v7 Update 28 7" xfId="30992"/>
    <cellStyle name="Comma [0] TBD-_Calendarised 2004 Budget v7 Update 28 7" xfId="30991"/>
    <cellStyle name="Comma [0] TBD_Calendarised 2004 Budget v7 Update 28 8" xfId="31808"/>
    <cellStyle name="Comma [0] TBD-_Calendarised 2004 Budget v7 Update 28 8" xfId="29329"/>
    <cellStyle name="Comma [0] TBD_Calendarised 2004 Budget v7 Update 28 9" xfId="28373"/>
    <cellStyle name="Comma [0] TBD-_Calendarised 2004 Budget v7 Update 28 9" xfId="28372"/>
    <cellStyle name="Comma [0] TBD_Calendarised 2004 Budget v7 Update 29" xfId="22025"/>
    <cellStyle name="Comma [0] TBD-_Calendarised 2004 Budget v7 Update 29" xfId="22026"/>
    <cellStyle name="Comma [0] TBD_Calendarised 2004 Budget v7 Update 3" xfId="6968"/>
    <cellStyle name="Comma [0] TBD-_Calendarised 2004 Budget v7 Update 3" xfId="6969"/>
    <cellStyle name="Comma [0] TBD_Calendarised 2004 Budget v7 Update 3 10" xfId="35582"/>
    <cellStyle name="Comma [0] TBD-_Calendarised 2004 Budget v7 Update 3 10" xfId="35581"/>
    <cellStyle name="Comma [0] TBD_Calendarised 2004 Budget v7 Update 3 11" xfId="35969"/>
    <cellStyle name="Comma [0] TBD-_Calendarised 2004 Budget v7 Update 3 11" xfId="35977"/>
    <cellStyle name="Comma [0] TBD_Calendarised 2004 Budget v7 Update 3 12" xfId="15725"/>
    <cellStyle name="Comma [0] TBD-_Calendarised 2004 Budget v7 Update 3 12" xfId="15726"/>
    <cellStyle name="Comma [0] TBD_Calendarised 2004 Budget v7 Update 3 2" xfId="22067"/>
    <cellStyle name="Comma [0] TBD-_Calendarised 2004 Budget v7 Update 3 2" xfId="22068"/>
    <cellStyle name="Comma [0] TBD_Calendarised 2004 Budget v7 Update 3 3" xfId="26574"/>
    <cellStyle name="Comma [0] TBD-_Calendarised 2004 Budget v7 Update 3 3" xfId="26575"/>
    <cellStyle name="Comma [0] TBD_Calendarised 2004 Budget v7 Update 3 4" xfId="25177"/>
    <cellStyle name="Comma [0] TBD-_Calendarised 2004 Budget v7 Update 3 4" xfId="25176"/>
    <cellStyle name="Comma [0] TBD_Calendarised 2004 Budget v7 Update 3 5" xfId="24034"/>
    <cellStyle name="Comma [0] TBD-_Calendarised 2004 Budget v7 Update 3 5" xfId="24035"/>
    <cellStyle name="Comma [0] TBD_Calendarised 2004 Budget v7 Update 3 6" xfId="32739"/>
    <cellStyle name="Comma [0] TBD-_Calendarised 2004 Budget v7 Update 3 6" xfId="32740"/>
    <cellStyle name="Comma [0] TBD_Calendarised 2004 Budget v7 Update 3 7" xfId="30990"/>
    <cellStyle name="Comma [0] TBD-_Calendarised 2004 Budget v7 Update 3 7" xfId="30989"/>
    <cellStyle name="Comma [0] TBD_Calendarised 2004 Budget v7 Update 3 8" xfId="29330"/>
    <cellStyle name="Comma [0] TBD-_Calendarised 2004 Budget v7 Update 3 8" xfId="29331"/>
    <cellStyle name="Comma [0] TBD_Calendarised 2004 Budget v7 Update 3 9" xfId="28371"/>
    <cellStyle name="Comma [0] TBD-_Calendarised 2004 Budget v7 Update 3 9" xfId="28370"/>
    <cellStyle name="Comma [0] TBD_Calendarised 2004 Budget v7 Update 30" xfId="26532"/>
    <cellStyle name="Comma [0] TBD-_Calendarised 2004 Budget v7 Update 30" xfId="26533"/>
    <cellStyle name="Comma [0] TBD_Calendarised 2004 Budget v7 Update 31" xfId="25219"/>
    <cellStyle name="Comma [0] TBD-_Calendarised 2004 Budget v7 Update 31" xfId="25218"/>
    <cellStyle name="Comma [0] TBD_Calendarised 2004 Budget v7 Update 32" xfId="25723"/>
    <cellStyle name="Comma [0] TBD-_Calendarised 2004 Budget v7 Update 32" xfId="25724"/>
    <cellStyle name="Comma [0] TBD_Calendarised 2004 Budget v7 Update 33" xfId="32697"/>
    <cellStyle name="Comma [0] TBD-_Calendarised 2004 Budget v7 Update 33" xfId="32698"/>
    <cellStyle name="Comma [0] TBD_Calendarised 2004 Budget v7 Update 34" xfId="31032"/>
    <cellStyle name="Comma [0] TBD-_Calendarised 2004 Budget v7 Update 34" xfId="31031"/>
    <cellStyle name="Comma [0] TBD_Calendarised 2004 Budget v7 Update 35" xfId="31782"/>
    <cellStyle name="Comma [0] TBD-_Calendarised 2004 Budget v7 Update 35" xfId="31783"/>
    <cellStyle name="Comma [0] TBD_Calendarised 2004 Budget v7 Update 36" xfId="30117"/>
    <cellStyle name="Comma [0] TBD-_Calendarised 2004 Budget v7 Update 36" xfId="34508"/>
    <cellStyle name="Comma [0] TBD_Calendarised 2004 Budget v7 Update 37" xfId="33605"/>
    <cellStyle name="Comma [0] TBD-_Calendarised 2004 Budget v7 Update 37" xfId="29860"/>
    <cellStyle name="Comma [0] TBD_Calendarised 2004 Budget v7 Update 38" xfId="35271"/>
    <cellStyle name="Comma [0] TBD-_Calendarised 2004 Budget v7 Update 38" xfId="33694"/>
    <cellStyle name="Comma [0] TBD_Calendarised 2004 Budget v7 Update 39" xfId="15683"/>
    <cellStyle name="Comma [0] TBD-_Calendarised 2004 Budget v7 Update 39" xfId="15684"/>
    <cellStyle name="Comma [0] TBD_Calendarised 2004 Budget v7 Update 4" xfId="6970"/>
    <cellStyle name="Comma [0] TBD-_Calendarised 2004 Budget v7 Update 4" xfId="6971"/>
    <cellStyle name="Comma [0] TBD_Calendarised 2004 Budget v7 Update 4 10" xfId="28341"/>
    <cellStyle name="Comma [0] TBD-_Calendarised 2004 Budget v7 Update 4 10" xfId="36745"/>
    <cellStyle name="Comma [0] TBD_Calendarised 2004 Budget v7 Update 4 11" xfId="30146"/>
    <cellStyle name="Comma [0] TBD-_Calendarised 2004 Budget v7 Update 4 11" xfId="35990"/>
    <cellStyle name="Comma [0] TBD_Calendarised 2004 Budget v7 Update 4 12" xfId="15727"/>
    <cellStyle name="Comma [0] TBD-_Calendarised 2004 Budget v7 Update 4 12" xfId="15728"/>
    <cellStyle name="Comma [0] TBD_Calendarised 2004 Budget v7 Update 4 2" xfId="22069"/>
    <cellStyle name="Comma [0] TBD-_Calendarised 2004 Budget v7 Update 4 2" xfId="22070"/>
    <cellStyle name="Comma [0] TBD_Calendarised 2004 Budget v7 Update 4 3" xfId="26576"/>
    <cellStyle name="Comma [0] TBD-_Calendarised 2004 Budget v7 Update 4 3" xfId="26577"/>
    <cellStyle name="Comma [0] TBD_Calendarised 2004 Budget v7 Update 4 4" xfId="25175"/>
    <cellStyle name="Comma [0] TBD-_Calendarised 2004 Budget v7 Update 4 4" xfId="25174"/>
    <cellStyle name="Comma [0] TBD_Calendarised 2004 Budget v7 Update 4 5" xfId="24036"/>
    <cellStyle name="Comma [0] TBD-_Calendarised 2004 Budget v7 Update 4 5" xfId="24037"/>
    <cellStyle name="Comma [0] TBD_Calendarised 2004 Budget v7 Update 4 6" xfId="32741"/>
    <cellStyle name="Comma [0] TBD-_Calendarised 2004 Budget v7 Update 4 6" xfId="32742"/>
    <cellStyle name="Comma [0] TBD_Calendarised 2004 Budget v7 Update 4 7" xfId="30988"/>
    <cellStyle name="Comma [0] TBD-_Calendarised 2004 Budget v7 Update 4 7" xfId="30987"/>
    <cellStyle name="Comma [0] TBD_Calendarised 2004 Budget v7 Update 4 8" xfId="29332"/>
    <cellStyle name="Comma [0] TBD-_Calendarised 2004 Budget v7 Update 4 8" xfId="29333"/>
    <cellStyle name="Comma [0] TBD_Calendarised 2004 Budget v7 Update 4 9" xfId="28369"/>
    <cellStyle name="Comma [0] TBD-_Calendarised 2004 Budget v7 Update 4 9" xfId="28368"/>
    <cellStyle name="Comma [0] TBD_Calendarised 2004 Budget v7 Update 5" xfId="6972"/>
    <cellStyle name="Comma [0] TBD-_Calendarised 2004 Budget v7 Update 5" xfId="6973"/>
    <cellStyle name="Comma [0] TBD_Calendarised 2004 Budget v7 Update 5 10" xfId="36746"/>
    <cellStyle name="Comma [0] TBD-_Calendarised 2004 Budget v7 Update 5 10" xfId="35580"/>
    <cellStyle name="Comma [0] TBD_Calendarised 2004 Budget v7 Update 5 11" xfId="28548"/>
    <cellStyle name="Comma [0] TBD-_Calendarised 2004 Budget v7 Update 5 11" xfId="35961"/>
    <cellStyle name="Comma [0] TBD_Calendarised 2004 Budget v7 Update 5 12" xfId="15729"/>
    <cellStyle name="Comma [0] TBD-_Calendarised 2004 Budget v7 Update 5 12" xfId="15730"/>
    <cellStyle name="Comma [0] TBD_Calendarised 2004 Budget v7 Update 5 2" xfId="22071"/>
    <cellStyle name="Comma [0] TBD-_Calendarised 2004 Budget v7 Update 5 2" xfId="22072"/>
    <cellStyle name="Comma [0] TBD_Calendarised 2004 Budget v7 Update 5 3" xfId="26578"/>
    <cellStyle name="Comma [0] TBD-_Calendarised 2004 Budget v7 Update 5 3" xfId="26579"/>
    <cellStyle name="Comma [0] TBD_Calendarised 2004 Budget v7 Update 5 4" xfId="25173"/>
    <cellStyle name="Comma [0] TBD-_Calendarised 2004 Budget v7 Update 5 4" xfId="25172"/>
    <cellStyle name="Comma [0] TBD_Calendarised 2004 Budget v7 Update 5 5" xfId="24038"/>
    <cellStyle name="Comma [0] TBD-_Calendarised 2004 Budget v7 Update 5 5" xfId="24039"/>
    <cellStyle name="Comma [0] TBD_Calendarised 2004 Budget v7 Update 5 6" xfId="32743"/>
    <cellStyle name="Comma [0] TBD-_Calendarised 2004 Budget v7 Update 5 6" xfId="32744"/>
    <cellStyle name="Comma [0] TBD_Calendarised 2004 Budget v7 Update 5 7" xfId="30986"/>
    <cellStyle name="Comma [0] TBD-_Calendarised 2004 Budget v7 Update 5 7" xfId="30985"/>
    <cellStyle name="Comma [0] TBD_Calendarised 2004 Budget v7 Update 5 8" xfId="29334"/>
    <cellStyle name="Comma [0] TBD-_Calendarised 2004 Budget v7 Update 5 8" xfId="29335"/>
    <cellStyle name="Comma [0] TBD_Calendarised 2004 Budget v7 Update 5 9" xfId="28367"/>
    <cellStyle name="Comma [0] TBD-_Calendarised 2004 Budget v7 Update 5 9" xfId="34485"/>
    <cellStyle name="Comma [0] TBD_Calendarised 2004 Budget v7 Update 6" xfId="6974"/>
    <cellStyle name="Comma [0] TBD-_Calendarised 2004 Budget v7 Update 6" xfId="6975"/>
    <cellStyle name="Comma [0] TBD_Calendarised 2004 Budget v7 Update 6 10" xfId="35579"/>
    <cellStyle name="Comma [0] TBD-_Calendarised 2004 Budget v7 Update 6 10" xfId="35578"/>
    <cellStyle name="Comma [0] TBD_Calendarised 2004 Budget v7 Update 6 11" xfId="35984"/>
    <cellStyle name="Comma [0] TBD-_Calendarised 2004 Budget v7 Update 6 11" xfId="28547"/>
    <cellStyle name="Comma [0] TBD_Calendarised 2004 Budget v7 Update 6 12" xfId="15731"/>
    <cellStyle name="Comma [0] TBD-_Calendarised 2004 Budget v7 Update 6 12" xfId="15732"/>
    <cellStyle name="Comma [0] TBD_Calendarised 2004 Budget v7 Update 6 2" xfId="22073"/>
    <cellStyle name="Comma [0] TBD-_Calendarised 2004 Budget v7 Update 6 2" xfId="22074"/>
    <cellStyle name="Comma [0] TBD_Calendarised 2004 Budget v7 Update 6 3" xfId="26580"/>
    <cellStyle name="Comma [0] TBD-_Calendarised 2004 Budget v7 Update 6 3" xfId="26581"/>
    <cellStyle name="Comma [0] TBD_Calendarised 2004 Budget v7 Update 6 4" xfId="25171"/>
    <cellStyle name="Comma [0] TBD-_Calendarised 2004 Budget v7 Update 6 4" xfId="25170"/>
    <cellStyle name="Comma [0] TBD_Calendarised 2004 Budget v7 Update 6 5" xfId="24040"/>
    <cellStyle name="Comma [0] TBD-_Calendarised 2004 Budget v7 Update 6 5" xfId="23539"/>
    <cellStyle name="Comma [0] TBD_Calendarised 2004 Budget v7 Update 6 6" xfId="32745"/>
    <cellStyle name="Comma [0] TBD-_Calendarised 2004 Budget v7 Update 6 6" xfId="32746"/>
    <cellStyle name="Comma [0] TBD_Calendarised 2004 Budget v7 Update 6 7" xfId="30984"/>
    <cellStyle name="Comma [0] TBD-_Calendarised 2004 Budget v7 Update 6 7" xfId="30983"/>
    <cellStyle name="Comma [0] TBD_Calendarised 2004 Budget v7 Update 6 8" xfId="29336"/>
    <cellStyle name="Comma [0] TBD-_Calendarised 2004 Budget v7 Update 6 8" xfId="29337"/>
    <cellStyle name="Comma [0] TBD_Calendarised 2004 Budget v7 Update 6 9" xfId="34484"/>
    <cellStyle name="Comma [0] TBD-_Calendarised 2004 Budget v7 Update 6 9" xfId="30114"/>
    <cellStyle name="Comma [0] TBD_Calendarised 2004 Budget v7 Update 7" xfId="6976"/>
    <cellStyle name="Comma [0] TBD-_Calendarised 2004 Budget v7 Update 7" xfId="6977"/>
    <cellStyle name="Comma [0] TBD_Calendarised 2004 Budget v7 Update 7 10" xfId="30065"/>
    <cellStyle name="Comma [0] TBD-_Calendarised 2004 Budget v7 Update 7 10" xfId="35577"/>
    <cellStyle name="Comma [0] TBD_Calendarised 2004 Budget v7 Update 7 11" xfId="28546"/>
    <cellStyle name="Comma [0] TBD-_Calendarised 2004 Budget v7 Update 7 11" xfId="35890"/>
    <cellStyle name="Comma [0] TBD_Calendarised 2004 Budget v7 Update 7 12" xfId="15733"/>
    <cellStyle name="Comma [0] TBD-_Calendarised 2004 Budget v7 Update 7 12" xfId="15734"/>
    <cellStyle name="Comma [0] TBD_Calendarised 2004 Budget v7 Update 7 2" xfId="22075"/>
    <cellStyle name="Comma [0] TBD-_Calendarised 2004 Budget v7 Update 7 2" xfId="22076"/>
    <cellStyle name="Comma [0] TBD_Calendarised 2004 Budget v7 Update 7 3" xfId="26582"/>
    <cellStyle name="Comma [0] TBD-_Calendarised 2004 Budget v7 Update 7 3" xfId="26583"/>
    <cellStyle name="Comma [0] TBD_Calendarised 2004 Budget v7 Update 7 4" xfId="25169"/>
    <cellStyle name="Comma [0] TBD-_Calendarised 2004 Budget v7 Update 7 4" xfId="25168"/>
    <cellStyle name="Comma [0] TBD_Calendarised 2004 Budget v7 Update 7 5" xfId="25759"/>
    <cellStyle name="Comma [0] TBD-_Calendarised 2004 Budget v7 Update 7 5" xfId="25760"/>
    <cellStyle name="Comma [0] TBD_Calendarised 2004 Budget v7 Update 7 6" xfId="32747"/>
    <cellStyle name="Comma [0] TBD-_Calendarised 2004 Budget v7 Update 7 6" xfId="32748"/>
    <cellStyle name="Comma [0] TBD_Calendarised 2004 Budget v7 Update 7 7" xfId="30982"/>
    <cellStyle name="Comma [0] TBD-_Calendarised 2004 Budget v7 Update 7 7" xfId="30981"/>
    <cellStyle name="Comma [0] TBD_Calendarised 2004 Budget v7 Update 7 8" xfId="29338"/>
    <cellStyle name="Comma [0] TBD-_Calendarised 2004 Budget v7 Update 7 8" xfId="28266"/>
    <cellStyle name="Comma [0] TBD_Calendarised 2004 Budget v7 Update 7 9" xfId="30113"/>
    <cellStyle name="Comma [0] TBD-_Calendarised 2004 Budget v7 Update 7 9" xfId="30112"/>
    <cellStyle name="Comma [0] TBD_Calendarised 2004 Budget v7 Update 8" xfId="6978"/>
    <cellStyle name="Comma [0] TBD-_Calendarised 2004 Budget v7 Update 8" xfId="6979"/>
    <cellStyle name="Comma [0] TBD_Calendarised 2004 Budget v7 Update 8 10" xfId="35576"/>
    <cellStyle name="Comma [0] TBD-_Calendarised 2004 Budget v7 Update 8 10" xfId="35575"/>
    <cellStyle name="Comma [0] TBD_Calendarised 2004 Budget v7 Update 8 11" xfId="29800"/>
    <cellStyle name="Comma [0] TBD-_Calendarised 2004 Budget v7 Update 8 11" xfId="28576"/>
    <cellStyle name="Comma [0] TBD_Calendarised 2004 Budget v7 Update 8 12" xfId="15735"/>
    <cellStyle name="Comma [0] TBD-_Calendarised 2004 Budget v7 Update 8 12" xfId="15736"/>
    <cellStyle name="Comma [0] TBD_Calendarised 2004 Budget v7 Update 8 2" xfId="22077"/>
    <cellStyle name="Comma [0] TBD-_Calendarised 2004 Budget v7 Update 8 2" xfId="22078"/>
    <cellStyle name="Comma [0] TBD_Calendarised 2004 Budget v7 Update 8 3" xfId="26584"/>
    <cellStyle name="Comma [0] TBD-_Calendarised 2004 Budget v7 Update 8 3" xfId="26585"/>
    <cellStyle name="Comma [0] TBD_Calendarised 2004 Budget v7 Update 8 4" xfId="25167"/>
    <cellStyle name="Comma [0] TBD-_Calendarised 2004 Budget v7 Update 8 4" xfId="25166"/>
    <cellStyle name="Comma [0] TBD_Calendarised 2004 Budget v7 Update 8 5" xfId="24041"/>
    <cellStyle name="Comma [0] TBD-_Calendarised 2004 Budget v7 Update 8 5" xfId="24042"/>
    <cellStyle name="Comma [0] TBD_Calendarised 2004 Budget v7 Update 8 6" xfId="32749"/>
    <cellStyle name="Comma [0] TBD-_Calendarised 2004 Budget v7 Update 8 6" xfId="32750"/>
    <cellStyle name="Comma [0] TBD_Calendarised 2004 Budget v7 Update 8 7" xfId="30980"/>
    <cellStyle name="Comma [0] TBD-_Calendarised 2004 Budget v7 Update 8 7" xfId="30979"/>
    <cellStyle name="Comma [0] TBD_Calendarised 2004 Budget v7 Update 8 8" xfId="29339"/>
    <cellStyle name="Comma [0] TBD-_Calendarised 2004 Budget v7 Update 8 8" xfId="29340"/>
    <cellStyle name="Comma [0] TBD_Calendarised 2004 Budget v7 Update 8 9" xfId="34483"/>
    <cellStyle name="Comma [0] TBD-_Calendarised 2004 Budget v7 Update 8 9" xfId="34482"/>
    <cellStyle name="Comma [0] TBD_Calendarised 2004 Budget v7 Update 9" xfId="6980"/>
    <cellStyle name="Comma [0] TBD-_Calendarised 2004 Budget v7 Update 9" xfId="6981"/>
    <cellStyle name="Comma [0] TBD_Calendarised 2004 Budget v7 Update 9 10" xfId="35462"/>
    <cellStyle name="Comma [0] TBD-_Calendarised 2004 Budget v7 Update 9 10" xfId="35461"/>
    <cellStyle name="Comma [0] TBD_Calendarised 2004 Budget v7 Update 9 11" xfId="28978"/>
    <cellStyle name="Comma [0] TBD-_Calendarised 2004 Budget v7 Update 9 11" xfId="28977"/>
    <cellStyle name="Comma [0] TBD_Calendarised 2004 Budget v7 Update 9 12" xfId="15737"/>
    <cellStyle name="Comma [0] TBD-_Calendarised 2004 Budget v7 Update 9 12" xfId="15738"/>
    <cellStyle name="Comma [0] TBD_Calendarised 2004 Budget v7 Update 9 2" xfId="22079"/>
    <cellStyle name="Comma [0] TBD-_Calendarised 2004 Budget v7 Update 9 2" xfId="22080"/>
    <cellStyle name="Comma [0] TBD_Calendarised 2004 Budget v7 Update 9 3" xfId="26586"/>
    <cellStyle name="Comma [0] TBD-_Calendarised 2004 Budget v7 Update 9 3" xfId="26587"/>
    <cellStyle name="Comma [0] TBD_Calendarised 2004 Budget v7 Update 9 4" xfId="25165"/>
    <cellStyle name="Comma [0] TBD-_Calendarised 2004 Budget v7 Update 9 4" xfId="25164"/>
    <cellStyle name="Comma [0] TBD_Calendarised 2004 Budget v7 Update 9 5" xfId="24043"/>
    <cellStyle name="Comma [0] TBD-_Calendarised 2004 Budget v7 Update 9 5" xfId="24044"/>
    <cellStyle name="Comma [0] TBD_Calendarised 2004 Budget v7 Update 9 6" xfId="32751"/>
    <cellStyle name="Comma [0] TBD-_Calendarised 2004 Budget v7 Update 9 6" xfId="32752"/>
    <cellStyle name="Comma [0] TBD_Calendarised 2004 Budget v7 Update 9 7" xfId="30978"/>
    <cellStyle name="Comma [0] TBD-_Calendarised 2004 Budget v7 Update 9 7" xfId="30977"/>
    <cellStyle name="Comma [0] TBD_Calendarised 2004 Budget v7 Update 9 8" xfId="29341"/>
    <cellStyle name="Comma [0] TBD-_Calendarised 2004 Budget v7 Update 9 8" xfId="29342"/>
    <cellStyle name="Comma [0] TBD_Calendarised 2004 Budget v7 Update 9 9" xfId="34481"/>
    <cellStyle name="Comma [0] TBD-_Calendarised 2004 Budget v7 Update 9 9" xfId="34480"/>
    <cellStyle name="Comma [0] TBD_Europe Region" xfId="6982"/>
    <cellStyle name="Comma [0] TBD-_Europe Region" xfId="6983"/>
    <cellStyle name="Comma [0] TBD_Europe Region 10" xfId="35460"/>
    <cellStyle name="Comma [0] TBD-_Europe Region 10" xfId="35459"/>
    <cellStyle name="Comma [0] TBD_Europe Region 11" xfId="29799"/>
    <cellStyle name="Comma [0] TBD-_Europe Region 11" xfId="29798"/>
    <cellStyle name="Comma [0] TBD_Europe Region 12" xfId="15739"/>
    <cellStyle name="Comma [0] TBD-_Europe Region 12" xfId="15740"/>
    <cellStyle name="Comma [0] TBD_Europe Region 2" xfId="22081"/>
    <cellStyle name="Comma [0] TBD-_Europe Region 2" xfId="22082"/>
    <cellStyle name="Comma [0] TBD_Europe Region 3" xfId="26588"/>
    <cellStyle name="Comma [0] TBD-_Europe Region 3" xfId="26589"/>
    <cellStyle name="Comma [0] TBD_Europe Region 4" xfId="25163"/>
    <cellStyle name="Comma [0] TBD-_Europe Region 4" xfId="25162"/>
    <cellStyle name="Comma [0] TBD_Europe Region 5" xfId="24045"/>
    <cellStyle name="Comma [0] TBD-_Europe Region 5" xfId="24046"/>
    <cellStyle name="Comma [0] TBD_Europe Region 6" xfId="32753"/>
    <cellStyle name="Comma [0] TBD-_Europe Region 6" xfId="32754"/>
    <cellStyle name="Comma [0] TBD_Europe Region 7" xfId="30976"/>
    <cellStyle name="Comma [0] TBD-_Europe Region 7" xfId="30975"/>
    <cellStyle name="Comma [0] TBD_Europe Region 8" xfId="29343"/>
    <cellStyle name="Comma [0] TBD-_Europe Region 8" xfId="29344"/>
    <cellStyle name="Comma [0] TBD_Europe Region 9" xfId="34479"/>
    <cellStyle name="Comma [0] TBD-_Europe Region 9" xfId="34478"/>
    <cellStyle name="Comma [0] TBD_F08 00 to PF3" xfId="6984"/>
    <cellStyle name="Comma [0] TBD-_F08 00 to PF3" xfId="6985"/>
    <cellStyle name="Comma [0] TBD_J&amp;LR 6+6 QoQ" xfId="6986"/>
    <cellStyle name="Comma [0] TBD-_J&amp;LR 6+6 QoQ" xfId="6987"/>
    <cellStyle name="Comma [0] TBD_JLR 0+12 Forecast v11c part2" xfId="6988"/>
    <cellStyle name="Comma [0] TBD-_JLR 0+12 Forecast v11c part2" xfId="6989"/>
    <cellStyle name="Comma [0] TBD_JLR 0+12 Forecast v11c part2 10" xfId="6990"/>
    <cellStyle name="Comma [0] TBD-_JLR 0+12 Forecast v11c part2 10" xfId="6991"/>
    <cellStyle name="Comma [0] TBD_JLR 0+12 Forecast v11c part2 10 10" xfId="35456"/>
    <cellStyle name="Comma [0] TBD-_JLR 0+12 Forecast v11c part2 10 10" xfId="35455"/>
    <cellStyle name="Comma [0] TBD_JLR 0+12 Forecast v11c part2 10 11" xfId="33945"/>
    <cellStyle name="Comma [0] TBD-_JLR 0+12 Forecast v11c part2 10 11" xfId="28079"/>
    <cellStyle name="Comma [0] TBD_JLR 0+12 Forecast v11c part2 10 12" xfId="15743"/>
    <cellStyle name="Comma [0] TBD-_JLR 0+12 Forecast v11c part2 10 12" xfId="15744"/>
    <cellStyle name="Comma [0] TBD_JLR 0+12 Forecast v11c part2 10 2" xfId="22085"/>
    <cellStyle name="Comma [0] TBD-_JLR 0+12 Forecast v11c part2 10 2" xfId="22086"/>
    <cellStyle name="Comma [0] TBD_JLR 0+12 Forecast v11c part2 10 3" xfId="26592"/>
    <cellStyle name="Comma [0] TBD-_JLR 0+12 Forecast v11c part2 10 3" xfId="26593"/>
    <cellStyle name="Comma [0] TBD_JLR 0+12 Forecast v11c part2 10 4" xfId="25159"/>
    <cellStyle name="Comma [0] TBD-_JLR 0+12 Forecast v11c part2 10 4" xfId="25158"/>
    <cellStyle name="Comma [0] TBD_JLR 0+12 Forecast v11c part2 10 5" xfId="24048"/>
    <cellStyle name="Comma [0] TBD-_JLR 0+12 Forecast v11c part2 10 5" xfId="24049"/>
    <cellStyle name="Comma [0] TBD_JLR 0+12 Forecast v11c part2 10 6" xfId="32758"/>
    <cellStyle name="Comma [0] TBD-_JLR 0+12 Forecast v11c part2 10 6" xfId="32759"/>
    <cellStyle name="Comma [0] TBD_JLR 0+12 Forecast v11c part2 10 7" xfId="30972"/>
    <cellStyle name="Comma [0] TBD-_JLR 0+12 Forecast v11c part2 10 7" xfId="30971"/>
    <cellStyle name="Comma [0] TBD_JLR 0+12 Forecast v11c part2 10 8" xfId="29351"/>
    <cellStyle name="Comma [0] TBD-_JLR 0+12 Forecast v11c part2 10 8" xfId="29352"/>
    <cellStyle name="Comma [0] TBD_JLR 0+12 Forecast v11c part2 10 9" xfId="28853"/>
    <cellStyle name="Comma [0] TBD-_JLR 0+12 Forecast v11c part2 10 9" xfId="34477"/>
    <cellStyle name="Comma [0] TBD_JLR 0+12 Forecast v11c part2 11" xfId="6992"/>
    <cellStyle name="Comma [0] TBD-_JLR 0+12 Forecast v11c part2 11" xfId="6993"/>
    <cellStyle name="Comma [0] TBD_JLR 0+12 Forecast v11c part2 11 10" xfId="35454"/>
    <cellStyle name="Comma [0] TBD-_JLR 0+12 Forecast v11c part2 11 10" xfId="35453"/>
    <cellStyle name="Comma [0] TBD_JLR 0+12 Forecast v11c part2 11 11" xfId="33944"/>
    <cellStyle name="Comma [0] TBD-_JLR 0+12 Forecast v11c part2 11 11" xfId="33943"/>
    <cellStyle name="Comma [0] TBD_JLR 0+12 Forecast v11c part2 11 12" xfId="15745"/>
    <cellStyle name="Comma [0] TBD-_JLR 0+12 Forecast v11c part2 11 12" xfId="15746"/>
    <cellStyle name="Comma [0] TBD_JLR 0+12 Forecast v11c part2 11 2" xfId="22087"/>
    <cellStyle name="Comma [0] TBD-_JLR 0+12 Forecast v11c part2 11 2" xfId="22088"/>
    <cellStyle name="Comma [0] TBD_JLR 0+12 Forecast v11c part2 11 3" xfId="26594"/>
    <cellStyle name="Comma [0] TBD-_JLR 0+12 Forecast v11c part2 11 3" xfId="26595"/>
    <cellStyle name="Comma [0] TBD_JLR 0+12 Forecast v11c part2 11 4" xfId="25157"/>
    <cellStyle name="Comma [0] TBD-_JLR 0+12 Forecast v11c part2 11 4" xfId="25156"/>
    <cellStyle name="Comma [0] TBD_JLR 0+12 Forecast v11c part2 11 5" xfId="24050"/>
    <cellStyle name="Comma [0] TBD-_JLR 0+12 Forecast v11c part2 11 5" xfId="24051"/>
    <cellStyle name="Comma [0] TBD_JLR 0+12 Forecast v11c part2 11 6" xfId="32760"/>
    <cellStyle name="Comma [0] TBD-_JLR 0+12 Forecast v11c part2 11 6" xfId="32761"/>
    <cellStyle name="Comma [0] TBD_JLR 0+12 Forecast v11c part2 11 7" xfId="30970"/>
    <cellStyle name="Comma [0] TBD-_JLR 0+12 Forecast v11c part2 11 7" xfId="30969"/>
    <cellStyle name="Comma [0] TBD_JLR 0+12 Forecast v11c part2 11 8" xfId="29353"/>
    <cellStyle name="Comma [0] TBD-_JLR 0+12 Forecast v11c part2 11 8" xfId="29354"/>
    <cellStyle name="Comma [0] TBD_JLR 0+12 Forecast v11c part2 11 9" xfId="28366"/>
    <cellStyle name="Comma [0] TBD-_JLR 0+12 Forecast v11c part2 11 9" xfId="34476"/>
    <cellStyle name="Comma [0] TBD_JLR 0+12 Forecast v11c part2 12" xfId="6994"/>
    <cellStyle name="Comma [0] TBD-_JLR 0+12 Forecast v11c part2 12" xfId="6995"/>
    <cellStyle name="Comma [0] TBD_JLR 0+12 Forecast v11c part2 12 10" xfId="35452"/>
    <cellStyle name="Comma [0] TBD-_JLR 0+12 Forecast v11c part2 12 10" xfId="35451"/>
    <cellStyle name="Comma [0] TBD_JLR 0+12 Forecast v11c part2 12 11" xfId="33942"/>
    <cellStyle name="Comma [0] TBD-_JLR 0+12 Forecast v11c part2 12 11" xfId="33941"/>
    <cellStyle name="Comma [0] TBD_JLR 0+12 Forecast v11c part2 12 12" xfId="15747"/>
    <cellStyle name="Comma [0] TBD-_JLR 0+12 Forecast v11c part2 12 12" xfId="15748"/>
    <cellStyle name="Comma [0] TBD_JLR 0+12 Forecast v11c part2 12 2" xfId="22089"/>
    <cellStyle name="Comma [0] TBD-_JLR 0+12 Forecast v11c part2 12 2" xfId="22090"/>
    <cellStyle name="Comma [0] TBD_JLR 0+12 Forecast v11c part2 12 3" xfId="26596"/>
    <cellStyle name="Comma [0] TBD-_JLR 0+12 Forecast v11c part2 12 3" xfId="26597"/>
    <cellStyle name="Comma [0] TBD_JLR 0+12 Forecast v11c part2 12 4" xfId="25155"/>
    <cellStyle name="Comma [0] TBD-_JLR 0+12 Forecast v11c part2 12 4" xfId="25154"/>
    <cellStyle name="Comma [0] TBD_JLR 0+12 Forecast v11c part2 12 5" xfId="24052"/>
    <cellStyle name="Comma [0] TBD-_JLR 0+12 Forecast v11c part2 12 5" xfId="24053"/>
    <cellStyle name="Comma [0] TBD_JLR 0+12 Forecast v11c part2 12 6" xfId="32762"/>
    <cellStyle name="Comma [0] TBD-_JLR 0+12 Forecast v11c part2 12 6" xfId="32763"/>
    <cellStyle name="Comma [0] TBD_JLR 0+12 Forecast v11c part2 12 7" xfId="30968"/>
    <cellStyle name="Comma [0] TBD-_JLR 0+12 Forecast v11c part2 12 7" xfId="30967"/>
    <cellStyle name="Comma [0] TBD_JLR 0+12 Forecast v11c part2 12 8" xfId="29355"/>
    <cellStyle name="Comma [0] TBD-_JLR 0+12 Forecast v11c part2 12 8" xfId="29356"/>
    <cellStyle name="Comma [0] TBD_JLR 0+12 Forecast v11c part2 12 9" xfId="34475"/>
    <cellStyle name="Comma [0] TBD-_JLR 0+12 Forecast v11c part2 12 9" xfId="34474"/>
    <cellStyle name="Comma [0] TBD_JLR 0+12 Forecast v11c part2 13" xfId="6996"/>
    <cellStyle name="Comma [0] TBD-_JLR 0+12 Forecast v11c part2 13" xfId="6997"/>
    <cellStyle name="Comma [0] TBD_JLR 0+12 Forecast v11c part2 13 10" xfId="35450"/>
    <cellStyle name="Comma [0] TBD-_JLR 0+12 Forecast v11c part2 13 10" xfId="33562"/>
    <cellStyle name="Comma [0] TBD_JLR 0+12 Forecast v11c part2 13 11" xfId="33940"/>
    <cellStyle name="Comma [0] TBD-_JLR 0+12 Forecast v11c part2 13 11" xfId="33939"/>
    <cellStyle name="Comma [0] TBD_JLR 0+12 Forecast v11c part2 13 12" xfId="15749"/>
    <cellStyle name="Comma [0] TBD-_JLR 0+12 Forecast v11c part2 13 12" xfId="15750"/>
    <cellStyle name="Comma [0] TBD_JLR 0+12 Forecast v11c part2 13 2" xfId="22091"/>
    <cellStyle name="Comma [0] TBD-_JLR 0+12 Forecast v11c part2 13 2" xfId="22092"/>
    <cellStyle name="Comma [0] TBD_JLR 0+12 Forecast v11c part2 13 3" xfId="26598"/>
    <cellStyle name="Comma [0] TBD-_JLR 0+12 Forecast v11c part2 13 3" xfId="26599"/>
    <cellStyle name="Comma [0] TBD_JLR 0+12 Forecast v11c part2 13 4" xfId="25153"/>
    <cellStyle name="Comma [0] TBD-_JLR 0+12 Forecast v11c part2 13 4" xfId="25152"/>
    <cellStyle name="Comma [0] TBD_JLR 0+12 Forecast v11c part2 13 5" xfId="24054"/>
    <cellStyle name="Comma [0] TBD-_JLR 0+12 Forecast v11c part2 13 5" xfId="24055"/>
    <cellStyle name="Comma [0] TBD_JLR 0+12 Forecast v11c part2 13 6" xfId="32764"/>
    <cellStyle name="Comma [0] TBD-_JLR 0+12 Forecast v11c part2 13 6" xfId="32765"/>
    <cellStyle name="Comma [0] TBD_JLR 0+12 Forecast v11c part2 13 7" xfId="30966"/>
    <cellStyle name="Comma [0] TBD-_JLR 0+12 Forecast v11c part2 13 7" xfId="30965"/>
    <cellStyle name="Comma [0] TBD_JLR 0+12 Forecast v11c part2 13 8" xfId="29357"/>
    <cellStyle name="Comma [0] TBD-_JLR 0+12 Forecast v11c part2 13 8" xfId="29358"/>
    <cellStyle name="Comma [0] TBD_JLR 0+12 Forecast v11c part2 13 9" xfId="34473"/>
    <cellStyle name="Comma [0] TBD-_JLR 0+12 Forecast v11c part2 13 9" xfId="34472"/>
    <cellStyle name="Comma [0] TBD_JLR 0+12 Forecast v11c part2 14" xfId="6998"/>
    <cellStyle name="Comma [0] TBD-_JLR 0+12 Forecast v11c part2 14" xfId="6999"/>
    <cellStyle name="Comma [0] TBD_JLR 0+12 Forecast v11c part2 14 10" xfId="29864"/>
    <cellStyle name="Comma [0] TBD-_JLR 0+12 Forecast v11c part2 14 10" xfId="29865"/>
    <cellStyle name="Comma [0] TBD_JLR 0+12 Forecast v11c part2 14 11" xfId="33938"/>
    <cellStyle name="Comma [0] TBD-_JLR 0+12 Forecast v11c part2 14 11" xfId="33937"/>
    <cellStyle name="Comma [0] TBD_JLR 0+12 Forecast v11c part2 14 12" xfId="15751"/>
    <cellStyle name="Comma [0] TBD-_JLR 0+12 Forecast v11c part2 14 12" xfId="15752"/>
    <cellStyle name="Comma [0] TBD_JLR 0+12 Forecast v11c part2 14 2" xfId="22093"/>
    <cellStyle name="Comma [0] TBD-_JLR 0+12 Forecast v11c part2 14 2" xfId="22094"/>
    <cellStyle name="Comma [0] TBD_JLR 0+12 Forecast v11c part2 14 3" xfId="26600"/>
    <cellStyle name="Comma [0] TBD-_JLR 0+12 Forecast v11c part2 14 3" xfId="26601"/>
    <cellStyle name="Comma [0] TBD_JLR 0+12 Forecast v11c part2 14 4" xfId="25151"/>
    <cellStyle name="Comma [0] TBD-_JLR 0+12 Forecast v11c part2 14 4" xfId="25150"/>
    <cellStyle name="Comma [0] TBD_JLR 0+12 Forecast v11c part2 14 5" xfId="24056"/>
    <cellStyle name="Comma [0] TBD-_JLR 0+12 Forecast v11c part2 14 5" xfId="24057"/>
    <cellStyle name="Comma [0] TBD_JLR 0+12 Forecast v11c part2 14 6" xfId="32766"/>
    <cellStyle name="Comma [0] TBD-_JLR 0+12 Forecast v11c part2 14 6" xfId="32767"/>
    <cellStyle name="Comma [0] TBD_JLR 0+12 Forecast v11c part2 14 7" xfId="30964"/>
    <cellStyle name="Comma [0] TBD-_JLR 0+12 Forecast v11c part2 14 7" xfId="30963"/>
    <cellStyle name="Comma [0] TBD_JLR 0+12 Forecast v11c part2 14 8" xfId="29359"/>
    <cellStyle name="Comma [0] TBD-_JLR 0+12 Forecast v11c part2 14 8" xfId="29360"/>
    <cellStyle name="Comma [0] TBD_JLR 0+12 Forecast v11c part2 14 9" xfId="34471"/>
    <cellStyle name="Comma [0] TBD-_JLR 0+12 Forecast v11c part2 14 9" xfId="34470"/>
    <cellStyle name="Comma [0] TBD_JLR 0+12 Forecast v11c part2 15" xfId="7000"/>
    <cellStyle name="Comma [0] TBD-_JLR 0+12 Forecast v11c part2 15" xfId="7001"/>
    <cellStyle name="Comma [0] TBD_JLR 0+12 Forecast v11c part2 15 10" xfId="29866"/>
    <cellStyle name="Comma [0] TBD-_JLR 0+12 Forecast v11c part2 15 10" xfId="29867"/>
    <cellStyle name="Comma [0] TBD_JLR 0+12 Forecast v11c part2 15 11" xfId="33936"/>
    <cellStyle name="Comma [0] TBD-_JLR 0+12 Forecast v11c part2 15 11" xfId="33935"/>
    <cellStyle name="Comma [0] TBD_JLR 0+12 Forecast v11c part2 15 12" xfId="15753"/>
    <cellStyle name="Comma [0] TBD-_JLR 0+12 Forecast v11c part2 15 12" xfId="15754"/>
    <cellStyle name="Comma [0] TBD_JLR 0+12 Forecast v11c part2 15 2" xfId="22095"/>
    <cellStyle name="Comma [0] TBD-_JLR 0+12 Forecast v11c part2 15 2" xfId="22096"/>
    <cellStyle name="Comma [0] TBD_JLR 0+12 Forecast v11c part2 15 3" xfId="26602"/>
    <cellStyle name="Comma [0] TBD-_JLR 0+12 Forecast v11c part2 15 3" xfId="26603"/>
    <cellStyle name="Comma [0] TBD_JLR 0+12 Forecast v11c part2 15 4" xfId="25149"/>
    <cellStyle name="Comma [0] TBD-_JLR 0+12 Forecast v11c part2 15 4" xfId="25148"/>
    <cellStyle name="Comma [0] TBD_JLR 0+12 Forecast v11c part2 15 5" xfId="24058"/>
    <cellStyle name="Comma [0] TBD-_JLR 0+12 Forecast v11c part2 15 5" xfId="24059"/>
    <cellStyle name="Comma [0] TBD_JLR 0+12 Forecast v11c part2 15 6" xfId="32768"/>
    <cellStyle name="Comma [0] TBD-_JLR 0+12 Forecast v11c part2 15 6" xfId="32769"/>
    <cellStyle name="Comma [0] TBD_JLR 0+12 Forecast v11c part2 15 7" xfId="30962"/>
    <cellStyle name="Comma [0] TBD-_JLR 0+12 Forecast v11c part2 15 7" xfId="30961"/>
    <cellStyle name="Comma [0] TBD_JLR 0+12 Forecast v11c part2 15 8" xfId="29361"/>
    <cellStyle name="Comma [0] TBD-_JLR 0+12 Forecast v11c part2 15 8" xfId="29362"/>
    <cellStyle name="Comma [0] TBD_JLR 0+12 Forecast v11c part2 15 9" xfId="28365"/>
    <cellStyle name="Comma [0] TBD-_JLR 0+12 Forecast v11c part2 15 9" xfId="30110"/>
    <cellStyle name="Comma [0] TBD_JLR 0+12 Forecast v11c part2 16" xfId="7002"/>
    <cellStyle name="Comma [0] TBD-_JLR 0+12 Forecast v11c part2 16" xfId="7003"/>
    <cellStyle name="Comma [0] TBD_JLR 0+12 Forecast v11c part2 16 10" xfId="29868"/>
    <cellStyle name="Comma [0] TBD-_JLR 0+12 Forecast v11c part2 16 10" xfId="29869"/>
    <cellStyle name="Comma [0] TBD_JLR 0+12 Forecast v11c part2 16 11" xfId="33934"/>
    <cellStyle name="Comma [0] TBD-_JLR 0+12 Forecast v11c part2 16 11" xfId="33933"/>
    <cellStyle name="Comma [0] TBD_JLR 0+12 Forecast v11c part2 16 12" xfId="15755"/>
    <cellStyle name="Comma [0] TBD-_JLR 0+12 Forecast v11c part2 16 12" xfId="15756"/>
    <cellStyle name="Comma [0] TBD_JLR 0+12 Forecast v11c part2 16 2" xfId="22097"/>
    <cellStyle name="Comma [0] TBD-_JLR 0+12 Forecast v11c part2 16 2" xfId="22098"/>
    <cellStyle name="Comma [0] TBD_JLR 0+12 Forecast v11c part2 16 3" xfId="26604"/>
    <cellStyle name="Comma [0] TBD-_JLR 0+12 Forecast v11c part2 16 3" xfId="26605"/>
    <cellStyle name="Comma [0] TBD_JLR 0+12 Forecast v11c part2 16 4" xfId="25147"/>
    <cellStyle name="Comma [0] TBD-_JLR 0+12 Forecast v11c part2 16 4" xfId="25146"/>
    <cellStyle name="Comma [0] TBD_JLR 0+12 Forecast v11c part2 16 5" xfId="24060"/>
    <cellStyle name="Comma [0] TBD-_JLR 0+12 Forecast v11c part2 16 5" xfId="24061"/>
    <cellStyle name="Comma [0] TBD_JLR 0+12 Forecast v11c part2 16 6" xfId="32770"/>
    <cellStyle name="Comma [0] TBD-_JLR 0+12 Forecast v11c part2 16 6" xfId="32771"/>
    <cellStyle name="Comma [0] TBD_JLR 0+12 Forecast v11c part2 16 7" xfId="30960"/>
    <cellStyle name="Comma [0] TBD-_JLR 0+12 Forecast v11c part2 16 7" xfId="30959"/>
    <cellStyle name="Comma [0] TBD_JLR 0+12 Forecast v11c part2 16 8" xfId="28267"/>
    <cellStyle name="Comma [0] TBD-_JLR 0+12 Forecast v11c part2 16 8" xfId="28268"/>
    <cellStyle name="Comma [0] TBD_JLR 0+12 Forecast v11c part2 16 9" xfId="34469"/>
    <cellStyle name="Comma [0] TBD-_JLR 0+12 Forecast v11c part2 16 9" xfId="34468"/>
    <cellStyle name="Comma [0] TBD_JLR 0+12 Forecast v11c part2 17" xfId="7004"/>
    <cellStyle name="Comma [0] TBD-_JLR 0+12 Forecast v11c part2 17" xfId="7005"/>
    <cellStyle name="Comma [0] TBD_JLR 0+12 Forecast v11c part2 17 10" xfId="29870"/>
    <cellStyle name="Comma [0] TBD-_JLR 0+12 Forecast v11c part2 17 10" xfId="29871"/>
    <cellStyle name="Comma [0] TBD_JLR 0+12 Forecast v11c part2 17 11" xfId="33932"/>
    <cellStyle name="Comma [0] TBD-_JLR 0+12 Forecast v11c part2 17 11" xfId="33931"/>
    <cellStyle name="Comma [0] TBD_JLR 0+12 Forecast v11c part2 17 12" xfId="15757"/>
    <cellStyle name="Comma [0] TBD-_JLR 0+12 Forecast v11c part2 17 12" xfId="15758"/>
    <cellStyle name="Comma [0] TBD_JLR 0+12 Forecast v11c part2 17 2" xfId="22099"/>
    <cellStyle name="Comma [0] TBD-_JLR 0+12 Forecast v11c part2 17 2" xfId="22100"/>
    <cellStyle name="Comma [0] TBD_JLR 0+12 Forecast v11c part2 17 3" xfId="26606"/>
    <cellStyle name="Comma [0] TBD-_JLR 0+12 Forecast v11c part2 17 3" xfId="26607"/>
    <cellStyle name="Comma [0] TBD_JLR 0+12 Forecast v11c part2 17 4" xfId="25145"/>
    <cellStyle name="Comma [0] TBD-_JLR 0+12 Forecast v11c part2 17 4" xfId="25144"/>
    <cellStyle name="Comma [0] TBD_JLR 0+12 Forecast v11c part2 17 5" xfId="24062"/>
    <cellStyle name="Comma [0] TBD-_JLR 0+12 Forecast v11c part2 17 5" xfId="24063"/>
    <cellStyle name="Comma [0] TBD_JLR 0+12 Forecast v11c part2 17 6" xfId="32772"/>
    <cellStyle name="Comma [0] TBD-_JLR 0+12 Forecast v11c part2 17 6" xfId="32773"/>
    <cellStyle name="Comma [0] TBD_JLR 0+12 Forecast v11c part2 17 7" xfId="30958"/>
    <cellStyle name="Comma [0] TBD-_JLR 0+12 Forecast v11c part2 17 7" xfId="30957"/>
    <cellStyle name="Comma [0] TBD_JLR 0+12 Forecast v11c part2 17 8" xfId="28269"/>
    <cellStyle name="Comma [0] TBD-_JLR 0+12 Forecast v11c part2 17 8" xfId="29363"/>
    <cellStyle name="Comma [0] TBD_JLR 0+12 Forecast v11c part2 17 9" xfId="28095"/>
    <cellStyle name="Comma [0] TBD-_JLR 0+12 Forecast v11c part2 17 9" xfId="28364"/>
    <cellStyle name="Comma [0] TBD_JLR 0+12 Forecast v11c part2 18" xfId="7006"/>
    <cellStyle name="Comma [0] TBD-_JLR 0+12 Forecast v11c part2 18" xfId="7007"/>
    <cellStyle name="Comma [0] TBD_JLR 0+12 Forecast v11c part2 18 10" xfId="29872"/>
    <cellStyle name="Comma [0] TBD-_JLR 0+12 Forecast v11c part2 18 10" xfId="28342"/>
    <cellStyle name="Comma [0] TBD_JLR 0+12 Forecast v11c part2 18 11" xfId="33930"/>
    <cellStyle name="Comma [0] TBD-_JLR 0+12 Forecast v11c part2 18 11" xfId="33929"/>
    <cellStyle name="Comma [0] TBD_JLR 0+12 Forecast v11c part2 18 12" xfId="15759"/>
    <cellStyle name="Comma [0] TBD-_JLR 0+12 Forecast v11c part2 18 12" xfId="15760"/>
    <cellStyle name="Comma [0] TBD_JLR 0+12 Forecast v11c part2 18 2" xfId="22101"/>
    <cellStyle name="Comma [0] TBD-_JLR 0+12 Forecast v11c part2 18 2" xfId="22102"/>
    <cellStyle name="Comma [0] TBD_JLR 0+12 Forecast v11c part2 18 3" xfId="26608"/>
    <cellStyle name="Comma [0] TBD-_JLR 0+12 Forecast v11c part2 18 3" xfId="26609"/>
    <cellStyle name="Comma [0] TBD_JLR 0+12 Forecast v11c part2 18 4" xfId="25143"/>
    <cellStyle name="Comma [0] TBD-_JLR 0+12 Forecast v11c part2 18 4" xfId="25142"/>
    <cellStyle name="Comma [0] TBD_JLR 0+12 Forecast v11c part2 18 5" xfId="24064"/>
    <cellStyle name="Comma [0] TBD-_JLR 0+12 Forecast v11c part2 18 5" xfId="24065"/>
    <cellStyle name="Comma [0] TBD_JLR 0+12 Forecast v11c part2 18 6" xfId="32774"/>
    <cellStyle name="Comma [0] TBD-_JLR 0+12 Forecast v11c part2 18 6" xfId="32775"/>
    <cellStyle name="Comma [0] TBD_JLR 0+12 Forecast v11c part2 18 7" xfId="30956"/>
    <cellStyle name="Comma [0] TBD-_JLR 0+12 Forecast v11c part2 18 7" xfId="30955"/>
    <cellStyle name="Comma [0] TBD_JLR 0+12 Forecast v11c part2 18 8" xfId="29364"/>
    <cellStyle name="Comma [0] TBD-_JLR 0+12 Forecast v11c part2 18 8" xfId="29365"/>
    <cellStyle name="Comma [0] TBD_JLR 0+12 Forecast v11c part2 18 9" xfId="28363"/>
    <cellStyle name="Comma [0] TBD-_JLR 0+12 Forecast v11c part2 18 9" xfId="34467"/>
    <cellStyle name="Comma [0] TBD_JLR 0+12 Forecast v11c part2 19" xfId="7008"/>
    <cellStyle name="Comma [0] TBD-_JLR 0+12 Forecast v11c part2 19" xfId="7009"/>
    <cellStyle name="Comma [0] TBD_JLR 0+12 Forecast v11c part2 19 10" xfId="29873"/>
    <cellStyle name="Comma [0] TBD-_JLR 0+12 Forecast v11c part2 19 10" xfId="29874"/>
    <cellStyle name="Comma [0] TBD_JLR 0+12 Forecast v11c part2 19 11" xfId="33928"/>
    <cellStyle name="Comma [0] TBD-_JLR 0+12 Forecast v11c part2 19 11" xfId="33927"/>
    <cellStyle name="Comma [0] TBD_JLR 0+12 Forecast v11c part2 19 12" xfId="15761"/>
    <cellStyle name="Comma [0] TBD-_JLR 0+12 Forecast v11c part2 19 12" xfId="15762"/>
    <cellStyle name="Comma [0] TBD_JLR 0+12 Forecast v11c part2 19 2" xfId="22103"/>
    <cellStyle name="Comma [0] TBD-_JLR 0+12 Forecast v11c part2 19 2" xfId="22104"/>
    <cellStyle name="Comma [0] TBD_JLR 0+12 Forecast v11c part2 19 3" xfId="26610"/>
    <cellStyle name="Comma [0] TBD-_JLR 0+12 Forecast v11c part2 19 3" xfId="26611"/>
    <cellStyle name="Comma [0] TBD_JLR 0+12 Forecast v11c part2 19 4" xfId="25141"/>
    <cellStyle name="Comma [0] TBD-_JLR 0+12 Forecast v11c part2 19 4" xfId="25140"/>
    <cellStyle name="Comma [0] TBD_JLR 0+12 Forecast v11c part2 19 5" xfId="24066"/>
    <cellStyle name="Comma [0] TBD-_JLR 0+12 Forecast v11c part2 19 5" xfId="24067"/>
    <cellStyle name="Comma [0] TBD_JLR 0+12 Forecast v11c part2 19 6" xfId="32776"/>
    <cellStyle name="Comma [0] TBD-_JLR 0+12 Forecast v11c part2 19 6" xfId="32777"/>
    <cellStyle name="Comma [0] TBD_JLR 0+12 Forecast v11c part2 19 7" xfId="30954"/>
    <cellStyle name="Comma [0] TBD-_JLR 0+12 Forecast v11c part2 19 7" xfId="30953"/>
    <cellStyle name="Comma [0] TBD_JLR 0+12 Forecast v11c part2 19 8" xfId="29366"/>
    <cellStyle name="Comma [0] TBD-_JLR 0+12 Forecast v11c part2 19 8" xfId="29367"/>
    <cellStyle name="Comma [0] TBD_JLR 0+12 Forecast v11c part2 19 9" xfId="34466"/>
    <cellStyle name="Comma [0] TBD-_JLR 0+12 Forecast v11c part2 19 9" xfId="34465"/>
    <cellStyle name="Comma [0] TBD_JLR 0+12 Forecast v11c part2 2" xfId="7010"/>
    <cellStyle name="Comma [0] TBD-_JLR 0+12 Forecast v11c part2 2" xfId="7011"/>
    <cellStyle name="Comma [0] TBD_JLR 0+12 Forecast v11c part2 2 10" xfId="34802"/>
    <cellStyle name="Comma [0] TBD-_JLR 0+12 Forecast v11c part2 2 10" xfId="29875"/>
    <cellStyle name="Comma [0] TBD_JLR 0+12 Forecast v11c part2 2 11" xfId="33926"/>
    <cellStyle name="Comma [0] TBD-_JLR 0+12 Forecast v11c part2 2 11" xfId="33925"/>
    <cellStyle name="Comma [0] TBD_JLR 0+12 Forecast v11c part2 2 12" xfId="15763"/>
    <cellStyle name="Comma [0] TBD-_JLR 0+12 Forecast v11c part2 2 12" xfId="15764"/>
    <cellStyle name="Comma [0] TBD_JLR 0+12 Forecast v11c part2 2 2" xfId="22105"/>
    <cellStyle name="Comma [0] TBD-_JLR 0+12 Forecast v11c part2 2 2" xfId="22106"/>
    <cellStyle name="Comma [0] TBD_JLR 0+12 Forecast v11c part2 2 3" xfId="26612"/>
    <cellStyle name="Comma [0] TBD-_JLR 0+12 Forecast v11c part2 2 3" xfId="26613"/>
    <cellStyle name="Comma [0] TBD_JLR 0+12 Forecast v11c part2 2 4" xfId="25139"/>
    <cellStyle name="Comma [0] TBD-_JLR 0+12 Forecast v11c part2 2 4" xfId="25138"/>
    <cellStyle name="Comma [0] TBD_JLR 0+12 Forecast v11c part2 2 5" xfId="24068"/>
    <cellStyle name="Comma [0] TBD-_JLR 0+12 Forecast v11c part2 2 5" xfId="24069"/>
    <cellStyle name="Comma [0] TBD_JLR 0+12 Forecast v11c part2 2 6" xfId="32778"/>
    <cellStyle name="Comma [0] TBD-_JLR 0+12 Forecast v11c part2 2 6" xfId="32779"/>
    <cellStyle name="Comma [0] TBD_JLR 0+12 Forecast v11c part2 2 7" xfId="30952"/>
    <cellStyle name="Comma [0] TBD-_JLR 0+12 Forecast v11c part2 2 7" xfId="30951"/>
    <cellStyle name="Comma [0] TBD_JLR 0+12 Forecast v11c part2 2 8" xfId="29368"/>
    <cellStyle name="Comma [0] TBD-_JLR 0+12 Forecast v11c part2 2 8" xfId="29369"/>
    <cellStyle name="Comma [0] TBD_JLR 0+12 Forecast v11c part2 2 9" xfId="34464"/>
    <cellStyle name="Comma [0] TBD-_JLR 0+12 Forecast v11c part2 2 9" xfId="34463"/>
    <cellStyle name="Comma [0] TBD_JLR 0+12 Forecast v11c part2 20" xfId="7012"/>
    <cellStyle name="Comma [0] TBD-_JLR 0+12 Forecast v11c part2 20" xfId="7013"/>
    <cellStyle name="Comma [0] TBD_JLR 0+12 Forecast v11c part2 20 10" xfId="28420"/>
    <cellStyle name="Comma [0] TBD-_JLR 0+12 Forecast v11c part2 20 10" xfId="34597"/>
    <cellStyle name="Comma [0] TBD_JLR 0+12 Forecast v11c part2 20 11" xfId="33924"/>
    <cellStyle name="Comma [0] TBD-_JLR 0+12 Forecast v11c part2 20 11" xfId="33923"/>
    <cellStyle name="Comma [0] TBD_JLR 0+12 Forecast v11c part2 20 12" xfId="15765"/>
    <cellStyle name="Comma [0] TBD-_JLR 0+12 Forecast v11c part2 20 12" xfId="15766"/>
    <cellStyle name="Comma [0] TBD_JLR 0+12 Forecast v11c part2 20 2" xfId="22107"/>
    <cellStyle name="Comma [0] TBD-_JLR 0+12 Forecast v11c part2 20 2" xfId="22108"/>
    <cellStyle name="Comma [0] TBD_JLR 0+12 Forecast v11c part2 20 3" xfId="26614"/>
    <cellStyle name="Comma [0] TBD-_JLR 0+12 Forecast v11c part2 20 3" xfId="26615"/>
    <cellStyle name="Comma [0] TBD_JLR 0+12 Forecast v11c part2 20 4" xfId="25137"/>
    <cellStyle name="Comma [0] TBD-_JLR 0+12 Forecast v11c part2 20 4" xfId="25136"/>
    <cellStyle name="Comma [0] TBD_JLR 0+12 Forecast v11c part2 20 5" xfId="24070"/>
    <cellStyle name="Comma [0] TBD-_JLR 0+12 Forecast v11c part2 20 5" xfId="23541"/>
    <cellStyle name="Comma [0] TBD_JLR 0+12 Forecast v11c part2 20 6" xfId="32780"/>
    <cellStyle name="Comma [0] TBD-_JLR 0+12 Forecast v11c part2 20 6" xfId="32781"/>
    <cellStyle name="Comma [0] TBD_JLR 0+12 Forecast v11c part2 20 7" xfId="30950"/>
    <cellStyle name="Comma [0] TBD-_JLR 0+12 Forecast v11c part2 20 7" xfId="30949"/>
    <cellStyle name="Comma [0] TBD_JLR 0+12 Forecast v11c part2 20 8" xfId="29370"/>
    <cellStyle name="Comma [0] TBD-_JLR 0+12 Forecast v11c part2 20 8" xfId="29371"/>
    <cellStyle name="Comma [0] TBD_JLR 0+12 Forecast v11c part2 20 9" xfId="30109"/>
    <cellStyle name="Comma [0] TBD-_JLR 0+12 Forecast v11c part2 20 9" xfId="34462"/>
    <cellStyle name="Comma [0] TBD_JLR 0+12 Forecast v11c part2 21" xfId="7014"/>
    <cellStyle name="Comma [0] TBD-_JLR 0+12 Forecast v11c part2 21" xfId="7015"/>
    <cellStyle name="Comma [0] TBD_JLR 0+12 Forecast v11c part2 21 10" xfId="28421"/>
    <cellStyle name="Comma [0] TBD-_JLR 0+12 Forecast v11c part2 21 10" xfId="28422"/>
    <cellStyle name="Comma [0] TBD_JLR 0+12 Forecast v11c part2 21 11" xfId="35986"/>
    <cellStyle name="Comma [0] TBD-_JLR 0+12 Forecast v11c part2 21 11" xfId="33922"/>
    <cellStyle name="Comma [0] TBD_JLR 0+12 Forecast v11c part2 21 12" xfId="15767"/>
    <cellStyle name="Comma [0] TBD-_JLR 0+12 Forecast v11c part2 21 12" xfId="15768"/>
    <cellStyle name="Comma [0] TBD_JLR 0+12 Forecast v11c part2 21 2" xfId="22109"/>
    <cellStyle name="Comma [0] TBD-_JLR 0+12 Forecast v11c part2 21 2" xfId="22110"/>
    <cellStyle name="Comma [0] TBD_JLR 0+12 Forecast v11c part2 21 3" xfId="26616"/>
    <cellStyle name="Comma [0] TBD-_JLR 0+12 Forecast v11c part2 21 3" xfId="26617"/>
    <cellStyle name="Comma [0] TBD_JLR 0+12 Forecast v11c part2 21 4" xfId="25135"/>
    <cellStyle name="Comma [0] TBD-_JLR 0+12 Forecast v11c part2 21 4" xfId="25134"/>
    <cellStyle name="Comma [0] TBD_JLR 0+12 Forecast v11c part2 21 5" xfId="23542"/>
    <cellStyle name="Comma [0] TBD-_JLR 0+12 Forecast v11c part2 21 5" xfId="23543"/>
    <cellStyle name="Comma [0] TBD_JLR 0+12 Forecast v11c part2 21 6" xfId="32782"/>
    <cellStyle name="Comma [0] TBD-_JLR 0+12 Forecast v11c part2 21 6" xfId="32783"/>
    <cellStyle name="Comma [0] TBD_JLR 0+12 Forecast v11c part2 21 7" xfId="30948"/>
    <cellStyle name="Comma [0] TBD-_JLR 0+12 Forecast v11c part2 21 7" xfId="30947"/>
    <cellStyle name="Comma [0] TBD_JLR 0+12 Forecast v11c part2 21 8" xfId="29372"/>
    <cellStyle name="Comma [0] TBD-_JLR 0+12 Forecast v11c part2 21 8" xfId="28270"/>
    <cellStyle name="Comma [0] TBD_JLR 0+12 Forecast v11c part2 21 9" xfId="34461"/>
    <cellStyle name="Comma [0] TBD-_JLR 0+12 Forecast v11c part2 21 9" xfId="28362"/>
    <cellStyle name="Comma [0] TBD_JLR 0+12 Forecast v11c part2 22" xfId="7016"/>
    <cellStyle name="Comma [0] TBD-_JLR 0+12 Forecast v11c part2 22" xfId="7017"/>
    <cellStyle name="Comma [0] TBD_JLR 0+12 Forecast v11c part2 22 10" xfId="28423"/>
    <cellStyle name="Comma [0] TBD-_JLR 0+12 Forecast v11c part2 22 10" xfId="34803"/>
    <cellStyle name="Comma [0] TBD_JLR 0+12 Forecast v11c part2 22 11" xfId="33921"/>
    <cellStyle name="Comma [0] TBD-_JLR 0+12 Forecast v11c part2 22 11" xfId="35935"/>
    <cellStyle name="Comma [0] TBD_JLR 0+12 Forecast v11c part2 22 12" xfId="15769"/>
    <cellStyle name="Comma [0] TBD-_JLR 0+12 Forecast v11c part2 22 12" xfId="15770"/>
    <cellStyle name="Comma [0] TBD_JLR 0+12 Forecast v11c part2 22 2" xfId="22111"/>
    <cellStyle name="Comma [0] TBD-_JLR 0+12 Forecast v11c part2 22 2" xfId="22112"/>
    <cellStyle name="Comma [0] TBD_JLR 0+12 Forecast v11c part2 22 3" xfId="26618"/>
    <cellStyle name="Comma [0] TBD-_JLR 0+12 Forecast v11c part2 22 3" xfId="26619"/>
    <cellStyle name="Comma [0] TBD_JLR 0+12 Forecast v11c part2 22 4" xfId="25133"/>
    <cellStyle name="Comma [0] TBD-_JLR 0+12 Forecast v11c part2 22 4" xfId="25132"/>
    <cellStyle name="Comma [0] TBD_JLR 0+12 Forecast v11c part2 22 5" xfId="24071"/>
    <cellStyle name="Comma [0] TBD-_JLR 0+12 Forecast v11c part2 22 5" xfId="24072"/>
    <cellStyle name="Comma [0] TBD_JLR 0+12 Forecast v11c part2 22 6" xfId="32784"/>
    <cellStyle name="Comma [0] TBD-_JLR 0+12 Forecast v11c part2 22 6" xfId="32785"/>
    <cellStyle name="Comma [0] TBD_JLR 0+12 Forecast v11c part2 22 7" xfId="30946"/>
    <cellStyle name="Comma [0] TBD-_JLR 0+12 Forecast v11c part2 22 7" xfId="30945"/>
    <cellStyle name="Comma [0] TBD_JLR 0+12 Forecast v11c part2 22 8" xfId="31809"/>
    <cellStyle name="Comma [0] TBD-_JLR 0+12 Forecast v11c part2 22 8" xfId="31810"/>
    <cellStyle name="Comma [0] TBD_JLR 0+12 Forecast v11c part2 22 9" xfId="34460"/>
    <cellStyle name="Comma [0] TBD-_JLR 0+12 Forecast v11c part2 22 9" xfId="34459"/>
    <cellStyle name="Comma [0] TBD_JLR 0+12 Forecast v11c part2 23" xfId="7018"/>
    <cellStyle name="Comma [0] TBD-_JLR 0+12 Forecast v11c part2 23" xfId="7019"/>
    <cellStyle name="Comma [0] TBD_JLR 0+12 Forecast v11c part2 23 10" xfId="34804"/>
    <cellStyle name="Comma [0] TBD-_JLR 0+12 Forecast v11c part2 23 10" xfId="34805"/>
    <cellStyle name="Comma [0] TBD_JLR 0+12 Forecast v11c part2 23 11" xfId="28604"/>
    <cellStyle name="Comma [0] TBD-_JLR 0+12 Forecast v11c part2 23 11" xfId="28593"/>
    <cellStyle name="Comma [0] TBD_JLR 0+12 Forecast v11c part2 23 12" xfId="15771"/>
    <cellStyle name="Comma [0] TBD-_JLR 0+12 Forecast v11c part2 23 12" xfId="15772"/>
    <cellStyle name="Comma [0] TBD_JLR 0+12 Forecast v11c part2 23 2" xfId="22113"/>
    <cellStyle name="Comma [0] TBD-_JLR 0+12 Forecast v11c part2 23 2" xfId="22114"/>
    <cellStyle name="Comma [0] TBD_JLR 0+12 Forecast v11c part2 23 3" xfId="26620"/>
    <cellStyle name="Comma [0] TBD-_JLR 0+12 Forecast v11c part2 23 3" xfId="26621"/>
    <cellStyle name="Comma [0] TBD_JLR 0+12 Forecast v11c part2 23 4" xfId="25131"/>
    <cellStyle name="Comma [0] TBD-_JLR 0+12 Forecast v11c part2 23 4" xfId="25130"/>
    <cellStyle name="Comma [0] TBD_JLR 0+12 Forecast v11c part2 23 5" xfId="24073"/>
    <cellStyle name="Comma [0] TBD-_JLR 0+12 Forecast v11c part2 23 5" xfId="24074"/>
    <cellStyle name="Comma [0] TBD_JLR 0+12 Forecast v11c part2 23 6" xfId="32786"/>
    <cellStyle name="Comma [0] TBD-_JLR 0+12 Forecast v11c part2 23 6" xfId="32787"/>
    <cellStyle name="Comma [0] TBD_JLR 0+12 Forecast v11c part2 23 7" xfId="30944"/>
    <cellStyle name="Comma [0] TBD-_JLR 0+12 Forecast v11c part2 23 7" xfId="30943"/>
    <cellStyle name="Comma [0] TBD_JLR 0+12 Forecast v11c part2 23 8" xfId="29373"/>
    <cellStyle name="Comma [0] TBD-_JLR 0+12 Forecast v11c part2 23 8" xfId="29374"/>
    <cellStyle name="Comma [0] TBD_JLR 0+12 Forecast v11c part2 23 9" xfId="34458"/>
    <cellStyle name="Comma [0] TBD-_JLR 0+12 Forecast v11c part2 23 9" xfId="34457"/>
    <cellStyle name="Comma [0] TBD_JLR 0+12 Forecast v11c part2 24" xfId="7020"/>
    <cellStyle name="Comma [0] TBD-_JLR 0+12 Forecast v11c part2 24" xfId="7021"/>
    <cellStyle name="Comma [0] TBD_JLR 0+12 Forecast v11c part2 24 10" xfId="34806"/>
    <cellStyle name="Comma [0] TBD-_JLR 0+12 Forecast v11c part2 24 10" xfId="34807"/>
    <cellStyle name="Comma [0] TBD_JLR 0+12 Forecast v11c part2 24 11" xfId="33538"/>
    <cellStyle name="Comma [0] TBD-_JLR 0+12 Forecast v11c part2 24 11" xfId="33920"/>
    <cellStyle name="Comma [0] TBD_JLR 0+12 Forecast v11c part2 24 12" xfId="15773"/>
    <cellStyle name="Comma [0] TBD-_JLR 0+12 Forecast v11c part2 24 12" xfId="15774"/>
    <cellStyle name="Comma [0] TBD_JLR 0+12 Forecast v11c part2 24 2" xfId="22115"/>
    <cellStyle name="Comma [0] TBD-_JLR 0+12 Forecast v11c part2 24 2" xfId="22116"/>
    <cellStyle name="Comma [0] TBD_JLR 0+12 Forecast v11c part2 24 3" xfId="26622"/>
    <cellStyle name="Comma [0] TBD-_JLR 0+12 Forecast v11c part2 24 3" xfId="26623"/>
    <cellStyle name="Comma [0] TBD_JLR 0+12 Forecast v11c part2 24 4" xfId="25129"/>
    <cellStyle name="Comma [0] TBD-_JLR 0+12 Forecast v11c part2 24 4" xfId="25128"/>
    <cellStyle name="Comma [0] TBD_JLR 0+12 Forecast v11c part2 24 5" xfId="24075"/>
    <cellStyle name="Comma [0] TBD-_JLR 0+12 Forecast v11c part2 24 5" xfId="24076"/>
    <cellStyle name="Comma [0] TBD_JLR 0+12 Forecast v11c part2 24 6" xfId="32788"/>
    <cellStyle name="Comma [0] TBD-_JLR 0+12 Forecast v11c part2 24 6" xfId="32789"/>
    <cellStyle name="Comma [0] TBD_JLR 0+12 Forecast v11c part2 24 7" xfId="30942"/>
    <cellStyle name="Comma [0] TBD-_JLR 0+12 Forecast v11c part2 24 7" xfId="30941"/>
    <cellStyle name="Comma [0] TBD_JLR 0+12 Forecast v11c part2 24 8" xfId="29375"/>
    <cellStyle name="Comma [0] TBD-_JLR 0+12 Forecast v11c part2 24 8" xfId="29376"/>
    <cellStyle name="Comma [0] TBD_JLR 0+12 Forecast v11c part2 24 9" xfId="34456"/>
    <cellStyle name="Comma [0] TBD-_JLR 0+12 Forecast v11c part2 24 9" xfId="34455"/>
    <cellStyle name="Comma [0] TBD_JLR 0+12 Forecast v11c part2 25" xfId="7022"/>
    <cellStyle name="Comma [0] TBD-_JLR 0+12 Forecast v11c part2 25" xfId="7023"/>
    <cellStyle name="Comma [0] TBD_JLR 0+12 Forecast v11c part2 25 10" xfId="34808"/>
    <cellStyle name="Comma [0] TBD-_JLR 0+12 Forecast v11c part2 25 10" xfId="28622"/>
    <cellStyle name="Comma [0] TBD_JLR 0+12 Forecast v11c part2 25 11" xfId="33919"/>
    <cellStyle name="Comma [0] TBD-_JLR 0+12 Forecast v11c part2 25 11" xfId="35773"/>
    <cellStyle name="Comma [0] TBD_JLR 0+12 Forecast v11c part2 25 12" xfId="15775"/>
    <cellStyle name="Comma [0] TBD-_JLR 0+12 Forecast v11c part2 25 12" xfId="15776"/>
    <cellStyle name="Comma [0] TBD_JLR 0+12 Forecast v11c part2 25 2" xfId="22117"/>
    <cellStyle name="Comma [0] TBD-_JLR 0+12 Forecast v11c part2 25 2" xfId="22118"/>
    <cellStyle name="Comma [0] TBD_JLR 0+12 Forecast v11c part2 25 3" xfId="26624"/>
    <cellStyle name="Comma [0] TBD-_JLR 0+12 Forecast v11c part2 25 3" xfId="26625"/>
    <cellStyle name="Comma [0] TBD_JLR 0+12 Forecast v11c part2 25 4" xfId="25127"/>
    <cellStyle name="Comma [0] TBD-_JLR 0+12 Forecast v11c part2 25 4" xfId="25126"/>
    <cellStyle name="Comma [0] TBD_JLR 0+12 Forecast v11c part2 25 5" xfId="24077"/>
    <cellStyle name="Comma [0] TBD-_JLR 0+12 Forecast v11c part2 25 5" xfId="24078"/>
    <cellStyle name="Comma [0] TBD_JLR 0+12 Forecast v11c part2 25 6" xfId="32790"/>
    <cellStyle name="Comma [0] TBD-_JLR 0+12 Forecast v11c part2 25 6" xfId="32791"/>
    <cellStyle name="Comma [0] TBD_JLR 0+12 Forecast v11c part2 25 7" xfId="30940"/>
    <cellStyle name="Comma [0] TBD-_JLR 0+12 Forecast v11c part2 25 7" xfId="30939"/>
    <cellStyle name="Comma [0] TBD_JLR 0+12 Forecast v11c part2 25 8" xfId="29377"/>
    <cellStyle name="Comma [0] TBD-_JLR 0+12 Forecast v11c part2 25 8" xfId="29378"/>
    <cellStyle name="Comma [0] TBD_JLR 0+12 Forecast v11c part2 25 9" xfId="34454"/>
    <cellStyle name="Comma [0] TBD-_JLR 0+12 Forecast v11c part2 25 9" xfId="28361"/>
    <cellStyle name="Comma [0] TBD_JLR 0+12 Forecast v11c part2 26" xfId="7024"/>
    <cellStyle name="Comma [0] TBD-_JLR 0+12 Forecast v11c part2 26" xfId="7025"/>
    <cellStyle name="Comma [0] TBD_JLR 0+12 Forecast v11c part2 26 10" xfId="34598"/>
    <cellStyle name="Comma [0] TBD-_JLR 0+12 Forecast v11c part2 26 10" xfId="29876"/>
    <cellStyle name="Comma [0] TBD_JLR 0+12 Forecast v11c part2 26 11" xfId="35774"/>
    <cellStyle name="Comma [0] TBD-_JLR 0+12 Forecast v11c part2 26 11" xfId="29797"/>
    <cellStyle name="Comma [0] TBD_JLR 0+12 Forecast v11c part2 26 12" xfId="15777"/>
    <cellStyle name="Comma [0] TBD-_JLR 0+12 Forecast v11c part2 26 12" xfId="15778"/>
    <cellStyle name="Comma [0] TBD_JLR 0+12 Forecast v11c part2 26 2" xfId="22119"/>
    <cellStyle name="Comma [0] TBD-_JLR 0+12 Forecast v11c part2 26 2" xfId="22120"/>
    <cellStyle name="Comma [0] TBD_JLR 0+12 Forecast v11c part2 26 3" xfId="26626"/>
    <cellStyle name="Comma [0] TBD-_JLR 0+12 Forecast v11c part2 26 3" xfId="26627"/>
    <cellStyle name="Comma [0] TBD_JLR 0+12 Forecast v11c part2 26 4" xfId="25125"/>
    <cellStyle name="Comma [0] TBD-_JLR 0+12 Forecast v11c part2 26 4" xfId="25124"/>
    <cellStyle name="Comma [0] TBD_JLR 0+12 Forecast v11c part2 26 5" xfId="24079"/>
    <cellStyle name="Comma [0] TBD-_JLR 0+12 Forecast v11c part2 26 5" xfId="24080"/>
    <cellStyle name="Comma [0] TBD_JLR 0+12 Forecast v11c part2 26 6" xfId="32792"/>
    <cellStyle name="Comma [0] TBD-_JLR 0+12 Forecast v11c part2 26 6" xfId="32793"/>
    <cellStyle name="Comma [0] TBD_JLR 0+12 Forecast v11c part2 26 7" xfId="30938"/>
    <cellStyle name="Comma [0] TBD-_JLR 0+12 Forecast v11c part2 26 7" xfId="30937"/>
    <cellStyle name="Comma [0] TBD_JLR 0+12 Forecast v11c part2 26 8" xfId="29379"/>
    <cellStyle name="Comma [0] TBD-_JLR 0+12 Forecast v11c part2 26 8" xfId="29380"/>
    <cellStyle name="Comma [0] TBD_JLR 0+12 Forecast v11c part2 26 9" xfId="34453"/>
    <cellStyle name="Comma [0] TBD-_JLR 0+12 Forecast v11c part2 26 9" xfId="34452"/>
    <cellStyle name="Comma [0] TBD_JLR 0+12 Forecast v11c part2 27" xfId="7026"/>
    <cellStyle name="Comma [0] TBD-_JLR 0+12 Forecast v11c part2 27" xfId="7027"/>
    <cellStyle name="Comma [0] TBD_JLR 0+12 Forecast v11c part2 27 10" xfId="34599"/>
    <cellStyle name="Comma [0] TBD-_JLR 0+12 Forecast v11c part2 27 10" xfId="34600"/>
    <cellStyle name="Comma [0] TBD_JLR 0+12 Forecast v11c part2 27 11" xfId="29796"/>
    <cellStyle name="Comma [0] TBD-_JLR 0+12 Forecast v11c part2 27 11" xfId="29795"/>
    <cellStyle name="Comma [0] TBD_JLR 0+12 Forecast v11c part2 27 12" xfId="15779"/>
    <cellStyle name="Comma [0] TBD-_JLR 0+12 Forecast v11c part2 27 12" xfId="15780"/>
    <cellStyle name="Comma [0] TBD_JLR 0+12 Forecast v11c part2 27 2" xfId="22121"/>
    <cellStyle name="Comma [0] TBD-_JLR 0+12 Forecast v11c part2 27 2" xfId="22122"/>
    <cellStyle name="Comma [0] TBD_JLR 0+12 Forecast v11c part2 27 3" xfId="26628"/>
    <cellStyle name="Comma [0] TBD-_JLR 0+12 Forecast v11c part2 27 3" xfId="26629"/>
    <cellStyle name="Comma [0] TBD_JLR 0+12 Forecast v11c part2 27 4" xfId="25123"/>
    <cellStyle name="Comma [0] TBD-_JLR 0+12 Forecast v11c part2 27 4" xfId="25122"/>
    <cellStyle name="Comma [0] TBD_JLR 0+12 Forecast v11c part2 27 5" xfId="23544"/>
    <cellStyle name="Comma [0] TBD-_JLR 0+12 Forecast v11c part2 27 5" xfId="25761"/>
    <cellStyle name="Comma [0] TBD_JLR 0+12 Forecast v11c part2 27 6" xfId="32794"/>
    <cellStyle name="Comma [0] TBD-_JLR 0+12 Forecast v11c part2 27 6" xfId="32795"/>
    <cellStyle name="Comma [0] TBD_JLR 0+12 Forecast v11c part2 27 7" xfId="30936"/>
    <cellStyle name="Comma [0] TBD-_JLR 0+12 Forecast v11c part2 27 7" xfId="30935"/>
    <cellStyle name="Comma [0] TBD_JLR 0+12 Forecast v11c part2 27 8" xfId="29381"/>
    <cellStyle name="Comma [0] TBD-_JLR 0+12 Forecast v11c part2 27 8" xfId="29382"/>
    <cellStyle name="Comma [0] TBD_JLR 0+12 Forecast v11c part2 27 9" xfId="30108"/>
    <cellStyle name="Comma [0] TBD-_JLR 0+12 Forecast v11c part2 27 9" xfId="30107"/>
    <cellStyle name="Comma [0] TBD_JLR 0+12 Forecast v11c part2 28" xfId="7028"/>
    <cellStyle name="Comma [0] TBD-_JLR 0+12 Forecast v11c part2 28" xfId="7029"/>
    <cellStyle name="Comma [0] TBD_JLR 0+12 Forecast v11c part2 28 10" xfId="34601"/>
    <cellStyle name="Comma [0] TBD-_JLR 0+12 Forecast v11c part2 28 10" xfId="34602"/>
    <cellStyle name="Comma [0] TBD_JLR 0+12 Forecast v11c part2 28 11" xfId="29794"/>
    <cellStyle name="Comma [0] TBD-_JLR 0+12 Forecast v11c part2 28 11" xfId="35988"/>
    <cellStyle name="Comma [0] TBD_JLR 0+12 Forecast v11c part2 28 12" xfId="15781"/>
    <cellStyle name="Comma [0] TBD-_JLR 0+12 Forecast v11c part2 28 12" xfId="15782"/>
    <cellStyle name="Comma [0] TBD_JLR 0+12 Forecast v11c part2 28 2" xfId="22123"/>
    <cellStyle name="Comma [0] TBD-_JLR 0+12 Forecast v11c part2 28 2" xfId="22124"/>
    <cellStyle name="Comma [0] TBD_JLR 0+12 Forecast v11c part2 28 3" xfId="26630"/>
    <cellStyle name="Comma [0] TBD-_JLR 0+12 Forecast v11c part2 28 3" xfId="26631"/>
    <cellStyle name="Comma [0] TBD_JLR 0+12 Forecast v11c part2 28 4" xfId="25121"/>
    <cellStyle name="Comma [0] TBD-_JLR 0+12 Forecast v11c part2 28 4" xfId="25120"/>
    <cellStyle name="Comma [0] TBD_JLR 0+12 Forecast v11c part2 28 5" xfId="25762"/>
    <cellStyle name="Comma [0] TBD-_JLR 0+12 Forecast v11c part2 28 5" xfId="24081"/>
    <cellStyle name="Comma [0] TBD_JLR 0+12 Forecast v11c part2 28 6" xfId="32796"/>
    <cellStyle name="Comma [0] TBD-_JLR 0+12 Forecast v11c part2 28 6" xfId="32797"/>
    <cellStyle name="Comma [0] TBD_JLR 0+12 Forecast v11c part2 28 7" xfId="30934"/>
    <cellStyle name="Comma [0] TBD-_JLR 0+12 Forecast v11c part2 28 7" xfId="30933"/>
    <cellStyle name="Comma [0] TBD_JLR 0+12 Forecast v11c part2 28 8" xfId="28271"/>
    <cellStyle name="Comma [0] TBD-_JLR 0+12 Forecast v11c part2 28 8" xfId="29383"/>
    <cellStyle name="Comma [0] TBD_JLR 0+12 Forecast v11c part2 28 9" xfId="30106"/>
    <cellStyle name="Comma [0] TBD-_JLR 0+12 Forecast v11c part2 28 9" xfId="34451"/>
    <cellStyle name="Comma [0] TBD_JLR 0+12 Forecast v11c part2 29" xfId="22083"/>
    <cellStyle name="Comma [0] TBD-_JLR 0+12 Forecast v11c part2 29" xfId="22084"/>
    <cellStyle name="Comma [0] TBD_JLR 0+12 Forecast v11c part2 3" xfId="7030"/>
    <cellStyle name="Comma [0] TBD-_JLR 0+12 Forecast v11c part2 3" xfId="7031"/>
    <cellStyle name="Comma [0] TBD_JLR 0+12 Forecast v11c part2 3 10" xfId="34603"/>
    <cellStyle name="Comma [0] TBD-_JLR 0+12 Forecast v11c part2 3 10" xfId="34604"/>
    <cellStyle name="Comma [0] TBD_JLR 0+12 Forecast v11c part2 3 11" xfId="33918"/>
    <cellStyle name="Comma [0] TBD-_JLR 0+12 Forecast v11c part2 3 11" xfId="35904"/>
    <cellStyle name="Comma [0] TBD_JLR 0+12 Forecast v11c part2 3 12" xfId="15783"/>
    <cellStyle name="Comma [0] TBD-_JLR 0+12 Forecast v11c part2 3 12" xfId="15784"/>
    <cellStyle name="Comma [0] TBD_JLR 0+12 Forecast v11c part2 3 2" xfId="22125"/>
    <cellStyle name="Comma [0] TBD-_JLR 0+12 Forecast v11c part2 3 2" xfId="22126"/>
    <cellStyle name="Comma [0] TBD_JLR 0+12 Forecast v11c part2 3 3" xfId="26632"/>
    <cellStyle name="Comma [0] TBD-_JLR 0+12 Forecast v11c part2 3 3" xfId="26633"/>
    <cellStyle name="Comma [0] TBD_JLR 0+12 Forecast v11c part2 3 4" xfId="25119"/>
    <cellStyle name="Comma [0] TBD-_JLR 0+12 Forecast v11c part2 3 4" xfId="25118"/>
    <cellStyle name="Comma [0] TBD_JLR 0+12 Forecast v11c part2 3 5" xfId="24082"/>
    <cellStyle name="Comma [0] TBD-_JLR 0+12 Forecast v11c part2 3 5" xfId="24083"/>
    <cellStyle name="Comma [0] TBD_JLR 0+12 Forecast v11c part2 3 6" xfId="32798"/>
    <cellStyle name="Comma [0] TBD-_JLR 0+12 Forecast v11c part2 3 6" xfId="32799"/>
    <cellStyle name="Comma [0] TBD_JLR 0+12 Forecast v11c part2 3 7" xfId="30932"/>
    <cellStyle name="Comma [0] TBD-_JLR 0+12 Forecast v11c part2 3 7" xfId="30931"/>
    <cellStyle name="Comma [0] TBD_JLR 0+12 Forecast v11c part2 3 8" xfId="29384"/>
    <cellStyle name="Comma [0] TBD-_JLR 0+12 Forecast v11c part2 3 8" xfId="29385"/>
    <cellStyle name="Comma [0] TBD_JLR 0+12 Forecast v11c part2 3 9" xfId="34450"/>
    <cellStyle name="Comma [0] TBD-_JLR 0+12 Forecast v11c part2 3 9" xfId="34449"/>
    <cellStyle name="Comma [0] TBD_JLR 0+12 Forecast v11c part2 30" xfId="26590"/>
    <cellStyle name="Comma [0] TBD-_JLR 0+12 Forecast v11c part2 30" xfId="26591"/>
    <cellStyle name="Comma [0] TBD_JLR 0+12 Forecast v11c part2 31" xfId="25161"/>
    <cellStyle name="Comma [0] TBD-_JLR 0+12 Forecast v11c part2 31" xfId="25160"/>
    <cellStyle name="Comma [0] TBD_JLR 0+12 Forecast v11c part2 32" xfId="23540"/>
    <cellStyle name="Comma [0] TBD-_JLR 0+12 Forecast v11c part2 32" xfId="24047"/>
    <cellStyle name="Comma [0] TBD_JLR 0+12 Forecast v11c part2 33" xfId="32756"/>
    <cellStyle name="Comma [0] TBD-_JLR 0+12 Forecast v11c part2 33" xfId="32757"/>
    <cellStyle name="Comma [0] TBD_JLR 0+12 Forecast v11c part2 34" xfId="30974"/>
    <cellStyle name="Comma [0] TBD-_JLR 0+12 Forecast v11c part2 34" xfId="30973"/>
    <cellStyle name="Comma [0] TBD_JLR 0+12 Forecast v11c part2 35" xfId="29349"/>
    <cellStyle name="Comma [0] TBD-_JLR 0+12 Forecast v11c part2 35" xfId="29350"/>
    <cellStyle name="Comma [0] TBD_JLR 0+12 Forecast v11c part2 36" xfId="30111"/>
    <cellStyle name="Comma [0] TBD-_JLR 0+12 Forecast v11c part2 36" xfId="28854"/>
    <cellStyle name="Comma [0] TBD_JLR 0+12 Forecast v11c part2 37" xfId="35458"/>
    <cellStyle name="Comma [0] TBD-_JLR 0+12 Forecast v11c part2 37" xfId="35457"/>
    <cellStyle name="Comma [0] TBD_JLR 0+12 Forecast v11c part2 38" xfId="35982"/>
    <cellStyle name="Comma [0] TBD-_JLR 0+12 Forecast v11c part2 38" xfId="35979"/>
    <cellStyle name="Comma [0] TBD_JLR 0+12 Forecast v11c part2 39" xfId="15741"/>
    <cellStyle name="Comma [0] TBD-_JLR 0+12 Forecast v11c part2 39" xfId="15742"/>
    <cellStyle name="Comma [0] TBD_JLR 0+12 Forecast v11c part2 4" xfId="7032"/>
    <cellStyle name="Comma [0] TBD-_JLR 0+12 Forecast v11c part2 4" xfId="7033"/>
    <cellStyle name="Comma [0] TBD_JLR 0+12 Forecast v11c part2 4 10" xfId="34605"/>
    <cellStyle name="Comma [0] TBD-_JLR 0+12 Forecast v11c part2 4 10" xfId="34606"/>
    <cellStyle name="Comma [0] TBD_JLR 0+12 Forecast v11c part2 4 11" xfId="33917"/>
    <cellStyle name="Comma [0] TBD-_JLR 0+12 Forecast v11c part2 4 11" xfId="33916"/>
    <cellStyle name="Comma [0] TBD_JLR 0+12 Forecast v11c part2 4 12" xfId="15785"/>
    <cellStyle name="Comma [0] TBD-_JLR 0+12 Forecast v11c part2 4 12" xfId="15786"/>
    <cellStyle name="Comma [0] TBD_JLR 0+12 Forecast v11c part2 4 2" xfId="22127"/>
    <cellStyle name="Comma [0] TBD-_JLR 0+12 Forecast v11c part2 4 2" xfId="22128"/>
    <cellStyle name="Comma [0] TBD_JLR 0+12 Forecast v11c part2 4 3" xfId="26634"/>
    <cellStyle name="Comma [0] TBD-_JLR 0+12 Forecast v11c part2 4 3" xfId="26635"/>
    <cellStyle name="Comma [0] TBD_JLR 0+12 Forecast v11c part2 4 4" xfId="25117"/>
    <cellStyle name="Comma [0] TBD-_JLR 0+12 Forecast v11c part2 4 4" xfId="25116"/>
    <cellStyle name="Comma [0] TBD_JLR 0+12 Forecast v11c part2 4 5" xfId="24084"/>
    <cellStyle name="Comma [0] TBD-_JLR 0+12 Forecast v11c part2 4 5" xfId="24085"/>
    <cellStyle name="Comma [0] TBD_JLR 0+12 Forecast v11c part2 4 6" xfId="32800"/>
    <cellStyle name="Comma [0] TBD-_JLR 0+12 Forecast v11c part2 4 6" xfId="32801"/>
    <cellStyle name="Comma [0] TBD_JLR 0+12 Forecast v11c part2 4 7" xfId="30930"/>
    <cellStyle name="Comma [0] TBD-_JLR 0+12 Forecast v11c part2 4 7" xfId="30929"/>
    <cellStyle name="Comma [0] TBD_JLR 0+12 Forecast v11c part2 4 8" xfId="29386"/>
    <cellStyle name="Comma [0] TBD-_JLR 0+12 Forecast v11c part2 4 8" xfId="29387"/>
    <cellStyle name="Comma [0] TBD_JLR 0+12 Forecast v11c part2 4 9" xfId="34448"/>
    <cellStyle name="Comma [0] TBD-_JLR 0+12 Forecast v11c part2 4 9" xfId="34447"/>
    <cellStyle name="Comma [0] TBD_JLR 0+12 Forecast v11c part2 5" xfId="7034"/>
    <cellStyle name="Comma [0] TBD-_JLR 0+12 Forecast v11c part2 5" xfId="7035"/>
    <cellStyle name="Comma [0] TBD_JLR 0+12 Forecast v11c part2 5 10" xfId="28987"/>
    <cellStyle name="Comma [0] TBD-_JLR 0+12 Forecast v11c part2 5 10" xfId="28988"/>
    <cellStyle name="Comma [0] TBD_JLR 0+12 Forecast v11c part2 5 11" xfId="33915"/>
    <cellStyle name="Comma [0] TBD-_JLR 0+12 Forecast v11c part2 5 11" xfId="33914"/>
    <cellStyle name="Comma [0] TBD_JLR 0+12 Forecast v11c part2 5 12" xfId="15787"/>
    <cellStyle name="Comma [0] TBD-_JLR 0+12 Forecast v11c part2 5 12" xfId="15788"/>
    <cellStyle name="Comma [0] TBD_JLR 0+12 Forecast v11c part2 5 2" xfId="22129"/>
    <cellStyle name="Comma [0] TBD-_JLR 0+12 Forecast v11c part2 5 2" xfId="22130"/>
    <cellStyle name="Comma [0] TBD_JLR 0+12 Forecast v11c part2 5 3" xfId="26636"/>
    <cellStyle name="Comma [0] TBD-_JLR 0+12 Forecast v11c part2 5 3" xfId="26637"/>
    <cellStyle name="Comma [0] TBD_JLR 0+12 Forecast v11c part2 5 4" xfId="25115"/>
    <cellStyle name="Comma [0] TBD-_JLR 0+12 Forecast v11c part2 5 4" xfId="25114"/>
    <cellStyle name="Comma [0] TBD_JLR 0+12 Forecast v11c part2 5 5" xfId="24086"/>
    <cellStyle name="Comma [0] TBD-_JLR 0+12 Forecast v11c part2 5 5" xfId="24087"/>
    <cellStyle name="Comma [0] TBD_JLR 0+12 Forecast v11c part2 5 6" xfId="32802"/>
    <cellStyle name="Comma [0] TBD-_JLR 0+12 Forecast v11c part2 5 6" xfId="32803"/>
    <cellStyle name="Comma [0] TBD_JLR 0+12 Forecast v11c part2 5 7" xfId="30928"/>
    <cellStyle name="Comma [0] TBD-_JLR 0+12 Forecast v11c part2 5 7" xfId="30927"/>
    <cellStyle name="Comma [0] TBD_JLR 0+12 Forecast v11c part2 5 8" xfId="29388"/>
    <cellStyle name="Comma [0] TBD-_JLR 0+12 Forecast v11c part2 5 8" xfId="29389"/>
    <cellStyle name="Comma [0] TBD_JLR 0+12 Forecast v11c part2 5 9" xfId="28360"/>
    <cellStyle name="Comma [0] TBD-_JLR 0+12 Forecast v11c part2 5 9" xfId="34446"/>
    <cellStyle name="Comma [0] TBD_JLR 0+12 Forecast v11c part2 6" xfId="7036"/>
    <cellStyle name="Comma [0] TBD-_JLR 0+12 Forecast v11c part2 6" xfId="7037"/>
    <cellStyle name="Comma [0] TBD_JLR 0+12 Forecast v11c part2 6 10" xfId="28989"/>
    <cellStyle name="Comma [0] TBD-_JLR 0+12 Forecast v11c part2 6 10" xfId="28990"/>
    <cellStyle name="Comma [0] TBD_JLR 0+12 Forecast v11c part2 6 11" xfId="33913"/>
    <cellStyle name="Comma [0] TBD-_JLR 0+12 Forecast v11c part2 6 11" xfId="33912"/>
    <cellStyle name="Comma [0] TBD_JLR 0+12 Forecast v11c part2 6 12" xfId="15789"/>
    <cellStyle name="Comma [0] TBD-_JLR 0+12 Forecast v11c part2 6 12" xfId="15790"/>
    <cellStyle name="Comma [0] TBD_JLR 0+12 Forecast v11c part2 6 2" xfId="22131"/>
    <cellStyle name="Comma [0] TBD-_JLR 0+12 Forecast v11c part2 6 2" xfId="22132"/>
    <cellStyle name="Comma [0] TBD_JLR 0+12 Forecast v11c part2 6 3" xfId="26638"/>
    <cellStyle name="Comma [0] TBD-_JLR 0+12 Forecast v11c part2 6 3" xfId="26639"/>
    <cellStyle name="Comma [0] TBD_JLR 0+12 Forecast v11c part2 6 4" xfId="25113"/>
    <cellStyle name="Comma [0] TBD-_JLR 0+12 Forecast v11c part2 6 4" xfId="25112"/>
    <cellStyle name="Comma [0] TBD_JLR 0+12 Forecast v11c part2 6 5" xfId="24088"/>
    <cellStyle name="Comma [0] TBD-_JLR 0+12 Forecast v11c part2 6 5" xfId="24089"/>
    <cellStyle name="Comma [0] TBD_JLR 0+12 Forecast v11c part2 6 6" xfId="32804"/>
    <cellStyle name="Comma [0] TBD-_JLR 0+12 Forecast v11c part2 6 6" xfId="32805"/>
    <cellStyle name="Comma [0] TBD_JLR 0+12 Forecast v11c part2 6 7" xfId="30926"/>
    <cellStyle name="Comma [0] TBD-_JLR 0+12 Forecast v11c part2 6 7" xfId="30925"/>
    <cellStyle name="Comma [0] TBD_JLR 0+12 Forecast v11c part2 6 8" xfId="29390"/>
    <cellStyle name="Comma [0] TBD-_JLR 0+12 Forecast v11c part2 6 8" xfId="29391"/>
    <cellStyle name="Comma [0] TBD_JLR 0+12 Forecast v11c part2 6 9" xfId="34445"/>
    <cellStyle name="Comma [0] TBD-_JLR 0+12 Forecast v11c part2 6 9" xfId="34444"/>
    <cellStyle name="Comma [0] TBD_JLR 0+12 Forecast v11c part2 7" xfId="7038"/>
    <cellStyle name="Comma [0] TBD-_JLR 0+12 Forecast v11c part2 7" xfId="7039"/>
    <cellStyle name="Comma [0] TBD_JLR 0+12 Forecast v11c part2 7 10" xfId="28577"/>
    <cellStyle name="Comma [0] TBD-_JLR 0+12 Forecast v11c part2 7 10" xfId="34607"/>
    <cellStyle name="Comma [0] TBD_JLR 0+12 Forecast v11c part2 7 11" xfId="33911"/>
    <cellStyle name="Comma [0] TBD-_JLR 0+12 Forecast v11c part2 7 11" xfId="33910"/>
    <cellStyle name="Comma [0] TBD_JLR 0+12 Forecast v11c part2 7 12" xfId="15791"/>
    <cellStyle name="Comma [0] TBD-_JLR 0+12 Forecast v11c part2 7 12" xfId="15792"/>
    <cellStyle name="Comma [0] TBD_JLR 0+12 Forecast v11c part2 7 2" xfId="22133"/>
    <cellStyle name="Comma [0] TBD-_JLR 0+12 Forecast v11c part2 7 2" xfId="22134"/>
    <cellStyle name="Comma [0] TBD_JLR 0+12 Forecast v11c part2 7 3" xfId="26640"/>
    <cellStyle name="Comma [0] TBD-_JLR 0+12 Forecast v11c part2 7 3" xfId="26641"/>
    <cellStyle name="Comma [0] TBD_JLR 0+12 Forecast v11c part2 7 4" xfId="25111"/>
    <cellStyle name="Comma [0] TBD-_JLR 0+12 Forecast v11c part2 7 4" xfId="25110"/>
    <cellStyle name="Comma [0] TBD_JLR 0+12 Forecast v11c part2 7 5" xfId="24090"/>
    <cellStyle name="Comma [0] TBD-_JLR 0+12 Forecast v11c part2 7 5" xfId="23545"/>
    <cellStyle name="Comma [0] TBD_JLR 0+12 Forecast v11c part2 7 6" xfId="32806"/>
    <cellStyle name="Comma [0] TBD-_JLR 0+12 Forecast v11c part2 7 6" xfId="32807"/>
    <cellStyle name="Comma [0] TBD_JLR 0+12 Forecast v11c part2 7 7" xfId="30924"/>
    <cellStyle name="Comma [0] TBD-_JLR 0+12 Forecast v11c part2 7 7" xfId="30923"/>
    <cellStyle name="Comma [0] TBD_JLR 0+12 Forecast v11c part2 7 8" xfId="29392"/>
    <cellStyle name="Comma [0] TBD-_JLR 0+12 Forecast v11c part2 7 8" xfId="29393"/>
    <cellStyle name="Comma [0] TBD_JLR 0+12 Forecast v11c part2 7 9" xfId="34443"/>
    <cellStyle name="Comma [0] TBD-_JLR 0+12 Forecast v11c part2 7 9" xfId="30105"/>
    <cellStyle name="Comma [0] TBD_JLR 0+12 Forecast v11c part2 8" xfId="7040"/>
    <cellStyle name="Comma [0] TBD-_JLR 0+12 Forecast v11c part2 8" xfId="7041"/>
    <cellStyle name="Comma [0] TBD_JLR 0+12 Forecast v11c part2 8 10" xfId="34608"/>
    <cellStyle name="Comma [0] TBD-_JLR 0+12 Forecast v11c part2 8 10" xfId="34609"/>
    <cellStyle name="Comma [0] TBD_JLR 0+12 Forecast v11c part2 8 11" xfId="30268"/>
    <cellStyle name="Comma [0] TBD-_JLR 0+12 Forecast v11c part2 8 11" xfId="33909"/>
    <cellStyle name="Comma [0] TBD_JLR 0+12 Forecast v11c part2 8 12" xfId="15793"/>
    <cellStyle name="Comma [0] TBD-_JLR 0+12 Forecast v11c part2 8 12" xfId="15794"/>
    <cellStyle name="Comma [0] TBD_JLR 0+12 Forecast v11c part2 8 2" xfId="22135"/>
    <cellStyle name="Comma [0] TBD-_JLR 0+12 Forecast v11c part2 8 2" xfId="22136"/>
    <cellStyle name="Comma [0] TBD_JLR 0+12 Forecast v11c part2 8 3" xfId="26642"/>
    <cellStyle name="Comma [0] TBD-_JLR 0+12 Forecast v11c part2 8 3" xfId="26643"/>
    <cellStyle name="Comma [0] TBD_JLR 0+12 Forecast v11c part2 8 4" xfId="25109"/>
    <cellStyle name="Comma [0] TBD-_JLR 0+12 Forecast v11c part2 8 4" xfId="25108"/>
    <cellStyle name="Comma [0] TBD_JLR 0+12 Forecast v11c part2 8 5" xfId="24091"/>
    <cellStyle name="Comma [0] TBD-_JLR 0+12 Forecast v11c part2 8 5" xfId="24092"/>
    <cellStyle name="Comma [0] TBD_JLR 0+12 Forecast v11c part2 8 6" xfId="32808"/>
    <cellStyle name="Comma [0] TBD-_JLR 0+12 Forecast v11c part2 8 6" xfId="32809"/>
    <cellStyle name="Comma [0] TBD_JLR 0+12 Forecast v11c part2 8 7" xfId="30922"/>
    <cellStyle name="Comma [0] TBD-_JLR 0+12 Forecast v11c part2 8 7" xfId="30921"/>
    <cellStyle name="Comma [0] TBD_JLR 0+12 Forecast v11c part2 8 8" xfId="29394"/>
    <cellStyle name="Comma [0] TBD-_JLR 0+12 Forecast v11c part2 8 8" xfId="29395"/>
    <cellStyle name="Comma [0] TBD_JLR 0+12 Forecast v11c part2 8 9" xfId="28852"/>
    <cellStyle name="Comma [0] TBD-_JLR 0+12 Forecast v11c part2 8 9" xfId="28851"/>
    <cellStyle name="Comma [0] TBD_JLR 0+12 Forecast v11c part2 9" xfId="7042"/>
    <cellStyle name="Comma [0] TBD-_JLR 0+12 Forecast v11c part2 9" xfId="7043"/>
    <cellStyle name="Comma [0] TBD_JLR 0+12 Forecast v11c part2 9 10" xfId="34610"/>
    <cellStyle name="Comma [0] TBD-_JLR 0+12 Forecast v11c part2 9 10" xfId="34611"/>
    <cellStyle name="Comma [0] TBD_JLR 0+12 Forecast v11c part2 9 11" xfId="33908"/>
    <cellStyle name="Comma [0] TBD-_JLR 0+12 Forecast v11c part2 9 11" xfId="34845"/>
    <cellStyle name="Comma [0] TBD_JLR 0+12 Forecast v11c part2 9 12" xfId="15795"/>
    <cellStyle name="Comma [0] TBD-_JLR 0+12 Forecast v11c part2 9 12" xfId="15796"/>
    <cellStyle name="Comma [0] TBD_JLR 0+12 Forecast v11c part2 9 2" xfId="22137"/>
    <cellStyle name="Comma [0] TBD-_JLR 0+12 Forecast v11c part2 9 2" xfId="22138"/>
    <cellStyle name="Comma [0] TBD_JLR 0+12 Forecast v11c part2 9 3" xfId="26644"/>
    <cellStyle name="Comma [0] TBD-_JLR 0+12 Forecast v11c part2 9 3" xfId="26645"/>
    <cellStyle name="Comma [0] TBD_JLR 0+12 Forecast v11c part2 9 4" xfId="25107"/>
    <cellStyle name="Comma [0] TBD-_JLR 0+12 Forecast v11c part2 9 4" xfId="25106"/>
    <cellStyle name="Comma [0] TBD_JLR 0+12 Forecast v11c part2 9 5" xfId="24093"/>
    <cellStyle name="Comma [0] TBD-_JLR 0+12 Forecast v11c part2 9 5" xfId="24094"/>
    <cellStyle name="Comma [0] TBD_JLR 0+12 Forecast v11c part2 9 6" xfId="32810"/>
    <cellStyle name="Comma [0] TBD-_JLR 0+12 Forecast v11c part2 9 6" xfId="32811"/>
    <cellStyle name="Comma [0] TBD_JLR 0+12 Forecast v11c part2 9 7" xfId="30920"/>
    <cellStyle name="Comma [0] TBD-_JLR 0+12 Forecast v11c part2 9 7" xfId="30919"/>
    <cellStyle name="Comma [0] TBD_JLR 0+12 Forecast v11c part2 9 8" xfId="29396"/>
    <cellStyle name="Comma [0] TBD-_JLR 0+12 Forecast v11c part2 9 8" xfId="29397"/>
    <cellStyle name="Comma [0] TBD_JLR 0+12 Forecast v11c part2 9 9" xfId="34442"/>
    <cellStyle name="Comma [0] TBD-_JLR 0+12 Forecast v11c part2 9 9" xfId="34441"/>
    <cellStyle name="Comma [0] TBD_LR^05MY USA X350^040129" xfId="7044"/>
    <cellStyle name="Comma [0] TBD-_LR^05MY USA X350^040129" xfId="7045"/>
    <cellStyle name="Comma [0] TBD_LR^05MY USA X350^040129 10" xfId="7046"/>
    <cellStyle name="Comma [0] TBD-_LR^05MY USA X350^040129 10" xfId="7047"/>
    <cellStyle name="Comma [0] TBD_LR^05MY USA X350^040129 10 10" xfId="34613"/>
    <cellStyle name="Comma [0] TBD-_LR^05MY USA X350^040129 10 10" xfId="34614"/>
    <cellStyle name="Comma [0] TBD_LR^05MY USA X350^040129 10 11" xfId="33905"/>
    <cellStyle name="Comma [0] TBD-_LR^05MY USA X350^040129 10 11" xfId="33904"/>
    <cellStyle name="Comma [0] TBD_LR^05MY USA X350^040129 10 12" xfId="15799"/>
    <cellStyle name="Comma [0] TBD-_LR^05MY USA X350^040129 10 12" xfId="15800"/>
    <cellStyle name="Comma [0] TBD_LR^05MY USA X350^040129 10 2" xfId="22141"/>
    <cellStyle name="Comma [0] TBD-_LR^05MY USA X350^040129 10 2" xfId="22142"/>
    <cellStyle name="Comma [0] TBD_LR^05MY USA X350^040129 10 3" xfId="26648"/>
    <cellStyle name="Comma [0] TBD-_LR^05MY USA X350^040129 10 3" xfId="26649"/>
    <cellStyle name="Comma [0] TBD_LR^05MY USA X350^040129 10 4" xfId="25103"/>
    <cellStyle name="Comma [0] TBD-_LR^05MY USA X350^040129 10 4" xfId="25102"/>
    <cellStyle name="Comma [0] TBD_LR^05MY USA X350^040129 10 5" xfId="24097"/>
    <cellStyle name="Comma [0] TBD-_LR^05MY USA X350^040129 10 5" xfId="24098"/>
    <cellStyle name="Comma [0] TBD_LR^05MY USA X350^040129 10 6" xfId="32814"/>
    <cellStyle name="Comma [0] TBD-_LR^05MY USA X350^040129 10 6" xfId="32815"/>
    <cellStyle name="Comma [0] TBD_LR^05MY USA X350^040129 10 7" xfId="30916"/>
    <cellStyle name="Comma [0] TBD-_LR^05MY USA X350^040129 10 7" xfId="30915"/>
    <cellStyle name="Comma [0] TBD_LR^05MY USA X350^040129 10 8" xfId="29400"/>
    <cellStyle name="Comma [0] TBD-_LR^05MY USA X350^040129 10 8" xfId="29401"/>
    <cellStyle name="Comma [0] TBD_LR^05MY USA X350^040129 10 9" xfId="34439"/>
    <cellStyle name="Comma [0] TBD-_LR^05MY USA X350^040129 10 9" xfId="34438"/>
    <cellStyle name="Comma [0] TBD_LR^05MY USA X350^040129 11" xfId="7048"/>
    <cellStyle name="Comma [0] TBD-_LR^05MY USA X350^040129 11" xfId="7049"/>
    <cellStyle name="Comma [0] TBD_LR^05MY USA X350^040129 11 10" xfId="35448"/>
    <cellStyle name="Comma [0] TBD-_LR^05MY USA X350^040129 11 10" xfId="35447"/>
    <cellStyle name="Comma [0] TBD_LR^05MY USA X350^040129 11 11" xfId="33903"/>
    <cellStyle name="Comma [0] TBD-_LR^05MY USA X350^040129 11 11" xfId="33902"/>
    <cellStyle name="Comma [0] TBD_LR^05MY USA X350^040129 11 12" xfId="15801"/>
    <cellStyle name="Comma [0] TBD-_LR^05MY USA X350^040129 11 12" xfId="15802"/>
    <cellStyle name="Comma [0] TBD_LR^05MY USA X350^040129 11 2" xfId="22143"/>
    <cellStyle name="Comma [0] TBD-_LR^05MY USA X350^040129 11 2" xfId="22144"/>
    <cellStyle name="Comma [0] TBD_LR^05MY USA X350^040129 11 3" xfId="26650"/>
    <cellStyle name="Comma [0] TBD-_LR^05MY USA X350^040129 11 3" xfId="26651"/>
    <cellStyle name="Comma [0] TBD_LR^05MY USA X350^040129 11 4" xfId="25101"/>
    <cellStyle name="Comma [0] TBD-_LR^05MY USA X350^040129 11 4" xfId="25100"/>
    <cellStyle name="Comma [0] TBD_LR^05MY USA X350^040129 11 5" xfId="24099"/>
    <cellStyle name="Comma [0] TBD-_LR^05MY USA X350^040129 11 5" xfId="24100"/>
    <cellStyle name="Comma [0] TBD_LR^05MY USA X350^040129 11 6" xfId="32816"/>
    <cellStyle name="Comma [0] TBD-_LR^05MY USA X350^040129 11 6" xfId="32817"/>
    <cellStyle name="Comma [0] TBD_LR^05MY USA X350^040129 11 7" xfId="30914"/>
    <cellStyle name="Comma [0] TBD-_LR^05MY USA X350^040129 11 7" xfId="30913"/>
    <cellStyle name="Comma [0] TBD_LR^05MY USA X350^040129 11 8" xfId="29402"/>
    <cellStyle name="Comma [0] TBD-_LR^05MY USA X350^040129 11 8" xfId="29403"/>
    <cellStyle name="Comma [0] TBD_LR^05MY USA X350^040129 11 9" xfId="34437"/>
    <cellStyle name="Comma [0] TBD-_LR^05MY USA X350^040129 11 9" xfId="34436"/>
    <cellStyle name="Comma [0] TBD_LR^05MY USA X350^040129 12" xfId="7050"/>
    <cellStyle name="Comma [0] TBD-_LR^05MY USA X350^040129 12" xfId="7051"/>
    <cellStyle name="Comma [0] TBD_LR^05MY USA X350^040129 12 10" xfId="35446"/>
    <cellStyle name="Comma [0] TBD-_LR^05MY USA X350^040129 12 10" xfId="35445"/>
    <cellStyle name="Comma [0] TBD_LR^05MY USA X350^040129 12 11" xfId="33901"/>
    <cellStyle name="Comma [0] TBD-_LR^05MY USA X350^040129 12 11" xfId="33900"/>
    <cellStyle name="Comma [0] TBD_LR^05MY USA X350^040129 12 12" xfId="15803"/>
    <cellStyle name="Comma [0] TBD-_LR^05MY USA X350^040129 12 12" xfId="15804"/>
    <cellStyle name="Comma [0] TBD_LR^05MY USA X350^040129 12 2" xfId="22145"/>
    <cellStyle name="Comma [0] TBD-_LR^05MY USA X350^040129 12 2" xfId="22146"/>
    <cellStyle name="Comma [0] TBD_LR^05MY USA X350^040129 12 3" xfId="26652"/>
    <cellStyle name="Comma [0] TBD-_LR^05MY USA X350^040129 12 3" xfId="26653"/>
    <cellStyle name="Comma [0] TBD_LR^05MY USA X350^040129 12 4" xfId="25099"/>
    <cellStyle name="Comma [0] TBD-_LR^05MY USA X350^040129 12 4" xfId="25098"/>
    <cellStyle name="Comma [0] TBD_LR^05MY USA X350^040129 12 5" xfId="24101"/>
    <cellStyle name="Comma [0] TBD-_LR^05MY USA X350^040129 12 5" xfId="24102"/>
    <cellStyle name="Comma [0] TBD_LR^05MY USA X350^040129 12 6" xfId="32818"/>
    <cellStyle name="Comma [0] TBD-_LR^05MY USA X350^040129 12 6" xfId="32819"/>
    <cellStyle name="Comma [0] TBD_LR^05MY USA X350^040129 12 7" xfId="30912"/>
    <cellStyle name="Comma [0] TBD-_LR^05MY USA X350^040129 12 7" xfId="30911"/>
    <cellStyle name="Comma [0] TBD_LR^05MY USA X350^040129 12 8" xfId="29404"/>
    <cellStyle name="Comma [0] TBD-_LR^05MY USA X350^040129 12 8" xfId="29405"/>
    <cellStyle name="Comma [0] TBD_LR^05MY USA X350^040129 12 9" xfId="34435"/>
    <cellStyle name="Comma [0] TBD-_LR^05MY USA X350^040129 12 9" xfId="34434"/>
    <cellStyle name="Comma [0] TBD_LR^05MY USA X350^040129 13" xfId="7052"/>
    <cellStyle name="Comma [0] TBD-_LR^05MY USA X350^040129 13" xfId="7053"/>
    <cellStyle name="Comma [0] TBD_LR^05MY USA X350^040129 13 10" xfId="35444"/>
    <cellStyle name="Comma [0] TBD-_LR^05MY USA X350^040129 13 10" xfId="35443"/>
    <cellStyle name="Comma [0] TBD_LR^05MY USA X350^040129 13 11" xfId="33899"/>
    <cellStyle name="Comma [0] TBD-_LR^05MY USA X350^040129 13 11" xfId="33898"/>
    <cellStyle name="Comma [0] TBD_LR^05MY USA X350^040129 13 12" xfId="15805"/>
    <cellStyle name="Comma [0] TBD-_LR^05MY USA X350^040129 13 12" xfId="15806"/>
    <cellStyle name="Comma [0] TBD_LR^05MY USA X350^040129 13 2" xfId="22147"/>
    <cellStyle name="Comma [0] TBD-_LR^05MY USA X350^040129 13 2" xfId="22148"/>
    <cellStyle name="Comma [0] TBD_LR^05MY USA X350^040129 13 3" xfId="26654"/>
    <cellStyle name="Comma [0] TBD-_LR^05MY USA X350^040129 13 3" xfId="26655"/>
    <cellStyle name="Comma [0] TBD_LR^05MY USA X350^040129 13 4" xfId="25097"/>
    <cellStyle name="Comma [0] TBD-_LR^05MY USA X350^040129 13 4" xfId="25096"/>
    <cellStyle name="Comma [0] TBD_LR^05MY USA X350^040129 13 5" xfId="24103"/>
    <cellStyle name="Comma [0] TBD-_LR^05MY USA X350^040129 13 5" xfId="24104"/>
    <cellStyle name="Comma [0] TBD_LR^05MY USA X350^040129 13 6" xfId="32820"/>
    <cellStyle name="Comma [0] TBD-_LR^05MY USA X350^040129 13 6" xfId="32821"/>
    <cellStyle name="Comma [0] TBD_LR^05MY USA X350^040129 13 7" xfId="30910"/>
    <cellStyle name="Comma [0] TBD-_LR^05MY USA X350^040129 13 7" xfId="30909"/>
    <cellStyle name="Comma [0] TBD_LR^05MY USA X350^040129 13 8" xfId="29406"/>
    <cellStyle name="Comma [0] TBD-_LR^05MY USA X350^040129 13 8" xfId="28272"/>
    <cellStyle name="Comma [0] TBD_LR^05MY USA X350^040129 13 9" xfId="30104"/>
    <cellStyle name="Comma [0] TBD-_LR^05MY USA X350^040129 13 9" xfId="34433"/>
    <cellStyle name="Comma [0] TBD_LR^05MY USA X350^040129 14" xfId="7054"/>
    <cellStyle name="Comma [0] TBD-_LR^05MY USA X350^040129 14" xfId="7055"/>
    <cellStyle name="Comma [0] TBD_LR^05MY USA X350^040129 14 10" xfId="28343"/>
    <cellStyle name="Comma [0] TBD-_LR^05MY USA X350^040129 14 10" xfId="28344"/>
    <cellStyle name="Comma [0] TBD_LR^05MY USA X350^040129 14 11" xfId="28117"/>
    <cellStyle name="Comma [0] TBD-_LR^05MY USA X350^040129 14 11" xfId="34782"/>
    <cellStyle name="Comma [0] TBD_LR^05MY USA X350^040129 14 12" xfId="15807"/>
    <cellStyle name="Comma [0] TBD-_LR^05MY USA X350^040129 14 12" xfId="15808"/>
    <cellStyle name="Comma [0] TBD_LR^05MY USA X350^040129 14 2" xfId="22149"/>
    <cellStyle name="Comma [0] TBD-_LR^05MY USA X350^040129 14 2" xfId="22150"/>
    <cellStyle name="Comma [0] TBD_LR^05MY USA X350^040129 14 3" xfId="26656"/>
    <cellStyle name="Comma [0] TBD-_LR^05MY USA X350^040129 14 3" xfId="26657"/>
    <cellStyle name="Comma [0] TBD_LR^05MY USA X350^040129 14 4" xfId="25095"/>
    <cellStyle name="Comma [0] TBD-_LR^05MY USA X350^040129 14 4" xfId="25094"/>
    <cellStyle name="Comma [0] TBD_LR^05MY USA X350^040129 14 5" xfId="24105"/>
    <cellStyle name="Comma [0] TBD-_LR^05MY USA X350^040129 14 5" xfId="24106"/>
    <cellStyle name="Comma [0] TBD_LR^05MY USA X350^040129 14 6" xfId="32822"/>
    <cellStyle name="Comma [0] TBD-_LR^05MY USA X350^040129 14 6" xfId="32823"/>
    <cellStyle name="Comma [0] TBD_LR^05MY USA X350^040129 14 7" xfId="30908"/>
    <cellStyle name="Comma [0] TBD-_LR^05MY USA X350^040129 14 7" xfId="30907"/>
    <cellStyle name="Comma [0] TBD_LR^05MY USA X350^040129 14 8" xfId="28273"/>
    <cellStyle name="Comma [0] TBD-_LR^05MY USA X350^040129 14 8" xfId="28274"/>
    <cellStyle name="Comma [0] TBD_LR^05MY USA X350^040129 14 9" xfId="28358"/>
    <cellStyle name="Comma [0] TBD-_LR^05MY USA X350^040129 14 9" xfId="34432"/>
    <cellStyle name="Comma [0] TBD_LR^05MY USA X350^040129 15" xfId="7056"/>
    <cellStyle name="Comma [0] TBD-_LR^05MY USA X350^040129 15" xfId="7057"/>
    <cellStyle name="Comma [0] TBD_LR^05MY USA X350^040129 15 10" xfId="33613"/>
    <cellStyle name="Comma [0] TBD-_LR^05MY USA X350^040129 15 10" xfId="34615"/>
    <cellStyle name="Comma [0] TBD_LR^05MY USA X350^040129 15 11" xfId="33897"/>
    <cellStyle name="Comma [0] TBD-_LR^05MY USA X350^040129 15 11" xfId="33896"/>
    <cellStyle name="Comma [0] TBD_LR^05MY USA X350^040129 15 12" xfId="15809"/>
    <cellStyle name="Comma [0] TBD-_LR^05MY USA X350^040129 15 12" xfId="15810"/>
    <cellStyle name="Comma [0] TBD_LR^05MY USA X350^040129 15 2" xfId="22151"/>
    <cellStyle name="Comma [0] TBD-_LR^05MY USA X350^040129 15 2" xfId="22152"/>
    <cellStyle name="Comma [0] TBD_LR^05MY USA X350^040129 15 3" xfId="26658"/>
    <cellStyle name="Comma [0] TBD-_LR^05MY USA X350^040129 15 3" xfId="26659"/>
    <cellStyle name="Comma [0] TBD_LR^05MY USA X350^040129 15 4" xfId="25093"/>
    <cellStyle name="Comma [0] TBD-_LR^05MY USA X350^040129 15 4" xfId="25092"/>
    <cellStyle name="Comma [0] TBD_LR^05MY USA X350^040129 15 5" xfId="24107"/>
    <cellStyle name="Comma [0] TBD-_LR^05MY USA X350^040129 15 5" xfId="24108"/>
    <cellStyle name="Comma [0] TBD_LR^05MY USA X350^040129 15 6" xfId="32824"/>
    <cellStyle name="Comma [0] TBD-_LR^05MY USA X350^040129 15 6" xfId="32825"/>
    <cellStyle name="Comma [0] TBD_LR^05MY USA X350^040129 15 7" xfId="30906"/>
    <cellStyle name="Comma [0] TBD-_LR^05MY USA X350^040129 15 7" xfId="30905"/>
    <cellStyle name="Comma [0] TBD_LR^05MY USA X350^040129 15 8" xfId="29407"/>
    <cellStyle name="Comma [0] TBD-_LR^05MY USA X350^040129 15 8" xfId="29408"/>
    <cellStyle name="Comma [0] TBD_LR^05MY USA X350^040129 15 9" xfId="34431"/>
    <cellStyle name="Comma [0] TBD-_LR^05MY USA X350^040129 15 9" xfId="34430"/>
    <cellStyle name="Comma [0] TBD_LR^05MY USA X350^040129 16" xfId="7058"/>
    <cellStyle name="Comma [0] TBD-_LR^05MY USA X350^040129 16" xfId="7059"/>
    <cellStyle name="Comma [0] TBD_LR^05MY USA X350^040129 16 10" xfId="34616"/>
    <cellStyle name="Comma [0] TBD-_LR^05MY USA X350^040129 16 10" xfId="33563"/>
    <cellStyle name="Comma [0] TBD_LR^05MY USA X350^040129 16 11" xfId="33895"/>
    <cellStyle name="Comma [0] TBD-_LR^05MY USA X350^040129 16 11" xfId="33894"/>
    <cellStyle name="Comma [0] TBD_LR^05MY USA X350^040129 16 12" xfId="15811"/>
    <cellStyle name="Comma [0] TBD-_LR^05MY USA X350^040129 16 12" xfId="15812"/>
    <cellStyle name="Comma [0] TBD_LR^05MY USA X350^040129 16 2" xfId="22153"/>
    <cellStyle name="Comma [0] TBD-_LR^05MY USA X350^040129 16 2" xfId="22154"/>
    <cellStyle name="Comma [0] TBD_LR^05MY USA X350^040129 16 3" xfId="26660"/>
    <cellStyle name="Comma [0] TBD-_LR^05MY USA X350^040129 16 3" xfId="26661"/>
    <cellStyle name="Comma [0] TBD_LR^05MY USA X350^040129 16 4" xfId="25091"/>
    <cellStyle name="Comma [0] TBD-_LR^05MY USA X350^040129 16 4" xfId="25090"/>
    <cellStyle name="Comma [0] TBD_LR^05MY USA X350^040129 16 5" xfId="24109"/>
    <cellStyle name="Comma [0] TBD-_LR^05MY USA X350^040129 16 5" xfId="24110"/>
    <cellStyle name="Comma [0] TBD_LR^05MY USA X350^040129 16 6" xfId="32826"/>
    <cellStyle name="Comma [0] TBD-_LR^05MY USA X350^040129 16 6" xfId="32827"/>
    <cellStyle name="Comma [0] TBD_LR^05MY USA X350^040129 16 7" xfId="30904"/>
    <cellStyle name="Comma [0] TBD-_LR^05MY USA X350^040129 16 7" xfId="30903"/>
    <cellStyle name="Comma [0] TBD_LR^05MY USA X350^040129 16 8" xfId="29409"/>
    <cellStyle name="Comma [0] TBD-_LR^05MY USA X350^040129 16 8" xfId="29410"/>
    <cellStyle name="Comma [0] TBD_LR^05MY USA X350^040129 16 9" xfId="34429"/>
    <cellStyle name="Comma [0] TBD-_LR^05MY USA X350^040129 16 9" xfId="34428"/>
    <cellStyle name="Comma [0] TBD_LR^05MY USA X350^040129 17" xfId="7060"/>
    <cellStyle name="Comma [0] TBD-_LR^05MY USA X350^040129 17" xfId="7061"/>
    <cellStyle name="Comma [0] TBD_LR^05MY USA X350^040129 17 10" xfId="34617"/>
    <cellStyle name="Comma [0] TBD-_LR^05MY USA X350^040129 17 10" xfId="30183"/>
    <cellStyle name="Comma [0] TBD_LR^05MY USA X350^040129 17 11" xfId="33893"/>
    <cellStyle name="Comma [0] TBD-_LR^05MY USA X350^040129 17 11" xfId="33892"/>
    <cellStyle name="Comma [0] TBD_LR^05MY USA X350^040129 17 12" xfId="15813"/>
    <cellStyle name="Comma [0] TBD-_LR^05MY USA X350^040129 17 12" xfId="15814"/>
    <cellStyle name="Comma [0] TBD_LR^05MY USA X350^040129 17 2" xfId="22155"/>
    <cellStyle name="Comma [0] TBD-_LR^05MY USA X350^040129 17 2" xfId="22156"/>
    <cellStyle name="Comma [0] TBD_LR^05MY USA X350^040129 17 3" xfId="26662"/>
    <cellStyle name="Comma [0] TBD-_LR^05MY USA X350^040129 17 3" xfId="26663"/>
    <cellStyle name="Comma [0] TBD_LR^05MY USA X350^040129 17 4" xfId="25089"/>
    <cellStyle name="Comma [0] TBD-_LR^05MY USA X350^040129 17 4" xfId="25088"/>
    <cellStyle name="Comma [0] TBD_LR^05MY USA X350^040129 17 5" xfId="24111"/>
    <cellStyle name="Comma [0] TBD-_LR^05MY USA X350^040129 17 5" xfId="24112"/>
    <cellStyle name="Comma [0] TBD_LR^05MY USA X350^040129 17 6" xfId="32828"/>
    <cellStyle name="Comma [0] TBD-_LR^05MY USA X350^040129 17 6" xfId="32829"/>
    <cellStyle name="Comma [0] TBD_LR^05MY USA X350^040129 17 7" xfId="30902"/>
    <cellStyle name="Comma [0] TBD-_LR^05MY USA X350^040129 17 7" xfId="30901"/>
    <cellStyle name="Comma [0] TBD_LR^05MY USA X350^040129 17 8" xfId="29411"/>
    <cellStyle name="Comma [0] TBD-_LR^05MY USA X350^040129 17 8" xfId="29412"/>
    <cellStyle name="Comma [0] TBD_LR^05MY USA X350^040129 17 9" xfId="34427"/>
    <cellStyle name="Comma [0] TBD-_LR^05MY USA X350^040129 17 9" xfId="34426"/>
    <cellStyle name="Comma [0] TBD_LR^05MY USA X350^040129 18" xfId="7062"/>
    <cellStyle name="Comma [0] TBD-_LR^05MY USA X350^040129 18" xfId="7063"/>
    <cellStyle name="Comma [0] TBD_LR^05MY USA X350^040129 18 10" xfId="29877"/>
    <cellStyle name="Comma [0] TBD-_LR^05MY USA X350^040129 18 10" xfId="29878"/>
    <cellStyle name="Comma [0] TBD_LR^05MY USA X350^040129 18 11" xfId="33891"/>
    <cellStyle name="Comma [0] TBD-_LR^05MY USA X350^040129 18 11" xfId="33890"/>
    <cellStyle name="Comma [0] TBD_LR^05MY USA X350^040129 18 12" xfId="15815"/>
    <cellStyle name="Comma [0] TBD-_LR^05MY USA X350^040129 18 12" xfId="15816"/>
    <cellStyle name="Comma [0] TBD_LR^05MY USA X350^040129 18 2" xfId="22157"/>
    <cellStyle name="Comma [0] TBD-_LR^05MY USA X350^040129 18 2" xfId="22158"/>
    <cellStyle name="Comma [0] TBD_LR^05MY USA X350^040129 18 3" xfId="26664"/>
    <cellStyle name="Comma [0] TBD-_LR^05MY USA X350^040129 18 3" xfId="26665"/>
    <cellStyle name="Comma [0] TBD_LR^05MY USA X350^040129 18 4" xfId="25087"/>
    <cellStyle name="Comma [0] TBD-_LR^05MY USA X350^040129 18 4" xfId="25086"/>
    <cellStyle name="Comma [0] TBD_LR^05MY USA X350^040129 18 5" xfId="24113"/>
    <cellStyle name="Comma [0] TBD-_LR^05MY USA X350^040129 18 5" xfId="24114"/>
    <cellStyle name="Comma [0] TBD_LR^05MY USA X350^040129 18 6" xfId="32830"/>
    <cellStyle name="Comma [0] TBD-_LR^05MY USA X350^040129 18 6" xfId="32831"/>
    <cellStyle name="Comma [0] TBD_LR^05MY USA X350^040129 18 7" xfId="30900"/>
    <cellStyle name="Comma [0] TBD-_LR^05MY USA X350^040129 18 7" xfId="30899"/>
    <cellStyle name="Comma [0] TBD_LR^05MY USA X350^040129 18 8" xfId="29413"/>
    <cellStyle name="Comma [0] TBD-_LR^05MY USA X350^040129 18 8" xfId="29414"/>
    <cellStyle name="Comma [0] TBD_LR^05MY USA X350^040129 18 9" xfId="28357"/>
    <cellStyle name="Comma [0] TBD-_LR^05MY USA X350^040129 18 9" xfId="34425"/>
    <cellStyle name="Comma [0] TBD_LR^05MY USA X350^040129 19" xfId="7064"/>
    <cellStyle name="Comma [0] TBD-_LR^05MY USA X350^040129 19" xfId="7065"/>
    <cellStyle name="Comma [0] TBD_LR^05MY USA X350^040129 19 10" xfId="29879"/>
    <cellStyle name="Comma [0] TBD-_LR^05MY USA X350^040129 19 10" xfId="29880"/>
    <cellStyle name="Comma [0] TBD_LR^05MY USA X350^040129 19 11" xfId="33889"/>
    <cellStyle name="Comma [0] TBD-_LR^05MY USA X350^040129 19 11" xfId="35989"/>
    <cellStyle name="Comma [0] TBD_LR^05MY USA X350^040129 19 12" xfId="15817"/>
    <cellStyle name="Comma [0] TBD-_LR^05MY USA X350^040129 19 12" xfId="15818"/>
    <cellStyle name="Comma [0] TBD_LR^05MY USA X350^040129 19 2" xfId="22159"/>
    <cellStyle name="Comma [0] TBD-_LR^05MY USA X350^040129 19 2" xfId="22160"/>
    <cellStyle name="Comma [0] TBD_LR^05MY USA X350^040129 19 3" xfId="26666"/>
    <cellStyle name="Comma [0] TBD-_LR^05MY USA X350^040129 19 3" xfId="26667"/>
    <cellStyle name="Comma [0] TBD_LR^05MY USA X350^040129 19 4" xfId="25085"/>
    <cellStyle name="Comma [0] TBD-_LR^05MY USA X350^040129 19 4" xfId="25084"/>
    <cellStyle name="Comma [0] TBD_LR^05MY USA X350^040129 19 5" xfId="23546"/>
    <cellStyle name="Comma [0] TBD-_LR^05MY USA X350^040129 19 5" xfId="23547"/>
    <cellStyle name="Comma [0] TBD_LR^05MY USA X350^040129 19 6" xfId="32832"/>
    <cellStyle name="Comma [0] TBD-_LR^05MY USA X350^040129 19 6" xfId="32833"/>
    <cellStyle name="Comma [0] TBD_LR^05MY USA X350^040129 19 7" xfId="30898"/>
    <cellStyle name="Comma [0] TBD-_LR^05MY USA X350^040129 19 7" xfId="30897"/>
    <cellStyle name="Comma [0] TBD_LR^05MY USA X350^040129 19 8" xfId="29415"/>
    <cellStyle name="Comma [0] TBD-_LR^05MY USA X350^040129 19 8" xfId="29416"/>
    <cellStyle name="Comma [0] TBD_LR^05MY USA X350^040129 19 9" xfId="34424"/>
    <cellStyle name="Comma [0] TBD-_LR^05MY USA X350^040129 19 9" xfId="34423"/>
    <cellStyle name="Comma [0] TBD_LR^05MY USA X350^040129 2" xfId="7066"/>
    <cellStyle name="Comma [0] TBD-_LR^05MY USA X350^040129 2" xfId="7067"/>
    <cellStyle name="Comma [0] TBD_LR^05MY USA X350^040129 2 10" xfId="29881"/>
    <cellStyle name="Comma [0] TBD-_LR^05MY USA X350^040129 2 10" xfId="29882"/>
    <cellStyle name="Comma [0] TBD_LR^05MY USA X350^040129 2 11" xfId="33888"/>
    <cellStyle name="Comma [0] TBD-_LR^05MY USA X350^040129 2 11" xfId="33887"/>
    <cellStyle name="Comma [0] TBD_LR^05MY USA X350^040129 2 12" xfId="15819"/>
    <cellStyle name="Comma [0] TBD-_LR^05MY USA X350^040129 2 12" xfId="15820"/>
    <cellStyle name="Comma [0] TBD_LR^05MY USA X350^040129 2 2" xfId="22161"/>
    <cellStyle name="Comma [0] TBD-_LR^05MY USA X350^040129 2 2" xfId="22162"/>
    <cellStyle name="Comma [0] TBD_LR^05MY USA X350^040129 2 3" xfId="26668"/>
    <cellStyle name="Comma [0] TBD-_LR^05MY USA X350^040129 2 3" xfId="26669"/>
    <cellStyle name="Comma [0] TBD_LR^05MY USA X350^040129 2 4" xfId="25083"/>
    <cellStyle name="Comma [0] TBD-_LR^05MY USA X350^040129 2 4" xfId="25082"/>
    <cellStyle name="Comma [0] TBD_LR^05MY USA X350^040129 2 5" xfId="23548"/>
    <cellStyle name="Comma [0] TBD-_LR^05MY USA X350^040129 2 5" xfId="24115"/>
    <cellStyle name="Comma [0] TBD_LR^05MY USA X350^040129 2 6" xfId="32834"/>
    <cellStyle name="Comma [0] TBD-_LR^05MY USA X350^040129 2 6" xfId="32835"/>
    <cellStyle name="Comma [0] TBD_LR^05MY USA X350^040129 2 7" xfId="30896"/>
    <cellStyle name="Comma [0] TBD-_LR^05MY USA X350^040129 2 7" xfId="30895"/>
    <cellStyle name="Comma [0] TBD_LR^05MY USA X350^040129 2 8" xfId="28275"/>
    <cellStyle name="Comma [0] TBD-_LR^05MY USA X350^040129 2 8" xfId="31811"/>
    <cellStyle name="Comma [0] TBD_LR^05MY USA X350^040129 2 9" xfId="34422"/>
    <cellStyle name="Comma [0] TBD-_LR^05MY USA X350^040129 2 9" xfId="34421"/>
    <cellStyle name="Comma [0] TBD_LR^05MY USA X350^040129 20" xfId="7068"/>
    <cellStyle name="Comma [0] TBD-_LR^05MY USA X350^040129 20" xfId="7069"/>
    <cellStyle name="Comma [0] TBD_LR^05MY USA X350^040129 20 10" xfId="29883"/>
    <cellStyle name="Comma [0] TBD-_LR^05MY USA X350^040129 20 10" xfId="29884"/>
    <cellStyle name="Comma [0] TBD_LR^05MY USA X350^040129 20 11" xfId="33886"/>
    <cellStyle name="Comma [0] TBD-_LR^05MY USA X350^040129 20 11" xfId="33885"/>
    <cellStyle name="Comma [0] TBD_LR^05MY USA X350^040129 20 12" xfId="15821"/>
    <cellStyle name="Comma [0] TBD-_LR^05MY USA X350^040129 20 12" xfId="15822"/>
    <cellStyle name="Comma [0] TBD_LR^05MY USA X350^040129 20 2" xfId="22163"/>
    <cellStyle name="Comma [0] TBD-_LR^05MY USA X350^040129 20 2" xfId="22164"/>
    <cellStyle name="Comma [0] TBD_LR^05MY USA X350^040129 20 3" xfId="26670"/>
    <cellStyle name="Comma [0] TBD-_LR^05MY USA X350^040129 20 3" xfId="26671"/>
    <cellStyle name="Comma [0] TBD_LR^05MY USA X350^040129 20 4" xfId="25081"/>
    <cellStyle name="Comma [0] TBD-_LR^05MY USA X350^040129 20 4" xfId="25080"/>
    <cellStyle name="Comma [0] TBD_LR^05MY USA X350^040129 20 5" xfId="24116"/>
    <cellStyle name="Comma [0] TBD-_LR^05MY USA X350^040129 20 5" xfId="24117"/>
    <cellStyle name="Comma [0] TBD_LR^05MY USA X350^040129 20 6" xfId="32836"/>
    <cellStyle name="Comma [0] TBD-_LR^05MY USA X350^040129 20 6" xfId="32837"/>
    <cellStyle name="Comma [0] TBD_LR^05MY USA X350^040129 20 7" xfId="30894"/>
    <cellStyle name="Comma [0] TBD-_LR^05MY USA X350^040129 20 7" xfId="30893"/>
    <cellStyle name="Comma [0] TBD_LR^05MY USA X350^040129 20 8" xfId="31812"/>
    <cellStyle name="Comma [0] TBD-_LR^05MY USA X350^040129 20 8" xfId="29417"/>
    <cellStyle name="Comma [0] TBD_LR^05MY USA X350^040129 20 9" xfId="34420"/>
    <cellStyle name="Comma [0] TBD-_LR^05MY USA X350^040129 20 9" xfId="34419"/>
    <cellStyle name="Comma [0] TBD_LR^05MY USA X350^040129 21" xfId="7070"/>
    <cellStyle name="Comma [0] TBD-_LR^05MY USA X350^040129 21" xfId="7071"/>
    <cellStyle name="Comma [0] TBD_LR^05MY USA X350^040129 21 10" xfId="29885"/>
    <cellStyle name="Comma [0] TBD-_LR^05MY USA X350^040129 21 10" xfId="29886"/>
    <cellStyle name="Comma [0] TBD_LR^05MY USA X350^040129 21 11" xfId="33884"/>
    <cellStyle name="Comma [0] TBD-_LR^05MY USA X350^040129 21 11" xfId="33883"/>
    <cellStyle name="Comma [0] TBD_LR^05MY USA X350^040129 21 12" xfId="15823"/>
    <cellStyle name="Comma [0] TBD-_LR^05MY USA X350^040129 21 12" xfId="15824"/>
    <cellStyle name="Comma [0] TBD_LR^05MY USA X350^040129 21 2" xfId="22165"/>
    <cellStyle name="Comma [0] TBD-_LR^05MY USA X350^040129 21 2" xfId="22166"/>
    <cellStyle name="Comma [0] TBD_LR^05MY USA X350^040129 21 3" xfId="26672"/>
    <cellStyle name="Comma [0] TBD-_LR^05MY USA X350^040129 21 3" xfId="26673"/>
    <cellStyle name="Comma [0] TBD_LR^05MY USA X350^040129 21 4" xfId="25079"/>
    <cellStyle name="Comma [0] TBD-_LR^05MY USA X350^040129 21 4" xfId="25078"/>
    <cellStyle name="Comma [0] TBD_LR^05MY USA X350^040129 21 5" xfId="24118"/>
    <cellStyle name="Comma [0] TBD-_LR^05MY USA X350^040129 21 5" xfId="24119"/>
    <cellStyle name="Comma [0] TBD_LR^05MY USA X350^040129 21 6" xfId="32838"/>
    <cellStyle name="Comma [0] TBD-_LR^05MY USA X350^040129 21 6" xfId="32839"/>
    <cellStyle name="Comma [0] TBD_LR^05MY USA X350^040129 21 7" xfId="30892"/>
    <cellStyle name="Comma [0] TBD-_LR^05MY USA X350^040129 21 7" xfId="30891"/>
    <cellStyle name="Comma [0] TBD_LR^05MY USA X350^040129 21 8" xfId="29418"/>
    <cellStyle name="Comma [0] TBD-_LR^05MY USA X350^040129 21 8" xfId="29419"/>
    <cellStyle name="Comma [0] TBD_LR^05MY USA X350^040129 21 9" xfId="28356"/>
    <cellStyle name="Comma [0] TBD-_LR^05MY USA X350^040129 21 9" xfId="34418"/>
    <cellStyle name="Comma [0] TBD_LR^05MY USA X350^040129 22" xfId="7072"/>
    <cellStyle name="Comma [0] TBD-_LR^05MY USA X350^040129 22" xfId="7073"/>
    <cellStyle name="Comma [0] TBD_LR^05MY USA X350^040129 22 10" xfId="28424"/>
    <cellStyle name="Comma [0] TBD-_LR^05MY USA X350^040129 22 10" xfId="29887"/>
    <cellStyle name="Comma [0] TBD_LR^05MY USA X350^040129 22 11" xfId="33882"/>
    <cellStyle name="Comma [0] TBD-_LR^05MY USA X350^040129 22 11" xfId="33881"/>
    <cellStyle name="Comma [0] TBD_LR^05MY USA X350^040129 22 12" xfId="15825"/>
    <cellStyle name="Comma [0] TBD-_LR^05MY USA X350^040129 22 12" xfId="15826"/>
    <cellStyle name="Comma [0] TBD_LR^05MY USA X350^040129 22 2" xfId="22167"/>
    <cellStyle name="Comma [0] TBD-_LR^05MY USA X350^040129 22 2" xfId="22168"/>
    <cellStyle name="Comma [0] TBD_LR^05MY USA X350^040129 22 3" xfId="26674"/>
    <cellStyle name="Comma [0] TBD-_LR^05MY USA X350^040129 22 3" xfId="26675"/>
    <cellStyle name="Comma [0] TBD_LR^05MY USA X350^040129 22 4" xfId="25077"/>
    <cellStyle name="Comma [0] TBD-_LR^05MY USA X350^040129 22 4" xfId="25076"/>
    <cellStyle name="Comma [0] TBD_LR^05MY USA X350^040129 22 5" xfId="24120"/>
    <cellStyle name="Comma [0] TBD-_LR^05MY USA X350^040129 22 5" xfId="24121"/>
    <cellStyle name="Comma [0] TBD_LR^05MY USA X350^040129 22 6" xfId="32840"/>
    <cellStyle name="Comma [0] TBD-_LR^05MY USA X350^040129 22 6" xfId="32841"/>
    <cellStyle name="Comma [0] TBD_LR^05MY USA X350^040129 22 7" xfId="30890"/>
    <cellStyle name="Comma [0] TBD-_LR^05MY USA X350^040129 22 7" xfId="30889"/>
    <cellStyle name="Comma [0] TBD_LR^05MY USA X350^040129 22 8" xfId="29420"/>
    <cellStyle name="Comma [0] TBD-_LR^05MY USA X350^040129 22 8" xfId="29421"/>
    <cellStyle name="Comma [0] TBD_LR^05MY USA X350^040129 22 9" xfId="34417"/>
    <cellStyle name="Comma [0] TBD-_LR^05MY USA X350^040129 22 9" xfId="34416"/>
    <cellStyle name="Comma [0] TBD_LR^05MY USA X350^040129 23" xfId="7074"/>
    <cellStyle name="Comma [0] TBD-_LR^05MY USA X350^040129 23" xfId="7075"/>
    <cellStyle name="Comma [0] TBD_LR^05MY USA X350^040129 23 10" xfId="29888"/>
    <cellStyle name="Comma [0] TBD-_LR^05MY USA X350^040129 23 10" xfId="29889"/>
    <cellStyle name="Comma [0] TBD_LR^05MY USA X350^040129 23 11" xfId="33880"/>
    <cellStyle name="Comma [0] TBD-_LR^05MY USA X350^040129 23 11" xfId="33879"/>
    <cellStyle name="Comma [0] TBD_LR^05MY USA X350^040129 23 12" xfId="15827"/>
    <cellStyle name="Comma [0] TBD-_LR^05MY USA X350^040129 23 12" xfId="15828"/>
    <cellStyle name="Comma [0] TBD_LR^05MY USA X350^040129 23 2" xfId="22169"/>
    <cellStyle name="Comma [0] TBD-_LR^05MY USA X350^040129 23 2" xfId="22170"/>
    <cellStyle name="Comma [0] TBD_LR^05MY USA X350^040129 23 3" xfId="26676"/>
    <cellStyle name="Comma [0] TBD-_LR^05MY USA X350^040129 23 3" xfId="26677"/>
    <cellStyle name="Comma [0] TBD_LR^05MY USA X350^040129 23 4" xfId="25075"/>
    <cellStyle name="Comma [0] TBD-_LR^05MY USA X350^040129 23 4" xfId="25074"/>
    <cellStyle name="Comma [0] TBD_LR^05MY USA X350^040129 23 5" xfId="24122"/>
    <cellStyle name="Comma [0] TBD-_LR^05MY USA X350^040129 23 5" xfId="24123"/>
    <cellStyle name="Comma [0] TBD_LR^05MY USA X350^040129 23 6" xfId="32842"/>
    <cellStyle name="Comma [0] TBD-_LR^05MY USA X350^040129 23 6" xfId="32843"/>
    <cellStyle name="Comma [0] TBD_LR^05MY USA X350^040129 23 7" xfId="30888"/>
    <cellStyle name="Comma [0] TBD-_LR^05MY USA X350^040129 23 7" xfId="30887"/>
    <cellStyle name="Comma [0] TBD_LR^05MY USA X350^040129 23 8" xfId="29422"/>
    <cellStyle name="Comma [0] TBD-_LR^05MY USA X350^040129 23 8" xfId="29423"/>
    <cellStyle name="Comma [0] TBD_LR^05MY USA X350^040129 23 9" xfId="34415"/>
    <cellStyle name="Comma [0] TBD-_LR^05MY USA X350^040129 23 9" xfId="34414"/>
    <cellStyle name="Comma [0] TBD_LR^05MY USA X350^040129 24" xfId="7076"/>
    <cellStyle name="Comma [0] TBD-_LR^05MY USA X350^040129 24" xfId="7077"/>
    <cellStyle name="Comma [0] TBD_LR^05MY USA X350^040129 24 10" xfId="29890"/>
    <cellStyle name="Comma [0] TBD-_LR^05MY USA X350^040129 24 10" xfId="29891"/>
    <cellStyle name="Comma [0] TBD_LR^05MY USA X350^040129 24 11" xfId="29793"/>
    <cellStyle name="Comma [0] TBD-_LR^05MY USA X350^040129 24 11" xfId="29792"/>
    <cellStyle name="Comma [0] TBD_LR^05MY USA X350^040129 24 12" xfId="15829"/>
    <cellStyle name="Comma [0] TBD-_LR^05MY USA X350^040129 24 12" xfId="15830"/>
    <cellStyle name="Comma [0] TBD_LR^05MY USA X350^040129 24 2" xfId="22171"/>
    <cellStyle name="Comma [0] TBD-_LR^05MY USA X350^040129 24 2" xfId="22172"/>
    <cellStyle name="Comma [0] TBD_LR^05MY USA X350^040129 24 3" xfId="26678"/>
    <cellStyle name="Comma [0] TBD-_LR^05MY USA X350^040129 24 3" xfId="26679"/>
    <cellStyle name="Comma [0] TBD_LR^05MY USA X350^040129 24 4" xfId="25073"/>
    <cellStyle name="Comma [0] TBD-_LR^05MY USA X350^040129 24 4" xfId="25072"/>
    <cellStyle name="Comma [0] TBD_LR^05MY USA X350^040129 24 5" xfId="24124"/>
    <cellStyle name="Comma [0] TBD-_LR^05MY USA X350^040129 24 5" xfId="23549"/>
    <cellStyle name="Comma [0] TBD_LR^05MY USA X350^040129 24 6" xfId="32844"/>
    <cellStyle name="Comma [0] TBD-_LR^05MY USA X350^040129 24 6" xfId="32845"/>
    <cellStyle name="Comma [0] TBD_LR^05MY USA X350^040129 24 7" xfId="30886"/>
    <cellStyle name="Comma [0] TBD-_LR^05MY USA X350^040129 24 7" xfId="30885"/>
    <cellStyle name="Comma [0] TBD_LR^05MY USA X350^040129 24 8" xfId="29424"/>
    <cellStyle name="Comma [0] TBD-_LR^05MY USA X350^040129 24 8" xfId="29425"/>
    <cellStyle name="Comma [0] TBD_LR^05MY USA X350^040129 24 9" xfId="34413"/>
    <cellStyle name="Comma [0] TBD-_LR^05MY USA X350^040129 24 9" xfId="30103"/>
    <cellStyle name="Comma [0] TBD_LR^05MY USA X350^040129 25" xfId="7078"/>
    <cellStyle name="Comma [0] TBD-_LR^05MY USA X350^040129 25" xfId="7079"/>
    <cellStyle name="Comma [0] TBD_LR^05MY USA X350^040129 25 10" xfId="29892"/>
    <cellStyle name="Comma [0] TBD-_LR^05MY USA X350^040129 25 10" xfId="29893"/>
    <cellStyle name="Comma [0] TBD_LR^05MY USA X350^040129 25 11" xfId="29791"/>
    <cellStyle name="Comma [0] TBD-_LR^05MY USA X350^040129 25 11" xfId="29790"/>
    <cellStyle name="Comma [0] TBD_LR^05MY USA X350^040129 25 12" xfId="15831"/>
    <cellStyle name="Comma [0] TBD-_LR^05MY USA X350^040129 25 12" xfId="15832"/>
    <cellStyle name="Comma [0] TBD_LR^05MY USA X350^040129 25 2" xfId="22173"/>
    <cellStyle name="Comma [0] TBD-_LR^05MY USA X350^040129 25 2" xfId="22174"/>
    <cellStyle name="Comma [0] TBD_LR^05MY USA X350^040129 25 3" xfId="26680"/>
    <cellStyle name="Comma [0] TBD-_LR^05MY USA X350^040129 25 3" xfId="26681"/>
    <cellStyle name="Comma [0] TBD_LR^05MY USA X350^040129 25 4" xfId="25071"/>
    <cellStyle name="Comma [0] TBD-_LR^05MY USA X350^040129 25 4" xfId="25070"/>
    <cellStyle name="Comma [0] TBD_LR^05MY USA X350^040129 25 5" xfId="25763"/>
    <cellStyle name="Comma [0] TBD-_LR^05MY USA X350^040129 25 5" xfId="25764"/>
    <cellStyle name="Comma [0] TBD_LR^05MY USA X350^040129 25 6" xfId="32846"/>
    <cellStyle name="Comma [0] TBD-_LR^05MY USA X350^040129 25 6" xfId="32847"/>
    <cellStyle name="Comma [0] TBD_LR^05MY USA X350^040129 25 7" xfId="30884"/>
    <cellStyle name="Comma [0] TBD-_LR^05MY USA X350^040129 25 7" xfId="30883"/>
    <cellStyle name="Comma [0] TBD_LR^05MY USA X350^040129 25 8" xfId="29426"/>
    <cellStyle name="Comma [0] TBD-_LR^05MY USA X350^040129 25 8" xfId="28276"/>
    <cellStyle name="Comma [0] TBD_LR^05MY USA X350^040129 25 9" xfId="30102"/>
    <cellStyle name="Comma [0] TBD-_LR^05MY USA X350^040129 25 9" xfId="30101"/>
    <cellStyle name="Comma [0] TBD_LR^05MY USA X350^040129 26" xfId="7080"/>
    <cellStyle name="Comma [0] TBD-_LR^05MY USA X350^040129 26" xfId="7081"/>
    <cellStyle name="Comma [0] TBD_LR^05MY USA X350^040129 26 10" xfId="29894"/>
    <cellStyle name="Comma [0] TBD-_LR^05MY USA X350^040129 26 10" xfId="29895"/>
    <cellStyle name="Comma [0] TBD_LR^05MY USA X350^040129 26 11" xfId="35987"/>
    <cellStyle name="Comma [0] TBD-_LR^05MY USA X350^040129 26 11" xfId="33878"/>
    <cellStyle name="Comma [0] TBD_LR^05MY USA X350^040129 26 12" xfId="15833"/>
    <cellStyle name="Comma [0] TBD-_LR^05MY USA X350^040129 26 12" xfId="15834"/>
    <cellStyle name="Comma [0] TBD_LR^05MY USA X350^040129 26 2" xfId="22175"/>
    <cellStyle name="Comma [0] TBD-_LR^05MY USA X350^040129 26 2" xfId="22176"/>
    <cellStyle name="Comma [0] TBD_LR^05MY USA X350^040129 26 3" xfId="26682"/>
    <cellStyle name="Comma [0] TBD-_LR^05MY USA X350^040129 26 3" xfId="26683"/>
    <cellStyle name="Comma [0] TBD_LR^05MY USA X350^040129 26 4" xfId="25069"/>
    <cellStyle name="Comma [0] TBD-_LR^05MY USA X350^040129 26 4" xfId="25068"/>
    <cellStyle name="Comma [0] TBD_LR^05MY USA X350^040129 26 5" xfId="24125"/>
    <cellStyle name="Comma [0] TBD-_LR^05MY USA X350^040129 26 5" xfId="24126"/>
    <cellStyle name="Comma [0] TBD_LR^05MY USA X350^040129 26 6" xfId="32848"/>
    <cellStyle name="Comma [0] TBD-_LR^05MY USA X350^040129 26 6" xfId="32849"/>
    <cellStyle name="Comma [0] TBD_LR^05MY USA X350^040129 26 7" xfId="30882"/>
    <cellStyle name="Comma [0] TBD-_LR^05MY USA X350^040129 26 7" xfId="30881"/>
    <cellStyle name="Comma [0] TBD_LR^05MY USA X350^040129 26 8" xfId="29427"/>
    <cellStyle name="Comma [0] TBD-_LR^05MY USA X350^040129 26 8" xfId="29428"/>
    <cellStyle name="Comma [0] TBD_LR^05MY USA X350^040129 26 9" xfId="34412"/>
    <cellStyle name="Comma [0] TBD-_LR^05MY USA X350^040129 26 9" xfId="28355"/>
    <cellStyle name="Comma [0] TBD_LR^05MY USA X350^040129 27" xfId="7082"/>
    <cellStyle name="Comma [0] TBD-_LR^05MY USA X350^040129 27" xfId="7083"/>
    <cellStyle name="Comma [0] TBD_LR^05MY USA X350^040129 27 10" xfId="29896"/>
    <cellStyle name="Comma [0] TBD-_LR^05MY USA X350^040129 27 10" xfId="28425"/>
    <cellStyle name="Comma [0] TBD_LR^05MY USA X350^040129 27 11" xfId="33877"/>
    <cellStyle name="Comma [0] TBD-_LR^05MY USA X350^040129 27 11" xfId="33876"/>
    <cellStyle name="Comma [0] TBD_LR^05MY USA X350^040129 27 12" xfId="15835"/>
    <cellStyle name="Comma [0] TBD-_LR^05MY USA X350^040129 27 12" xfId="15836"/>
    <cellStyle name="Comma [0] TBD_LR^05MY USA X350^040129 27 2" xfId="22177"/>
    <cellStyle name="Comma [0] TBD-_LR^05MY USA X350^040129 27 2" xfId="22178"/>
    <cellStyle name="Comma [0] TBD_LR^05MY USA X350^040129 27 3" xfId="26684"/>
    <cellStyle name="Comma [0] TBD-_LR^05MY USA X350^040129 27 3" xfId="26685"/>
    <cellStyle name="Comma [0] TBD_LR^05MY USA X350^040129 27 4" xfId="25067"/>
    <cellStyle name="Comma [0] TBD-_LR^05MY USA X350^040129 27 4" xfId="25066"/>
    <cellStyle name="Comma [0] TBD_LR^05MY USA X350^040129 27 5" xfId="24127"/>
    <cellStyle name="Comma [0] TBD-_LR^05MY USA X350^040129 27 5" xfId="24128"/>
    <cellStyle name="Comma [0] TBD_LR^05MY USA X350^040129 27 6" xfId="32850"/>
    <cellStyle name="Comma [0] TBD-_LR^05MY USA X350^040129 27 6" xfId="32851"/>
    <cellStyle name="Comma [0] TBD_LR^05MY USA X350^040129 27 7" xfId="30880"/>
    <cellStyle name="Comma [0] TBD-_LR^05MY USA X350^040129 27 7" xfId="30879"/>
    <cellStyle name="Comma [0] TBD_LR^05MY USA X350^040129 27 8" xfId="29429"/>
    <cellStyle name="Comma [0] TBD-_LR^05MY USA X350^040129 27 8" xfId="29430"/>
    <cellStyle name="Comma [0] TBD_LR^05MY USA X350^040129 27 9" xfId="34411"/>
    <cellStyle name="Comma [0] TBD-_LR^05MY USA X350^040129 27 9" xfId="34410"/>
    <cellStyle name="Comma [0] TBD_LR^05MY USA X350^040129 28" xfId="7084"/>
    <cellStyle name="Comma [0] TBD-_LR^05MY USA X350^040129 28" xfId="7085"/>
    <cellStyle name="Comma [0] TBD_LR^05MY USA X350^040129 28 10" xfId="34906"/>
    <cellStyle name="Comma [0] TBD-_LR^05MY USA X350^040129 28 10" xfId="29897"/>
    <cellStyle name="Comma [0] TBD_LR^05MY USA X350^040129 28 11" xfId="33875"/>
    <cellStyle name="Comma [0] TBD-_LR^05MY USA X350^040129 28 11" xfId="33874"/>
    <cellStyle name="Comma [0] TBD_LR^05MY USA X350^040129 28 12" xfId="15837"/>
    <cellStyle name="Comma [0] TBD-_LR^05MY USA X350^040129 28 12" xfId="15838"/>
    <cellStyle name="Comma [0] TBD_LR^05MY USA X350^040129 28 2" xfId="22179"/>
    <cellStyle name="Comma [0] TBD-_LR^05MY USA X350^040129 28 2" xfId="22180"/>
    <cellStyle name="Comma [0] TBD_LR^05MY USA X350^040129 28 3" xfId="26686"/>
    <cellStyle name="Comma [0] TBD-_LR^05MY USA X350^040129 28 3" xfId="26687"/>
    <cellStyle name="Comma [0] TBD_LR^05MY USA X350^040129 28 4" xfId="25065"/>
    <cellStyle name="Comma [0] TBD-_LR^05MY USA X350^040129 28 4" xfId="25064"/>
    <cellStyle name="Comma [0] TBD_LR^05MY USA X350^040129 28 5" xfId="24129"/>
    <cellStyle name="Comma [0] TBD-_LR^05MY USA X350^040129 28 5" xfId="24130"/>
    <cellStyle name="Comma [0] TBD_LR^05MY USA X350^040129 28 6" xfId="32852"/>
    <cellStyle name="Comma [0] TBD-_LR^05MY USA X350^040129 28 6" xfId="32853"/>
    <cellStyle name="Comma [0] TBD_LR^05MY USA X350^040129 28 7" xfId="30878"/>
    <cellStyle name="Comma [0] TBD-_LR^05MY USA X350^040129 28 7" xfId="30877"/>
    <cellStyle name="Comma [0] TBD_LR^05MY USA X350^040129 28 8" xfId="29431"/>
    <cellStyle name="Comma [0] TBD-_LR^05MY USA X350^040129 28 8" xfId="29432"/>
    <cellStyle name="Comma [0] TBD_LR^05MY USA X350^040129 28 9" xfId="34409"/>
    <cellStyle name="Comma [0] TBD-_LR^05MY USA X350^040129 28 9" xfId="34408"/>
    <cellStyle name="Comma [0] TBD_LR^05MY USA X350^040129 29" xfId="22139"/>
    <cellStyle name="Comma [0] TBD-_LR^05MY USA X350^040129 29" xfId="22140"/>
    <cellStyle name="Comma [0] TBD_LR^05MY USA X350^040129 3" xfId="7086"/>
    <cellStyle name="Comma [0] TBD-_LR^05MY USA X350^040129 3" xfId="7087"/>
    <cellStyle name="Comma [0] TBD_LR^05MY USA X350^040129 3 10" xfId="29898"/>
    <cellStyle name="Comma [0] TBD-_LR^05MY USA X350^040129 3 10" xfId="29899"/>
    <cellStyle name="Comma [0] TBD_LR^05MY USA X350^040129 3 11" xfId="35905"/>
    <cellStyle name="Comma [0] TBD-_LR^05MY USA X350^040129 3 11" xfId="33873"/>
    <cellStyle name="Comma [0] TBD_LR^05MY USA X350^040129 3 12" xfId="15839"/>
    <cellStyle name="Comma [0] TBD-_LR^05MY USA X350^040129 3 12" xfId="15840"/>
    <cellStyle name="Comma [0] TBD_LR^05MY USA X350^040129 3 2" xfId="22181"/>
    <cellStyle name="Comma [0] TBD-_LR^05MY USA X350^040129 3 2" xfId="22182"/>
    <cellStyle name="Comma [0] TBD_LR^05MY USA X350^040129 3 3" xfId="26688"/>
    <cellStyle name="Comma [0] TBD-_LR^05MY USA X350^040129 3 3" xfId="26689"/>
    <cellStyle name="Comma [0] TBD_LR^05MY USA X350^040129 3 4" xfId="25063"/>
    <cellStyle name="Comma [0] TBD-_LR^05MY USA X350^040129 3 4" xfId="25062"/>
    <cellStyle name="Comma [0] TBD_LR^05MY USA X350^040129 3 5" xfId="24131"/>
    <cellStyle name="Comma [0] TBD-_LR^05MY USA X350^040129 3 5" xfId="24132"/>
    <cellStyle name="Comma [0] TBD_LR^05MY USA X350^040129 3 6" xfId="32854"/>
    <cellStyle name="Comma [0] TBD-_LR^05MY USA X350^040129 3 6" xfId="32855"/>
    <cellStyle name="Comma [0] TBD_LR^05MY USA X350^040129 3 7" xfId="30876"/>
    <cellStyle name="Comma [0] TBD-_LR^05MY USA X350^040129 3 7" xfId="30875"/>
    <cellStyle name="Comma [0] TBD_LR^05MY USA X350^040129 3 8" xfId="29433"/>
    <cellStyle name="Comma [0] TBD-_LR^05MY USA X350^040129 3 8" xfId="29434"/>
    <cellStyle name="Comma [0] TBD_LR^05MY USA X350^040129 3 9" xfId="34407"/>
    <cellStyle name="Comma [0] TBD-_LR^05MY USA X350^040129 3 9" xfId="34406"/>
    <cellStyle name="Comma [0] TBD_LR^05MY USA X350^040129 30" xfId="26646"/>
    <cellStyle name="Comma [0] TBD-_LR^05MY USA X350^040129 30" xfId="26647"/>
    <cellStyle name="Comma [0] TBD_LR^05MY USA X350^040129 31" xfId="25105"/>
    <cellStyle name="Comma [0] TBD-_LR^05MY USA X350^040129 31" xfId="25104"/>
    <cellStyle name="Comma [0] TBD_LR^05MY USA X350^040129 32" xfId="24095"/>
    <cellStyle name="Comma [0] TBD-_LR^05MY USA X350^040129 32" xfId="24096"/>
    <cellStyle name="Comma [0] TBD_LR^05MY USA X350^040129 33" xfId="32812"/>
    <cellStyle name="Comma [0] TBD-_LR^05MY USA X350^040129 33" xfId="32813"/>
    <cellStyle name="Comma [0] TBD_LR^05MY USA X350^040129 34" xfId="30918"/>
    <cellStyle name="Comma [0] TBD-_LR^05MY USA X350^040129 34" xfId="30917"/>
    <cellStyle name="Comma [0] TBD_LR^05MY USA X350^040129 35" xfId="29398"/>
    <cellStyle name="Comma [0] TBD-_LR^05MY USA X350^040129 35" xfId="29399"/>
    <cellStyle name="Comma [0] TBD_LR^05MY USA X350^040129 36" xfId="34440"/>
    <cellStyle name="Comma [0] TBD-_LR^05MY USA X350^040129 36" xfId="28359"/>
    <cellStyle name="Comma [0] TBD_LR^05MY USA X350^040129 37" xfId="34612"/>
    <cellStyle name="Comma [0] TBD-_LR^05MY USA X350^040129 37" xfId="35449"/>
    <cellStyle name="Comma [0] TBD_LR^05MY USA X350^040129 38" xfId="33907"/>
    <cellStyle name="Comma [0] TBD-_LR^05MY USA X350^040129 38" xfId="33906"/>
    <cellStyle name="Comma [0] TBD_LR^05MY USA X350^040129 39" xfId="15797"/>
    <cellStyle name="Comma [0] TBD-_LR^05MY USA X350^040129 39" xfId="15798"/>
    <cellStyle name="Comma [0] TBD_LR^05MY USA X350^040129 4" xfId="7088"/>
    <cellStyle name="Comma [0] TBD-_LR^05MY USA X350^040129 4" xfId="7089"/>
    <cellStyle name="Comma [0] TBD_LR^05MY USA X350^040129 4 10" xfId="29900"/>
    <cellStyle name="Comma [0] TBD-_LR^05MY USA X350^040129 4 10" xfId="29901"/>
    <cellStyle name="Comma [0] TBD_LR^05MY USA X350^040129 4 11" xfId="33872"/>
    <cellStyle name="Comma [0] TBD-_LR^05MY USA X350^040129 4 11" xfId="34781"/>
    <cellStyle name="Comma [0] TBD_LR^05MY USA X350^040129 4 12" xfId="15841"/>
    <cellStyle name="Comma [0] TBD-_LR^05MY USA X350^040129 4 12" xfId="15842"/>
    <cellStyle name="Comma [0] TBD_LR^05MY USA X350^040129 4 2" xfId="22183"/>
    <cellStyle name="Comma [0] TBD-_LR^05MY USA X350^040129 4 2" xfId="22184"/>
    <cellStyle name="Comma [0] TBD_LR^05MY USA X350^040129 4 3" xfId="26690"/>
    <cellStyle name="Comma [0] TBD-_LR^05MY USA X350^040129 4 3" xfId="26691"/>
    <cellStyle name="Comma [0] TBD_LR^05MY USA X350^040129 4 4" xfId="25061"/>
    <cellStyle name="Comma [0] TBD-_LR^05MY USA X350^040129 4 4" xfId="25060"/>
    <cellStyle name="Comma [0] TBD_LR^05MY USA X350^040129 4 5" xfId="24133"/>
    <cellStyle name="Comma [0] TBD-_LR^05MY USA X350^040129 4 5" xfId="24134"/>
    <cellStyle name="Comma [0] TBD_LR^05MY USA X350^040129 4 6" xfId="32856"/>
    <cellStyle name="Comma [0] TBD-_LR^05MY USA X350^040129 4 6" xfId="32857"/>
    <cellStyle name="Comma [0] TBD_LR^05MY USA X350^040129 4 7" xfId="30874"/>
    <cellStyle name="Comma [0] TBD-_LR^05MY USA X350^040129 4 7" xfId="30873"/>
    <cellStyle name="Comma [0] TBD_LR^05MY USA X350^040129 4 8" xfId="29435"/>
    <cellStyle name="Comma [0] TBD-_LR^05MY USA X350^040129 4 8" xfId="29436"/>
    <cellStyle name="Comma [0] TBD_LR^05MY USA X350^040129 4 9" xfId="34405"/>
    <cellStyle name="Comma [0] TBD-_LR^05MY USA X350^040129 4 9" xfId="34404"/>
    <cellStyle name="Comma [0] TBD_LR^05MY USA X350^040129 5" xfId="7090"/>
    <cellStyle name="Comma [0] TBD-_LR^05MY USA X350^040129 5" xfId="7091"/>
    <cellStyle name="Comma [0] TBD_LR^05MY USA X350^040129 5 10" xfId="29902"/>
    <cellStyle name="Comma [0] TBD-_LR^05MY USA X350^040129 5 10" xfId="29903"/>
    <cellStyle name="Comma [0] TBD_LR^05MY USA X350^040129 5 11" xfId="35775"/>
    <cellStyle name="Comma [0] TBD-_LR^05MY USA X350^040129 5 11" xfId="30071"/>
    <cellStyle name="Comma [0] TBD_LR^05MY USA X350^040129 5 12" xfId="15843"/>
    <cellStyle name="Comma [0] TBD-_LR^05MY USA X350^040129 5 12" xfId="15844"/>
    <cellStyle name="Comma [0] TBD_LR^05MY USA X350^040129 5 2" xfId="22185"/>
    <cellStyle name="Comma [0] TBD-_LR^05MY USA X350^040129 5 2" xfId="22186"/>
    <cellStyle name="Comma [0] TBD_LR^05MY USA X350^040129 5 3" xfId="26692"/>
    <cellStyle name="Comma [0] TBD-_LR^05MY USA X350^040129 5 3" xfId="26693"/>
    <cellStyle name="Comma [0] TBD_LR^05MY USA X350^040129 5 4" xfId="25059"/>
    <cellStyle name="Comma [0] TBD-_LR^05MY USA X350^040129 5 4" xfId="25058"/>
    <cellStyle name="Comma [0] TBD_LR^05MY USA X350^040129 5 5" xfId="23550"/>
    <cellStyle name="Comma [0] TBD-_LR^05MY USA X350^040129 5 5" xfId="24135"/>
    <cellStyle name="Comma [0] TBD_LR^05MY USA X350^040129 5 6" xfId="32858"/>
    <cellStyle name="Comma [0] TBD-_LR^05MY USA X350^040129 5 6" xfId="32859"/>
    <cellStyle name="Comma [0] TBD_LR^05MY USA X350^040129 5 7" xfId="30872"/>
    <cellStyle name="Comma [0] TBD-_LR^05MY USA X350^040129 5 7" xfId="30871"/>
    <cellStyle name="Comma [0] TBD_LR^05MY USA X350^040129 5 8" xfId="29437"/>
    <cellStyle name="Comma [0] TBD-_LR^05MY USA X350^040129 5 8" xfId="29438"/>
    <cellStyle name="Comma [0] TBD_LR^05MY USA X350^040129 5 9" xfId="30100"/>
    <cellStyle name="Comma [0] TBD-_LR^05MY USA X350^040129 5 9" xfId="30160"/>
    <cellStyle name="Comma [0] TBD_LR^05MY USA X350^040129 6" xfId="7092"/>
    <cellStyle name="Comma [0] TBD-_LR^05MY USA X350^040129 6" xfId="7093"/>
    <cellStyle name="Comma [0] TBD_LR^05MY USA X350^040129 6 10" xfId="29904"/>
    <cellStyle name="Comma [0] TBD-_LR^05MY USA X350^040129 6 10" xfId="29905"/>
    <cellStyle name="Comma [0] TBD_LR^05MY USA X350^040129 6 11" xfId="28116"/>
    <cellStyle name="Comma [0] TBD-_LR^05MY USA X350^040129 6 11" xfId="28566"/>
    <cellStyle name="Comma [0] TBD_LR^05MY USA X350^040129 6 12" xfId="15845"/>
    <cellStyle name="Comma [0] TBD-_LR^05MY USA X350^040129 6 12" xfId="15846"/>
    <cellStyle name="Comma [0] TBD_LR^05MY USA X350^040129 6 2" xfId="22187"/>
    <cellStyle name="Comma [0] TBD-_LR^05MY USA X350^040129 6 2" xfId="22188"/>
    <cellStyle name="Comma [0] TBD_LR^05MY USA X350^040129 6 3" xfId="26694"/>
    <cellStyle name="Comma [0] TBD-_LR^05MY USA X350^040129 6 3" xfId="26695"/>
    <cellStyle name="Comma [0] TBD_LR^05MY USA X350^040129 6 4" xfId="25057"/>
    <cellStyle name="Comma [0] TBD-_LR^05MY USA X350^040129 6 4" xfId="25056"/>
    <cellStyle name="Comma [0] TBD_LR^05MY USA X350^040129 6 5" xfId="24136"/>
    <cellStyle name="Comma [0] TBD-_LR^05MY USA X350^040129 6 5" xfId="24137"/>
    <cellStyle name="Comma [0] TBD_LR^05MY USA X350^040129 6 6" xfId="32860"/>
    <cellStyle name="Comma [0] TBD-_LR^05MY USA X350^040129 6 6" xfId="32861"/>
    <cellStyle name="Comma [0] TBD_LR^05MY USA X350^040129 6 7" xfId="30870"/>
    <cellStyle name="Comma [0] TBD-_LR^05MY USA X350^040129 6 7" xfId="30869"/>
    <cellStyle name="Comma [0] TBD_LR^05MY USA X350^040129 6 8" xfId="29439"/>
    <cellStyle name="Comma [0] TBD-_LR^05MY USA X350^040129 6 8" xfId="29440"/>
    <cellStyle name="Comma [0] TBD_LR^05MY USA X350^040129 6 9" xfId="28850"/>
    <cellStyle name="Comma [0] TBD-_LR^05MY USA X350^040129 6 9" xfId="34403"/>
    <cellStyle name="Comma [0] TBD_LR^05MY USA X350^040129 7" xfId="7094"/>
    <cellStyle name="Comma [0] TBD-_LR^05MY USA X350^040129 7" xfId="7095"/>
    <cellStyle name="Comma [0] TBD_LR^05MY USA X350^040129 7 10" xfId="30277"/>
    <cellStyle name="Comma [0] TBD-_LR^05MY USA X350^040129 7 10" xfId="35442"/>
    <cellStyle name="Comma [0] TBD_LR^05MY USA X350^040129 7 11" xfId="28565"/>
    <cellStyle name="Comma [0] TBD-_LR^05MY USA X350^040129 7 11" xfId="35906"/>
    <cellStyle name="Comma [0] TBD_LR^05MY USA X350^040129 7 12" xfId="15847"/>
    <cellStyle name="Comma [0] TBD-_LR^05MY USA X350^040129 7 12" xfId="15848"/>
    <cellStyle name="Comma [0] TBD_LR^05MY USA X350^040129 7 2" xfId="22189"/>
    <cellStyle name="Comma [0] TBD-_LR^05MY USA X350^040129 7 2" xfId="22190"/>
    <cellStyle name="Comma [0] TBD_LR^05MY USA X350^040129 7 3" xfId="26696"/>
    <cellStyle name="Comma [0] TBD-_LR^05MY USA X350^040129 7 3" xfId="26697"/>
    <cellStyle name="Comma [0] TBD_LR^05MY USA X350^040129 7 4" xfId="25055"/>
    <cellStyle name="Comma [0] TBD-_LR^05MY USA X350^040129 7 4" xfId="25054"/>
    <cellStyle name="Comma [0] TBD_LR^05MY USA X350^040129 7 5" xfId="24138"/>
    <cellStyle name="Comma [0] TBD-_LR^05MY USA X350^040129 7 5" xfId="24139"/>
    <cellStyle name="Comma [0] TBD_LR^05MY USA X350^040129 7 6" xfId="32862"/>
    <cellStyle name="Comma [0] TBD-_LR^05MY USA X350^040129 7 6" xfId="32863"/>
    <cellStyle name="Comma [0] TBD_LR^05MY USA X350^040129 7 7" xfId="30868"/>
    <cellStyle name="Comma [0] TBD-_LR^05MY USA X350^040129 7 7" xfId="30867"/>
    <cellStyle name="Comma [0] TBD_LR^05MY USA X350^040129 7 8" xfId="29441"/>
    <cellStyle name="Comma [0] TBD-_LR^05MY USA X350^040129 7 8" xfId="29442"/>
    <cellStyle name="Comma [0] TBD_LR^05MY USA X350^040129 7 9" xfId="34402"/>
    <cellStyle name="Comma [0] TBD-_LR^05MY USA X350^040129 7 9" xfId="34401"/>
    <cellStyle name="Comma [0] TBD_LR^05MY USA X350^040129 8" xfId="7096"/>
    <cellStyle name="Comma [0] TBD-_LR^05MY USA X350^040129 8" xfId="7097"/>
    <cellStyle name="Comma [0] TBD_LR^05MY USA X350^040129 8 10" xfId="35441"/>
    <cellStyle name="Comma [0] TBD-_LR^05MY USA X350^040129 8 10" xfId="35440"/>
    <cellStyle name="Comma [0] TBD_LR^05MY USA X350^040129 8 11" xfId="35907"/>
    <cellStyle name="Comma [0] TBD-_LR^05MY USA X350^040129 8 11" xfId="35908"/>
    <cellStyle name="Comma [0] TBD_LR^05MY USA X350^040129 8 12" xfId="15849"/>
    <cellStyle name="Comma [0] TBD-_LR^05MY USA X350^040129 8 12" xfId="15850"/>
    <cellStyle name="Comma [0] TBD_LR^05MY USA X350^040129 8 2" xfId="22191"/>
    <cellStyle name="Comma [0] TBD-_LR^05MY USA X350^040129 8 2" xfId="22192"/>
    <cellStyle name="Comma [0] TBD_LR^05MY USA X350^040129 8 3" xfId="26698"/>
    <cellStyle name="Comma [0] TBD-_LR^05MY USA X350^040129 8 3" xfId="26699"/>
    <cellStyle name="Comma [0] TBD_LR^05MY USA X350^040129 8 4" xfId="25053"/>
    <cellStyle name="Comma [0] TBD-_LR^05MY USA X350^040129 8 4" xfId="25052"/>
    <cellStyle name="Comma [0] TBD_LR^05MY USA X350^040129 8 5" xfId="24140"/>
    <cellStyle name="Comma [0] TBD-_LR^05MY USA X350^040129 8 5" xfId="24141"/>
    <cellStyle name="Comma [0] TBD_LR^05MY USA X350^040129 8 6" xfId="32864"/>
    <cellStyle name="Comma [0] TBD-_LR^05MY USA X350^040129 8 6" xfId="32865"/>
    <cellStyle name="Comma [0] TBD_LR^05MY USA X350^040129 8 7" xfId="30866"/>
    <cellStyle name="Comma [0] TBD-_LR^05MY USA X350^040129 8 7" xfId="30865"/>
    <cellStyle name="Comma [0] TBD_LR^05MY USA X350^040129 8 8" xfId="29443"/>
    <cellStyle name="Comma [0] TBD-_LR^05MY USA X350^040129 8 8" xfId="29444"/>
    <cellStyle name="Comma [0] TBD_LR^05MY USA X350^040129 8 9" xfId="34400"/>
    <cellStyle name="Comma [0] TBD-_LR^05MY USA X350^040129 8 9" xfId="34399"/>
    <cellStyle name="Comma [0] TBD_LR^05MY USA X350^040129 9" xfId="7098"/>
    <cellStyle name="Comma [0] TBD-_LR^05MY USA X350^040129 9" xfId="7099"/>
    <cellStyle name="Comma [0] TBD_LR^05MY USA X350^040129 9 10" xfId="35439"/>
    <cellStyle name="Comma [0] TBD-_LR^05MY USA X350^040129 9 10" xfId="35438"/>
    <cellStyle name="Comma [0] TBD_LR^05MY USA X350^040129 9 11" xfId="35909"/>
    <cellStyle name="Comma [0] TBD-_LR^05MY USA X350^040129 9 11" xfId="35864"/>
    <cellStyle name="Comma [0] TBD_LR^05MY USA X350^040129 9 12" xfId="15851"/>
    <cellStyle name="Comma [0] TBD-_LR^05MY USA X350^040129 9 12" xfId="15852"/>
    <cellStyle name="Comma [0] TBD_LR^05MY USA X350^040129 9 2" xfId="22193"/>
    <cellStyle name="Comma [0] TBD-_LR^05MY USA X350^040129 9 2" xfId="22194"/>
    <cellStyle name="Comma [0] TBD_LR^05MY USA X350^040129 9 3" xfId="26700"/>
    <cellStyle name="Comma [0] TBD-_LR^05MY USA X350^040129 9 3" xfId="26701"/>
    <cellStyle name="Comma [0] TBD_LR^05MY USA X350^040129 9 4" xfId="25051"/>
    <cellStyle name="Comma [0] TBD-_LR^05MY USA X350^040129 9 4" xfId="25050"/>
    <cellStyle name="Comma [0] TBD_LR^05MY USA X350^040129 9 5" xfId="24142"/>
    <cellStyle name="Comma [0] TBD-_LR^05MY USA X350^040129 9 5" xfId="24143"/>
    <cellStyle name="Comma [0] TBD_LR^05MY USA X350^040129 9 6" xfId="32866"/>
    <cellStyle name="Comma [0] TBD-_LR^05MY USA X350^040129 9 6" xfId="32867"/>
    <cellStyle name="Comma [0] TBD_LR^05MY USA X350^040129 9 7" xfId="30864"/>
    <cellStyle name="Comma [0] TBD-_LR^05MY USA X350^040129 9 7" xfId="30863"/>
    <cellStyle name="Comma [0] TBD_LR^05MY USA X350^040129 9 8" xfId="29445"/>
    <cellStyle name="Comma [0] TBD-_LR^05MY USA X350^040129 9 8" xfId="29446"/>
    <cellStyle name="Comma [0] TBD_LR^05MY USA X350^040129 9 9" xfId="34398"/>
    <cellStyle name="Comma [0] TBD-_LR^05MY USA X350^040129 9 9" xfId="28354"/>
    <cellStyle name="Comma [0] TBD_PAG (0+12) Base Forecast Y-o-Y" xfId="7100"/>
    <cellStyle name="Comma [0] TBD-_PAG (0+12) Base Forecast Y-o-Y" xfId="7101"/>
    <cellStyle name="Comma [0] TBD_PAG (0+12) Variance Analysis Back up" xfId="7102"/>
    <cellStyle name="Comma [0] TBD-_PAG (0+12) Variance Analysis Back up" xfId="7103"/>
    <cellStyle name="Comma [0] TBD_PAG August 14 Status" xfId="7104"/>
    <cellStyle name="Comma [0] TBD-_PAG August 14 Status" xfId="7105"/>
    <cellStyle name="Comma [0] TBD_PAG August 14 Status 10" xfId="7106"/>
    <cellStyle name="Comma [0] TBD-_PAG August 14 Status 10" xfId="7107"/>
    <cellStyle name="Comma [0] TBD_PAG August 14 Status 10 10" xfId="29906"/>
    <cellStyle name="Comma [0] TBD-_PAG August 14 Status 10 10" xfId="28991"/>
    <cellStyle name="Comma [0] TBD_PAG August 14 Status 10 11" xfId="33693"/>
    <cellStyle name="Comma [0] TBD-_PAG August 14 Status 10 11" xfId="35280"/>
    <cellStyle name="Comma [0] TBD_PAG August 14 Status 10 12" xfId="15855"/>
    <cellStyle name="Comma [0] TBD-_PAG August 14 Status 10 12" xfId="15856"/>
    <cellStyle name="Comma [0] TBD_PAG August 14 Status 10 2" xfId="22197"/>
    <cellStyle name="Comma [0] TBD-_PAG August 14 Status 10 2" xfId="22198"/>
    <cellStyle name="Comma [0] TBD_PAG August 14 Status 10 3" xfId="26704"/>
    <cellStyle name="Comma [0] TBD-_PAG August 14 Status 10 3" xfId="26705"/>
    <cellStyle name="Comma [0] TBD_PAG August 14 Status 10 4" xfId="25047"/>
    <cellStyle name="Comma [0] TBD-_PAG August 14 Status 10 4" xfId="25046"/>
    <cellStyle name="Comma [0] TBD_PAG August 14 Status 10 5" xfId="24146"/>
    <cellStyle name="Comma [0] TBD-_PAG August 14 Status 10 5" xfId="24147"/>
    <cellStyle name="Comma [0] TBD_PAG August 14 Status 10 6" xfId="32870"/>
    <cellStyle name="Comma [0] TBD-_PAG August 14 Status 10 6" xfId="32871"/>
    <cellStyle name="Comma [0] TBD_PAG August 14 Status 10 7" xfId="30860"/>
    <cellStyle name="Comma [0] TBD-_PAG August 14 Status 10 7" xfId="30859"/>
    <cellStyle name="Comma [0] TBD_PAG August 14 Status 10 8" xfId="28279"/>
    <cellStyle name="Comma [0] TBD-_PAG August 14 Status 10 8" xfId="29451"/>
    <cellStyle name="Comma [0] TBD_PAG August 14 Status 10 9" xfId="34283"/>
    <cellStyle name="Comma [0] TBD-_PAG August 14 Status 10 9" xfId="34282"/>
    <cellStyle name="Comma [0] TBD_PAG August 14 Status 11" xfId="7108"/>
    <cellStyle name="Comma [0] TBD-_PAG August 14 Status 11" xfId="7109"/>
    <cellStyle name="Comma [0] TBD_PAG August 14 Status 11 10" xfId="35435"/>
    <cellStyle name="Comma [0] TBD-_PAG August 14 Status 11 10" xfId="35434"/>
    <cellStyle name="Comma [0] TBD_PAG August 14 Status 11 11" xfId="35281"/>
    <cellStyle name="Comma [0] TBD-_PAG August 14 Status 11 11" xfId="35282"/>
    <cellStyle name="Comma [0] TBD_PAG August 14 Status 11 12" xfId="15857"/>
    <cellStyle name="Comma [0] TBD-_PAG August 14 Status 11 12" xfId="15858"/>
    <cellStyle name="Comma [0] TBD_PAG August 14 Status 11 2" xfId="22199"/>
    <cellStyle name="Comma [0] TBD-_PAG August 14 Status 11 2" xfId="22200"/>
    <cellStyle name="Comma [0] TBD_PAG August 14 Status 11 3" xfId="26706"/>
    <cellStyle name="Comma [0] TBD-_PAG August 14 Status 11 3" xfId="26707"/>
    <cellStyle name="Comma [0] TBD_PAG August 14 Status 11 4" xfId="25045"/>
    <cellStyle name="Comma [0] TBD-_PAG August 14 Status 11 4" xfId="25044"/>
    <cellStyle name="Comma [0] TBD_PAG August 14 Status 11 5" xfId="24148"/>
    <cellStyle name="Comma [0] TBD-_PAG August 14 Status 11 5" xfId="24149"/>
    <cellStyle name="Comma [0] TBD_PAG August 14 Status 11 6" xfId="32872"/>
    <cellStyle name="Comma [0] TBD-_PAG August 14 Status 11 6" xfId="32873"/>
    <cellStyle name="Comma [0] TBD_PAG August 14 Status 11 7" xfId="30858"/>
    <cellStyle name="Comma [0] TBD-_PAG August 14 Status 11 7" xfId="30857"/>
    <cellStyle name="Comma [0] TBD_PAG August 14 Status 11 8" xfId="29452"/>
    <cellStyle name="Comma [0] TBD-_PAG August 14 Status 11 8" xfId="29453"/>
    <cellStyle name="Comma [0] TBD_PAG August 14 Status 11 9" xfId="34281"/>
    <cellStyle name="Comma [0] TBD-_PAG August 14 Status 11 9" xfId="34280"/>
    <cellStyle name="Comma [0] TBD_PAG August 14 Status 12" xfId="7110"/>
    <cellStyle name="Comma [0] TBD-_PAG August 14 Status 12" xfId="7111"/>
    <cellStyle name="Comma [0] TBD_PAG August 14 Status 12 10" xfId="35433"/>
    <cellStyle name="Comma [0] TBD-_PAG August 14 Status 12 10" xfId="35432"/>
    <cellStyle name="Comma [0] TBD_PAG August 14 Status 12 11" xfId="35283"/>
    <cellStyle name="Comma [0] TBD-_PAG August 14 Status 12 11" xfId="35284"/>
    <cellStyle name="Comma [0] TBD_PAG August 14 Status 12 12" xfId="15859"/>
    <cellStyle name="Comma [0] TBD-_PAG August 14 Status 12 12" xfId="15860"/>
    <cellStyle name="Comma [0] TBD_PAG August 14 Status 12 2" xfId="22201"/>
    <cellStyle name="Comma [0] TBD-_PAG August 14 Status 12 2" xfId="22202"/>
    <cellStyle name="Comma [0] TBD_PAG August 14 Status 12 3" xfId="26708"/>
    <cellStyle name="Comma [0] TBD-_PAG August 14 Status 12 3" xfId="26709"/>
    <cellStyle name="Comma [0] TBD_PAG August 14 Status 12 4" xfId="25043"/>
    <cellStyle name="Comma [0] TBD-_PAG August 14 Status 12 4" xfId="25042"/>
    <cellStyle name="Comma [0] TBD_PAG August 14 Status 12 5" xfId="24150"/>
    <cellStyle name="Comma [0] TBD-_PAG August 14 Status 12 5" xfId="24151"/>
    <cellStyle name="Comma [0] TBD_PAG August 14 Status 12 6" xfId="32874"/>
    <cellStyle name="Comma [0] TBD-_PAG August 14 Status 12 6" xfId="32875"/>
    <cellStyle name="Comma [0] TBD_PAG August 14 Status 12 7" xfId="30856"/>
    <cellStyle name="Comma [0] TBD-_PAG August 14 Status 12 7" xfId="30855"/>
    <cellStyle name="Comma [0] TBD_PAG August 14 Status 12 8" xfId="29454"/>
    <cellStyle name="Comma [0] TBD-_PAG August 14 Status 12 8" xfId="29455"/>
    <cellStyle name="Comma [0] TBD_PAG August 14 Status 12 9" xfId="34279"/>
    <cellStyle name="Comma [0] TBD-_PAG August 14 Status 12 9" xfId="34278"/>
    <cellStyle name="Comma [0] TBD_PAG August 14 Status 13" xfId="7112"/>
    <cellStyle name="Comma [0] TBD-_PAG August 14 Status 13" xfId="7113"/>
    <cellStyle name="Comma [0] TBD_PAG August 14 Status 13 10" xfId="35431"/>
    <cellStyle name="Comma [0] TBD-_PAG August 14 Status 13 10" xfId="35430"/>
    <cellStyle name="Comma [0] TBD_PAG August 14 Status 13 11" xfId="35878"/>
    <cellStyle name="Comma [0] TBD-_PAG August 14 Status 13 11" xfId="35910"/>
    <cellStyle name="Comma [0] TBD_PAG August 14 Status 13 12" xfId="15861"/>
    <cellStyle name="Comma [0] TBD-_PAG August 14 Status 13 12" xfId="15862"/>
    <cellStyle name="Comma [0] TBD_PAG August 14 Status 13 2" xfId="22203"/>
    <cellStyle name="Comma [0] TBD-_PAG August 14 Status 13 2" xfId="22204"/>
    <cellStyle name="Comma [0] TBD_PAG August 14 Status 13 3" xfId="26710"/>
    <cellStyle name="Comma [0] TBD-_PAG August 14 Status 13 3" xfId="26711"/>
    <cellStyle name="Comma [0] TBD_PAG August 14 Status 13 4" xfId="25041"/>
    <cellStyle name="Comma [0] TBD-_PAG August 14 Status 13 4" xfId="25040"/>
    <cellStyle name="Comma [0] TBD_PAG August 14 Status 13 5" xfId="24152"/>
    <cellStyle name="Comma [0] TBD-_PAG August 14 Status 13 5" xfId="24153"/>
    <cellStyle name="Comma [0] TBD_PAG August 14 Status 13 6" xfId="32876"/>
    <cellStyle name="Comma [0] TBD-_PAG August 14 Status 13 6" xfId="32877"/>
    <cellStyle name="Comma [0] TBD_PAG August 14 Status 13 7" xfId="30854"/>
    <cellStyle name="Comma [0] TBD-_PAG August 14 Status 13 7" xfId="30853"/>
    <cellStyle name="Comma [0] TBD_PAG August 14 Status 13 8" xfId="29456"/>
    <cellStyle name="Comma [0] TBD-_PAG August 14 Status 13 8" xfId="29457"/>
    <cellStyle name="Comma [0] TBD_PAG August 14 Status 13 9" xfId="34277"/>
    <cellStyle name="Comma [0] TBD-_PAG August 14 Status 13 9" xfId="34276"/>
    <cellStyle name="Comma [0] TBD_PAG August 14 Status 14" xfId="7114"/>
    <cellStyle name="Comma [0] TBD-_PAG August 14 Status 14" xfId="7115"/>
    <cellStyle name="Comma [0] TBD_PAG August 14 Status 14 10" xfId="35429"/>
    <cellStyle name="Comma [0] TBD-_PAG August 14 Status 14 10" xfId="35372"/>
    <cellStyle name="Comma [0] TBD_PAG August 14 Status 14 11" xfId="35911"/>
    <cellStyle name="Comma [0] TBD-_PAG August 14 Status 14 11" xfId="35285"/>
    <cellStyle name="Comma [0] TBD_PAG August 14 Status 14 12" xfId="15863"/>
    <cellStyle name="Comma [0] TBD-_PAG August 14 Status 14 12" xfId="15864"/>
    <cellStyle name="Comma [0] TBD_PAG August 14 Status 14 2" xfId="22205"/>
    <cellStyle name="Comma [0] TBD-_PAG August 14 Status 14 2" xfId="22206"/>
    <cellStyle name="Comma [0] TBD_PAG August 14 Status 14 3" xfId="26712"/>
    <cellStyle name="Comma [0] TBD-_PAG August 14 Status 14 3" xfId="26713"/>
    <cellStyle name="Comma [0] TBD_PAG August 14 Status 14 4" xfId="25039"/>
    <cellStyle name="Comma [0] TBD-_PAG August 14 Status 14 4" xfId="25038"/>
    <cellStyle name="Comma [0] TBD_PAG August 14 Status 14 5" xfId="24154"/>
    <cellStyle name="Comma [0] TBD-_PAG August 14 Status 14 5" xfId="23551"/>
    <cellStyle name="Comma [0] TBD_PAG August 14 Status 14 6" xfId="32878"/>
    <cellStyle name="Comma [0] TBD-_PAG August 14 Status 14 6" xfId="32879"/>
    <cellStyle name="Comma [0] TBD_PAG August 14 Status 14 7" xfId="30852"/>
    <cellStyle name="Comma [0] TBD-_PAG August 14 Status 14 7" xfId="30851"/>
    <cellStyle name="Comma [0] TBD_PAG August 14 Status 14 8" xfId="29458"/>
    <cellStyle name="Comma [0] TBD-_PAG August 14 Status 14 8" xfId="29459"/>
    <cellStyle name="Comma [0] TBD_PAG August 14 Status 14 9" xfId="34275"/>
    <cellStyle name="Comma [0] TBD-_PAG August 14 Status 14 9" xfId="34274"/>
    <cellStyle name="Comma [0] TBD_PAG August 14 Status 15" xfId="7116"/>
    <cellStyle name="Comma [0] TBD-_PAG August 14 Status 15" xfId="7117"/>
    <cellStyle name="Comma [0] TBD_PAG August 14 Status 15 10" xfId="35371"/>
    <cellStyle name="Comma [0] TBD-_PAG August 14 Status 15 10" xfId="35370"/>
    <cellStyle name="Comma [0] TBD_PAG August 14 Status 15 11" xfId="35286"/>
    <cellStyle name="Comma [0] TBD-_PAG August 14 Status 15 11" xfId="35287"/>
    <cellStyle name="Comma [0] TBD_PAG August 14 Status 15 12" xfId="15865"/>
    <cellStyle name="Comma [0] TBD-_PAG August 14 Status 15 12" xfId="15866"/>
    <cellStyle name="Comma [0] TBD_PAG August 14 Status 15 2" xfId="22207"/>
    <cellStyle name="Comma [0] TBD-_PAG August 14 Status 15 2" xfId="22208"/>
    <cellStyle name="Comma [0] TBD_PAG August 14 Status 15 3" xfId="26714"/>
    <cellStyle name="Comma [0] TBD-_PAG August 14 Status 15 3" xfId="26715"/>
    <cellStyle name="Comma [0] TBD_PAG August 14 Status 15 4" xfId="25037"/>
    <cellStyle name="Comma [0] TBD-_PAG August 14 Status 15 4" xfId="25036"/>
    <cellStyle name="Comma [0] TBD_PAG August 14 Status 15 5" xfId="23552"/>
    <cellStyle name="Comma [0] TBD-_PAG August 14 Status 15 5" xfId="23553"/>
    <cellStyle name="Comma [0] TBD_PAG August 14 Status 15 6" xfId="32880"/>
    <cellStyle name="Comma [0] TBD-_PAG August 14 Status 15 6" xfId="32881"/>
    <cellStyle name="Comma [0] TBD_PAG August 14 Status 15 7" xfId="30850"/>
    <cellStyle name="Comma [0] TBD-_PAG August 14 Status 15 7" xfId="30849"/>
    <cellStyle name="Comma [0] TBD_PAG August 14 Status 15 8" xfId="29460"/>
    <cellStyle name="Comma [0] TBD-_PAG August 14 Status 15 8" xfId="28280"/>
    <cellStyle name="Comma [0] TBD_PAG August 14 Status 15 9" xfId="34273"/>
    <cellStyle name="Comma [0] TBD-_PAG August 14 Status 15 9" xfId="34272"/>
    <cellStyle name="Comma [0] TBD_PAG August 14 Status 16" xfId="7118"/>
    <cellStyle name="Comma [0] TBD-_PAG August 14 Status 16" xfId="7119"/>
    <cellStyle name="Comma [0] TBD_PAG August 14 Status 16 10" xfId="33615"/>
    <cellStyle name="Comma [0] TBD-_PAG August 14 Status 16 10" xfId="33616"/>
    <cellStyle name="Comma [0] TBD_PAG August 14 Status 16 11" xfId="35288"/>
    <cellStyle name="Comma [0] TBD-_PAG August 14 Status 16 11" xfId="35289"/>
    <cellStyle name="Comma [0] TBD_PAG August 14 Status 16 12" xfId="15867"/>
    <cellStyle name="Comma [0] TBD-_PAG August 14 Status 16 12" xfId="15868"/>
    <cellStyle name="Comma [0] TBD_PAG August 14 Status 16 2" xfId="22209"/>
    <cellStyle name="Comma [0] TBD-_PAG August 14 Status 16 2" xfId="22210"/>
    <cellStyle name="Comma [0] TBD_PAG August 14 Status 16 3" xfId="26716"/>
    <cellStyle name="Comma [0] TBD-_PAG August 14 Status 16 3" xfId="26717"/>
    <cellStyle name="Comma [0] TBD_PAG August 14 Status 16 4" xfId="25035"/>
    <cellStyle name="Comma [0] TBD-_PAG August 14 Status 16 4" xfId="25034"/>
    <cellStyle name="Comma [0] TBD_PAG August 14 Status 16 5" xfId="24155"/>
    <cellStyle name="Comma [0] TBD-_PAG August 14 Status 16 5" xfId="24156"/>
    <cellStyle name="Comma [0] TBD_PAG August 14 Status 16 6" xfId="32882"/>
    <cellStyle name="Comma [0] TBD-_PAG August 14 Status 16 6" xfId="32883"/>
    <cellStyle name="Comma [0] TBD_PAG August 14 Status 16 7" xfId="30848"/>
    <cellStyle name="Comma [0] TBD-_PAG August 14 Status 16 7" xfId="30847"/>
    <cellStyle name="Comma [0] TBD_PAG August 14 Status 16 8" xfId="31813"/>
    <cellStyle name="Comma [0] TBD-_PAG August 14 Status 16 8" xfId="31814"/>
    <cellStyle name="Comma [0] TBD_PAG August 14 Status 16 9" xfId="34271"/>
    <cellStyle name="Comma [0] TBD-_PAG August 14 Status 16 9" xfId="34270"/>
    <cellStyle name="Comma [0] TBD_PAG August 14 Status 17" xfId="7120"/>
    <cellStyle name="Comma [0] TBD-_PAG August 14 Status 17" xfId="7121"/>
    <cellStyle name="Comma [0] TBD_PAG August 14 Status 17 10" xfId="35369"/>
    <cellStyle name="Comma [0] TBD-_PAG August 14 Status 17 10" xfId="35368"/>
    <cellStyle name="Comma [0] TBD_PAG August 14 Status 17 11" xfId="30279"/>
    <cellStyle name="Comma [0] TBD-_PAG August 14 Status 17 11" xfId="36664"/>
    <cellStyle name="Comma [0] TBD_PAG August 14 Status 17 12" xfId="15869"/>
    <cellStyle name="Comma [0] TBD-_PAG August 14 Status 17 12" xfId="15870"/>
    <cellStyle name="Comma [0] TBD_PAG August 14 Status 17 2" xfId="22211"/>
    <cellStyle name="Comma [0] TBD-_PAG August 14 Status 17 2" xfId="22212"/>
    <cellStyle name="Comma [0] TBD_PAG August 14 Status 17 3" xfId="26718"/>
    <cellStyle name="Comma [0] TBD-_PAG August 14 Status 17 3" xfId="26719"/>
    <cellStyle name="Comma [0] TBD_PAG August 14 Status 17 4" xfId="25033"/>
    <cellStyle name="Comma [0] TBD-_PAG August 14 Status 17 4" xfId="25032"/>
    <cellStyle name="Comma [0] TBD_PAG August 14 Status 17 5" xfId="24157"/>
    <cellStyle name="Comma [0] TBD-_PAG August 14 Status 17 5" xfId="24158"/>
    <cellStyle name="Comma [0] TBD_PAG August 14 Status 17 6" xfId="32884"/>
    <cellStyle name="Comma [0] TBD-_PAG August 14 Status 17 6" xfId="32885"/>
    <cellStyle name="Comma [0] TBD_PAG August 14 Status 17 7" xfId="30846"/>
    <cellStyle name="Comma [0] TBD-_PAG August 14 Status 17 7" xfId="30845"/>
    <cellStyle name="Comma [0] TBD_PAG August 14 Status 17 8" xfId="29461"/>
    <cellStyle name="Comma [0] TBD-_PAG August 14 Status 17 8" xfId="29462"/>
    <cellStyle name="Comma [0] TBD_PAG August 14 Status 17 9" xfId="34269"/>
    <cellStyle name="Comma [0] TBD-_PAG August 14 Status 17 9" xfId="34268"/>
    <cellStyle name="Comma [0] TBD_PAG August 14 Status 18" xfId="7122"/>
    <cellStyle name="Comma [0] TBD-_PAG August 14 Status 18" xfId="7123"/>
    <cellStyle name="Comma [0] TBD_PAG August 14 Status 18 10" xfId="35367"/>
    <cellStyle name="Comma [0] TBD-_PAG August 14 Status 18 10" xfId="35366"/>
    <cellStyle name="Comma [0] TBD_PAG August 14 Status 18 11" xfId="36663"/>
    <cellStyle name="Comma [0] TBD-_PAG August 14 Status 18 11" xfId="36662"/>
    <cellStyle name="Comma [0] TBD_PAG August 14 Status 18 12" xfId="15871"/>
    <cellStyle name="Comma [0] TBD-_PAG August 14 Status 18 12" xfId="15872"/>
    <cellStyle name="Comma [0] TBD_PAG August 14 Status 18 2" xfId="22213"/>
    <cellStyle name="Comma [0] TBD-_PAG August 14 Status 18 2" xfId="22214"/>
    <cellStyle name="Comma [0] TBD_PAG August 14 Status 18 3" xfId="26720"/>
    <cellStyle name="Comma [0] TBD-_PAG August 14 Status 18 3" xfId="26721"/>
    <cellStyle name="Comma [0] TBD_PAG August 14 Status 18 4" xfId="25031"/>
    <cellStyle name="Comma [0] TBD-_PAG August 14 Status 18 4" xfId="25030"/>
    <cellStyle name="Comma [0] TBD_PAG August 14 Status 18 5" xfId="24159"/>
    <cellStyle name="Comma [0] TBD-_PAG August 14 Status 18 5" xfId="24160"/>
    <cellStyle name="Comma [0] TBD_PAG August 14 Status 18 6" xfId="32886"/>
    <cellStyle name="Comma [0] TBD-_PAG August 14 Status 18 6" xfId="32887"/>
    <cellStyle name="Comma [0] TBD_PAG August 14 Status 18 7" xfId="30844"/>
    <cellStyle name="Comma [0] TBD-_PAG August 14 Status 18 7" xfId="30843"/>
    <cellStyle name="Comma [0] TBD_PAG August 14 Status 18 8" xfId="29463"/>
    <cellStyle name="Comma [0] TBD-_PAG August 14 Status 18 8" xfId="29464"/>
    <cellStyle name="Comma [0] TBD_PAG August 14 Status 18 9" xfId="34267"/>
    <cellStyle name="Comma [0] TBD-_PAG August 14 Status 18 9" xfId="34266"/>
    <cellStyle name="Comma [0] TBD_PAG August 14 Status 19" xfId="7124"/>
    <cellStyle name="Comma [0] TBD-_PAG August 14 Status 19" xfId="7125"/>
    <cellStyle name="Comma [0] TBD_PAG August 14 Status 19 10" xfId="35365"/>
    <cellStyle name="Comma [0] TBD-_PAG August 14 Status 19 10" xfId="35364"/>
    <cellStyle name="Comma [0] TBD_PAG August 14 Status 19 11" xfId="36661"/>
    <cellStyle name="Comma [0] TBD-_PAG August 14 Status 19 11" xfId="35879"/>
    <cellStyle name="Comma [0] TBD_PAG August 14 Status 19 12" xfId="15873"/>
    <cellStyle name="Comma [0] TBD-_PAG August 14 Status 19 12" xfId="15874"/>
    <cellStyle name="Comma [0] TBD_PAG August 14 Status 19 2" xfId="22215"/>
    <cellStyle name="Comma [0] TBD-_PAG August 14 Status 19 2" xfId="22216"/>
    <cellStyle name="Comma [0] TBD_PAG August 14 Status 19 3" xfId="26722"/>
    <cellStyle name="Comma [0] TBD-_PAG August 14 Status 19 3" xfId="26723"/>
    <cellStyle name="Comma [0] TBD_PAG August 14 Status 19 4" xfId="25029"/>
    <cellStyle name="Comma [0] TBD-_PAG August 14 Status 19 4" xfId="25028"/>
    <cellStyle name="Comma [0] TBD_PAG August 14 Status 19 5" xfId="24161"/>
    <cellStyle name="Comma [0] TBD-_PAG August 14 Status 19 5" xfId="24162"/>
    <cellStyle name="Comma [0] TBD_PAG August 14 Status 19 6" xfId="32888"/>
    <cellStyle name="Comma [0] TBD-_PAG August 14 Status 19 6" xfId="32889"/>
    <cellStyle name="Comma [0] TBD_PAG August 14 Status 19 7" xfId="30842"/>
    <cellStyle name="Comma [0] TBD-_PAG August 14 Status 19 7" xfId="30841"/>
    <cellStyle name="Comma [0] TBD_PAG August 14 Status 19 8" xfId="29465"/>
    <cellStyle name="Comma [0] TBD-_PAG August 14 Status 19 8" xfId="29466"/>
    <cellStyle name="Comma [0] TBD_PAG August 14 Status 19 9" xfId="34265"/>
    <cellStyle name="Comma [0] TBD-_PAG August 14 Status 19 9" xfId="34264"/>
    <cellStyle name="Comma [0] TBD_PAG August 14 Status 2" xfId="7126"/>
    <cellStyle name="Comma [0] TBD-_PAG August 14 Status 2" xfId="7127"/>
    <cellStyle name="Comma [0] TBD_PAG August 14 Status 2 10" xfId="35363"/>
    <cellStyle name="Comma [0] TBD-_PAG August 14 Status 2 10" xfId="35362"/>
    <cellStyle name="Comma [0] TBD_PAG August 14 Status 2 11" xfId="36660"/>
    <cellStyle name="Comma [0] TBD-_PAG August 14 Status 2 11" xfId="36659"/>
    <cellStyle name="Comma [0] TBD_PAG August 14 Status 2 12" xfId="15875"/>
    <cellStyle name="Comma [0] TBD-_PAG August 14 Status 2 12" xfId="15876"/>
    <cellStyle name="Comma [0] TBD_PAG August 14 Status 2 2" xfId="22217"/>
    <cellStyle name="Comma [0] TBD-_PAG August 14 Status 2 2" xfId="22218"/>
    <cellStyle name="Comma [0] TBD_PAG August 14 Status 2 3" xfId="26724"/>
    <cellStyle name="Comma [0] TBD-_PAG August 14 Status 2 3" xfId="26725"/>
    <cellStyle name="Comma [0] TBD_PAG August 14 Status 2 4" xfId="25027"/>
    <cellStyle name="Comma [0] TBD-_PAG August 14 Status 2 4" xfId="25026"/>
    <cellStyle name="Comma [0] TBD_PAG August 14 Status 2 5" xfId="24163"/>
    <cellStyle name="Comma [0] TBD-_PAG August 14 Status 2 5" xfId="24164"/>
    <cellStyle name="Comma [0] TBD_PAG August 14 Status 2 6" xfId="32890"/>
    <cellStyle name="Comma [0] TBD-_PAG August 14 Status 2 6" xfId="32891"/>
    <cellStyle name="Comma [0] TBD_PAG August 14 Status 2 7" xfId="30840"/>
    <cellStyle name="Comma [0] TBD-_PAG August 14 Status 2 7" xfId="30839"/>
    <cellStyle name="Comma [0] TBD_PAG August 14 Status 2 8" xfId="29467"/>
    <cellStyle name="Comma [0] TBD-_PAG August 14 Status 2 8" xfId="29468"/>
    <cellStyle name="Comma [0] TBD_PAG August 14 Status 2 9" xfId="34263"/>
    <cellStyle name="Comma [0] TBD-_PAG August 14 Status 2 9" xfId="34262"/>
    <cellStyle name="Comma [0] TBD_PAG August 14 Status 20" xfId="7128"/>
    <cellStyle name="Comma [0] TBD-_PAG August 14 Status 20" xfId="7129"/>
    <cellStyle name="Comma [0] TBD_PAG August 14 Status 20 10" xfId="35361"/>
    <cellStyle name="Comma [0] TBD-_PAG August 14 Status 20 10" xfId="35360"/>
    <cellStyle name="Comma [0] TBD_PAG August 14 Status 20 11" xfId="36724"/>
    <cellStyle name="Comma [0] TBD-_PAG August 14 Status 20 11" xfId="33692"/>
    <cellStyle name="Comma [0] TBD_PAG August 14 Status 20 12" xfId="15877"/>
    <cellStyle name="Comma [0] TBD-_PAG August 14 Status 20 12" xfId="15878"/>
    <cellStyle name="Comma [0] TBD_PAG August 14 Status 20 2" xfId="22219"/>
    <cellStyle name="Comma [0] TBD-_PAG August 14 Status 20 2" xfId="22220"/>
    <cellStyle name="Comma [0] TBD_PAG August 14 Status 20 3" xfId="26726"/>
    <cellStyle name="Comma [0] TBD-_PAG August 14 Status 20 3" xfId="26727"/>
    <cellStyle name="Comma [0] TBD_PAG August 14 Status 20 4" xfId="25025"/>
    <cellStyle name="Comma [0] TBD-_PAG August 14 Status 20 4" xfId="25024"/>
    <cellStyle name="Comma [0] TBD_PAG August 14 Status 20 5" xfId="23554"/>
    <cellStyle name="Comma [0] TBD-_PAG August 14 Status 20 5" xfId="25765"/>
    <cellStyle name="Comma [0] TBD_PAG August 14 Status 20 6" xfId="32892"/>
    <cellStyle name="Comma [0] TBD-_PAG August 14 Status 20 6" xfId="32893"/>
    <cellStyle name="Comma [0] TBD_PAG August 14 Status 20 7" xfId="30838"/>
    <cellStyle name="Comma [0] TBD-_PAG August 14 Status 20 7" xfId="30837"/>
    <cellStyle name="Comma [0] TBD_PAG August 14 Status 20 8" xfId="29469"/>
    <cellStyle name="Comma [0] TBD-_PAG August 14 Status 20 8" xfId="29470"/>
    <cellStyle name="Comma [0] TBD_PAG August 14 Status 20 9" xfId="28849"/>
    <cellStyle name="Comma [0] TBD-_PAG August 14 Status 20 9" xfId="34261"/>
    <cellStyle name="Comma [0] TBD_PAG August 14 Status 21" xfId="7130"/>
    <cellStyle name="Comma [0] TBD-_PAG August 14 Status 21" xfId="7131"/>
    <cellStyle name="Comma [0] TBD_PAG August 14 Status 21 10" xfId="35359"/>
    <cellStyle name="Comma [0] TBD-_PAG August 14 Status 21 10" xfId="35358"/>
    <cellStyle name="Comma [0] TBD_PAG August 14 Status 21 11" xfId="36658"/>
    <cellStyle name="Comma [0] TBD-_PAG August 14 Status 21 11" xfId="36657"/>
    <cellStyle name="Comma [0] TBD_PAG August 14 Status 21 12" xfId="15879"/>
    <cellStyle name="Comma [0] TBD-_PAG August 14 Status 21 12" xfId="15880"/>
    <cellStyle name="Comma [0] TBD_PAG August 14 Status 21 2" xfId="22221"/>
    <cellStyle name="Comma [0] TBD-_PAG August 14 Status 21 2" xfId="22222"/>
    <cellStyle name="Comma [0] TBD_PAG August 14 Status 21 3" xfId="26728"/>
    <cellStyle name="Comma [0] TBD-_PAG August 14 Status 21 3" xfId="26729"/>
    <cellStyle name="Comma [0] TBD_PAG August 14 Status 21 4" xfId="25023"/>
    <cellStyle name="Comma [0] TBD-_PAG August 14 Status 21 4" xfId="25022"/>
    <cellStyle name="Comma [0] TBD_PAG August 14 Status 21 5" xfId="25766"/>
    <cellStyle name="Comma [0] TBD-_PAG August 14 Status 21 5" xfId="24165"/>
    <cellStyle name="Comma [0] TBD_PAG August 14 Status 21 6" xfId="32894"/>
    <cellStyle name="Comma [0] TBD-_PAG August 14 Status 21 6" xfId="32895"/>
    <cellStyle name="Comma [0] TBD_PAG August 14 Status 21 7" xfId="30836"/>
    <cellStyle name="Comma [0] TBD-_PAG August 14 Status 21 7" xfId="30835"/>
    <cellStyle name="Comma [0] TBD_PAG August 14 Status 21 8" xfId="28281"/>
    <cellStyle name="Comma [0] TBD-_PAG August 14 Status 21 8" xfId="29471"/>
    <cellStyle name="Comma [0] TBD_PAG August 14 Status 21 9" xfId="34260"/>
    <cellStyle name="Comma [0] TBD-_PAG August 14 Status 21 9" xfId="34259"/>
    <cellStyle name="Comma [0] TBD_PAG August 14 Status 22" xfId="7132"/>
    <cellStyle name="Comma [0] TBD-_PAG August 14 Status 22" xfId="7133"/>
    <cellStyle name="Comma [0] TBD_PAG August 14 Status 22 10" xfId="35357"/>
    <cellStyle name="Comma [0] TBD-_PAG August 14 Status 22 10" xfId="35356"/>
    <cellStyle name="Comma [0] TBD_PAG August 14 Status 22 11" xfId="36656"/>
    <cellStyle name="Comma [0] TBD-_PAG August 14 Status 22 11" xfId="36655"/>
    <cellStyle name="Comma [0] TBD_PAG August 14 Status 22 12" xfId="15881"/>
    <cellStyle name="Comma [0] TBD-_PAG August 14 Status 22 12" xfId="15882"/>
    <cellStyle name="Comma [0] TBD_PAG August 14 Status 22 2" xfId="22223"/>
    <cellStyle name="Comma [0] TBD-_PAG August 14 Status 22 2" xfId="22224"/>
    <cellStyle name="Comma [0] TBD_PAG August 14 Status 22 3" xfId="26730"/>
    <cellStyle name="Comma [0] TBD-_PAG August 14 Status 22 3" xfId="26731"/>
    <cellStyle name="Comma [0] TBD_PAG August 14 Status 22 4" xfId="25021"/>
    <cellStyle name="Comma [0] TBD-_PAG August 14 Status 22 4" xfId="25020"/>
    <cellStyle name="Comma [0] TBD_PAG August 14 Status 22 5" xfId="24166"/>
    <cellStyle name="Comma [0] TBD-_PAG August 14 Status 22 5" xfId="24167"/>
    <cellStyle name="Comma [0] TBD_PAG August 14 Status 22 6" xfId="32896"/>
    <cellStyle name="Comma [0] TBD-_PAG August 14 Status 22 6" xfId="32897"/>
    <cellStyle name="Comma [0] TBD_PAG August 14 Status 22 7" xfId="30834"/>
    <cellStyle name="Comma [0] TBD-_PAG August 14 Status 22 7" xfId="30833"/>
    <cellStyle name="Comma [0] TBD_PAG August 14 Status 22 8" xfId="29472"/>
    <cellStyle name="Comma [0] TBD-_PAG August 14 Status 22 8" xfId="29473"/>
    <cellStyle name="Comma [0] TBD_PAG August 14 Status 22 9" xfId="34258"/>
    <cellStyle name="Comma [0] TBD-_PAG August 14 Status 22 9" xfId="34257"/>
    <cellStyle name="Comma [0] TBD_PAG August 14 Status 23" xfId="7134"/>
    <cellStyle name="Comma [0] TBD-_PAG August 14 Status 23" xfId="7135"/>
    <cellStyle name="Comma [0] TBD_PAG August 14 Status 23 10" xfId="35355"/>
    <cellStyle name="Comma [0] TBD-_PAG August 14 Status 23 10" xfId="35354"/>
    <cellStyle name="Comma [0] TBD_PAG August 14 Status 23 11" xfId="36654"/>
    <cellStyle name="Comma [0] TBD-_PAG August 14 Status 23 11" xfId="36653"/>
    <cellStyle name="Comma [0] TBD_PAG August 14 Status 23 12" xfId="15883"/>
    <cellStyle name="Comma [0] TBD-_PAG August 14 Status 23 12" xfId="15884"/>
    <cellStyle name="Comma [0] TBD_PAG August 14 Status 23 2" xfId="22225"/>
    <cellStyle name="Comma [0] TBD-_PAG August 14 Status 23 2" xfId="22226"/>
    <cellStyle name="Comma [0] TBD_PAG August 14 Status 23 3" xfId="26732"/>
    <cellStyle name="Comma [0] TBD-_PAG August 14 Status 23 3" xfId="26733"/>
    <cellStyle name="Comma [0] TBD_PAG August 14 Status 23 4" xfId="25019"/>
    <cellStyle name="Comma [0] TBD-_PAG August 14 Status 23 4" xfId="25018"/>
    <cellStyle name="Comma [0] TBD_PAG August 14 Status 23 5" xfId="24168"/>
    <cellStyle name="Comma [0] TBD-_PAG August 14 Status 23 5" xfId="24169"/>
    <cellStyle name="Comma [0] TBD_PAG August 14 Status 23 6" xfId="32898"/>
    <cellStyle name="Comma [0] TBD-_PAG August 14 Status 23 6" xfId="32899"/>
    <cellStyle name="Comma [0] TBD_PAG August 14 Status 23 7" xfId="30832"/>
    <cellStyle name="Comma [0] TBD-_PAG August 14 Status 23 7" xfId="30831"/>
    <cellStyle name="Comma [0] TBD_PAG August 14 Status 23 8" xfId="29474"/>
    <cellStyle name="Comma [0] TBD-_PAG August 14 Status 23 8" xfId="29475"/>
    <cellStyle name="Comma [0] TBD_PAG August 14 Status 23 9" xfId="34256"/>
    <cellStyle name="Comma [0] TBD-_PAG August 14 Status 23 9" xfId="34198"/>
    <cellStyle name="Comma [0] TBD_PAG August 14 Status 24" xfId="7136"/>
    <cellStyle name="Comma [0] TBD-_PAG August 14 Status 24" xfId="7137"/>
    <cellStyle name="Comma [0] TBD_PAG August 14 Status 24 10" xfId="35353"/>
    <cellStyle name="Comma [0] TBD-_PAG August 14 Status 24 10" xfId="35352"/>
    <cellStyle name="Comma [0] TBD_PAG August 14 Status 24 11" xfId="36652"/>
    <cellStyle name="Comma [0] TBD-_PAG August 14 Status 24 11" xfId="33691"/>
    <cellStyle name="Comma [0] TBD_PAG August 14 Status 24 12" xfId="15885"/>
    <cellStyle name="Comma [0] TBD-_PAG August 14 Status 24 12" xfId="15886"/>
    <cellStyle name="Comma [0] TBD_PAG August 14 Status 24 2" xfId="22227"/>
    <cellStyle name="Comma [0] TBD-_PAG August 14 Status 24 2" xfId="22228"/>
    <cellStyle name="Comma [0] TBD_PAG August 14 Status 24 3" xfId="26734"/>
    <cellStyle name="Comma [0] TBD-_PAG August 14 Status 24 3" xfId="26735"/>
    <cellStyle name="Comma [0] TBD_PAG August 14 Status 24 4" xfId="25017"/>
    <cellStyle name="Comma [0] TBD-_PAG August 14 Status 24 4" xfId="25016"/>
    <cellStyle name="Comma [0] TBD_PAG August 14 Status 24 5" xfId="24170"/>
    <cellStyle name="Comma [0] TBD-_PAG August 14 Status 24 5" xfId="24171"/>
    <cellStyle name="Comma [0] TBD_PAG August 14 Status 24 6" xfId="32900"/>
    <cellStyle name="Comma [0] TBD-_PAG August 14 Status 24 6" xfId="32901"/>
    <cellStyle name="Comma [0] TBD_PAG August 14 Status 24 7" xfId="30830"/>
    <cellStyle name="Comma [0] TBD-_PAG August 14 Status 24 7" xfId="30829"/>
    <cellStyle name="Comma [0] TBD_PAG August 14 Status 24 8" xfId="29476"/>
    <cellStyle name="Comma [0] TBD-_PAG August 14 Status 24 8" xfId="29477"/>
    <cellStyle name="Comma [0] TBD_PAG August 14 Status 24 9" xfId="34197"/>
    <cellStyle name="Comma [0] TBD-_PAG August 14 Status 24 9" xfId="28848"/>
    <cellStyle name="Comma [0] TBD_PAG August 14 Status 25" xfId="7138"/>
    <cellStyle name="Comma [0] TBD-_PAG August 14 Status 25" xfId="7139"/>
    <cellStyle name="Comma [0] TBD_PAG August 14 Status 25 10" xfId="35351"/>
    <cellStyle name="Comma [0] TBD-_PAG August 14 Status 25 10" xfId="35350"/>
    <cellStyle name="Comma [0] TBD_PAG August 14 Status 25 11" xfId="36651"/>
    <cellStyle name="Comma [0] TBD-_PAG August 14 Status 25 11" xfId="33690"/>
    <cellStyle name="Comma [0] TBD_PAG August 14 Status 25 12" xfId="15887"/>
    <cellStyle name="Comma [0] TBD-_PAG August 14 Status 25 12" xfId="15888"/>
    <cellStyle name="Comma [0] TBD_PAG August 14 Status 25 2" xfId="22229"/>
    <cellStyle name="Comma [0] TBD-_PAG August 14 Status 25 2" xfId="22230"/>
    <cellStyle name="Comma [0] TBD_PAG August 14 Status 25 3" xfId="26736"/>
    <cellStyle name="Comma [0] TBD-_PAG August 14 Status 25 3" xfId="26737"/>
    <cellStyle name="Comma [0] TBD_PAG August 14 Status 25 4" xfId="25015"/>
    <cellStyle name="Comma [0] TBD-_PAG August 14 Status 25 4" xfId="25014"/>
    <cellStyle name="Comma [0] TBD_PAG August 14 Status 25 5" xfId="24172"/>
    <cellStyle name="Comma [0] TBD-_PAG August 14 Status 25 5" xfId="24173"/>
    <cellStyle name="Comma [0] TBD_PAG August 14 Status 25 6" xfId="32902"/>
    <cellStyle name="Comma [0] TBD-_PAG August 14 Status 25 6" xfId="32903"/>
    <cellStyle name="Comma [0] TBD_PAG August 14 Status 25 7" xfId="30828"/>
    <cellStyle name="Comma [0] TBD-_PAG August 14 Status 25 7" xfId="30827"/>
    <cellStyle name="Comma [0] TBD_PAG August 14 Status 25 8" xfId="29478"/>
    <cellStyle name="Comma [0] TBD-_PAG August 14 Status 25 8" xfId="29479"/>
    <cellStyle name="Comma [0] TBD_PAG August 14 Status 25 9" xfId="28847"/>
    <cellStyle name="Comma [0] TBD-_PAG August 14 Status 25 9" xfId="30099"/>
    <cellStyle name="Comma [0] TBD_PAG August 14 Status 26" xfId="7140"/>
    <cellStyle name="Comma [0] TBD-_PAG August 14 Status 26" xfId="7141"/>
    <cellStyle name="Comma [0] TBD_PAG August 14 Status 26 10" xfId="35349"/>
    <cellStyle name="Comma [0] TBD-_PAG August 14 Status 26 10" xfId="35348"/>
    <cellStyle name="Comma [0] TBD_PAG August 14 Status 26 11" xfId="35290"/>
    <cellStyle name="Comma [0] TBD-_PAG August 14 Status 26 11" xfId="33689"/>
    <cellStyle name="Comma [0] TBD_PAG August 14 Status 26 12" xfId="15889"/>
    <cellStyle name="Comma [0] TBD-_PAG August 14 Status 26 12" xfId="15890"/>
    <cellStyle name="Comma [0] TBD_PAG August 14 Status 26 2" xfId="22231"/>
    <cellStyle name="Comma [0] TBD-_PAG August 14 Status 26 2" xfId="22232"/>
    <cellStyle name="Comma [0] TBD_PAG August 14 Status 26 3" xfId="26738"/>
    <cellStyle name="Comma [0] TBD-_PAG August 14 Status 26 3" xfId="26739"/>
    <cellStyle name="Comma [0] TBD_PAG August 14 Status 26 4" xfId="25013"/>
    <cellStyle name="Comma [0] TBD-_PAG August 14 Status 26 4" xfId="25012"/>
    <cellStyle name="Comma [0] TBD_PAG August 14 Status 26 5" xfId="24174"/>
    <cellStyle name="Comma [0] TBD-_PAG August 14 Status 26 5" xfId="23555"/>
    <cellStyle name="Comma [0] TBD_PAG August 14 Status 26 6" xfId="32904"/>
    <cellStyle name="Comma [0] TBD-_PAG August 14 Status 26 6" xfId="32905"/>
    <cellStyle name="Comma [0] TBD_PAG August 14 Status 26 7" xfId="30826"/>
    <cellStyle name="Comma [0] TBD-_PAG August 14 Status 26 7" xfId="30825"/>
    <cellStyle name="Comma [0] TBD_PAG August 14 Status 26 8" xfId="29480"/>
    <cellStyle name="Comma [0] TBD-_PAG August 14 Status 26 8" xfId="28282"/>
    <cellStyle name="Comma [0] TBD_PAG August 14 Status 26 9" xfId="30098"/>
    <cellStyle name="Comma [0] TBD-_PAG August 14 Status 26 9" xfId="30097"/>
    <cellStyle name="Comma [0] TBD_PAG August 14 Status 27" xfId="7142"/>
    <cellStyle name="Comma [0] TBD-_PAG August 14 Status 27" xfId="7143"/>
    <cellStyle name="Comma [0] TBD_PAG August 14 Status 27 10" xfId="35347"/>
    <cellStyle name="Comma [0] TBD-_PAG August 14 Status 27 10" xfId="35346"/>
    <cellStyle name="Comma [0] TBD_PAG August 14 Status 27 11" xfId="36650"/>
    <cellStyle name="Comma [0] TBD-_PAG August 14 Status 27 11" xfId="33688"/>
    <cellStyle name="Comma [0] TBD_PAG August 14 Status 27 12" xfId="15891"/>
    <cellStyle name="Comma [0] TBD-_PAG August 14 Status 27 12" xfId="15892"/>
    <cellStyle name="Comma [0] TBD_PAG August 14 Status 27 2" xfId="22233"/>
    <cellStyle name="Comma [0] TBD-_PAG August 14 Status 27 2" xfId="22234"/>
    <cellStyle name="Comma [0] TBD_PAG August 14 Status 27 3" xfId="26740"/>
    <cellStyle name="Comma [0] TBD-_PAG August 14 Status 27 3" xfId="26741"/>
    <cellStyle name="Comma [0] TBD_PAG August 14 Status 27 4" xfId="25011"/>
    <cellStyle name="Comma [0] TBD-_PAG August 14 Status 27 4" xfId="25010"/>
    <cellStyle name="Comma [0] TBD_PAG August 14 Status 27 5" xfId="24175"/>
    <cellStyle name="Comma [0] TBD-_PAG August 14 Status 27 5" xfId="24176"/>
    <cellStyle name="Comma [0] TBD_PAG August 14 Status 27 6" xfId="32906"/>
    <cellStyle name="Comma [0] TBD-_PAG August 14 Status 27 6" xfId="32907"/>
    <cellStyle name="Comma [0] TBD_PAG August 14 Status 27 7" xfId="30824"/>
    <cellStyle name="Comma [0] TBD-_PAG August 14 Status 27 7" xfId="30823"/>
    <cellStyle name="Comma [0] TBD_PAG August 14 Status 27 8" xfId="29481"/>
    <cellStyle name="Comma [0] TBD-_PAG August 14 Status 27 8" xfId="29482"/>
    <cellStyle name="Comma [0] TBD_PAG August 14 Status 27 9" xfId="30096"/>
    <cellStyle name="Comma [0] TBD-_PAG August 14 Status 27 9" xfId="30095"/>
    <cellStyle name="Comma [0] TBD_PAG August 14 Status 28" xfId="7144"/>
    <cellStyle name="Comma [0] TBD-_PAG August 14 Status 28" xfId="7145"/>
    <cellStyle name="Comma [0] TBD_PAG August 14 Status 28 10" xfId="35345"/>
    <cellStyle name="Comma [0] TBD-_PAG August 14 Status 28 10" xfId="28992"/>
    <cellStyle name="Comma [0] TBD_PAG August 14 Status 28 11" xfId="33687"/>
    <cellStyle name="Comma [0] TBD-_PAG August 14 Status 28 11" xfId="33686"/>
    <cellStyle name="Comma [0] TBD_PAG August 14 Status 28 12" xfId="15893"/>
    <cellStyle name="Comma [0] TBD-_PAG August 14 Status 28 12" xfId="15894"/>
    <cellStyle name="Comma [0] TBD_PAG August 14 Status 28 2" xfId="22235"/>
    <cellStyle name="Comma [0] TBD-_PAG August 14 Status 28 2" xfId="22236"/>
    <cellStyle name="Comma [0] TBD_PAG August 14 Status 28 3" xfId="26742"/>
    <cellStyle name="Comma [0] TBD-_PAG August 14 Status 28 3" xfId="26743"/>
    <cellStyle name="Comma [0] TBD_PAG August 14 Status 28 4" xfId="25009"/>
    <cellStyle name="Comma [0] TBD-_PAG August 14 Status 28 4" xfId="25008"/>
    <cellStyle name="Comma [0] TBD_PAG August 14 Status 28 5" xfId="24177"/>
    <cellStyle name="Comma [0] TBD-_PAG August 14 Status 28 5" xfId="24178"/>
    <cellStyle name="Comma [0] TBD_PAG August 14 Status 28 6" xfId="32908"/>
    <cellStyle name="Comma [0] TBD-_PAG August 14 Status 28 6" xfId="32909"/>
    <cellStyle name="Comma [0] TBD_PAG August 14 Status 28 7" xfId="30822"/>
    <cellStyle name="Comma [0] TBD-_PAG August 14 Status 28 7" xfId="30821"/>
    <cellStyle name="Comma [0] TBD_PAG August 14 Status 28 8" xfId="29483"/>
    <cellStyle name="Comma [0] TBD-_PAG August 14 Status 28 8" xfId="29484"/>
    <cellStyle name="Comma [0] TBD_PAG August 14 Status 28 9" xfId="30094"/>
    <cellStyle name="Comma [0] TBD-_PAG August 14 Status 28 9" xfId="30093"/>
    <cellStyle name="Comma [0] TBD_PAG August 14 Status 29" xfId="22195"/>
    <cellStyle name="Comma [0] TBD-_PAG August 14 Status 29" xfId="22196"/>
    <cellStyle name="Comma [0] TBD_PAG August 14 Status 3" xfId="7146"/>
    <cellStyle name="Comma [0] TBD-_PAG August 14 Status 3" xfId="7147"/>
    <cellStyle name="Comma [0] TBD_PAG August 14 Status 3 10" xfId="28993"/>
    <cellStyle name="Comma [0] TBD-_PAG August 14 Status 3 10" xfId="30278"/>
    <cellStyle name="Comma [0] TBD_PAG August 14 Status 3 11" xfId="34731"/>
    <cellStyle name="Comma [0] TBD-_PAG August 14 Status 3 11" xfId="33685"/>
    <cellStyle name="Comma [0] TBD_PAG August 14 Status 3 12" xfId="15895"/>
    <cellStyle name="Comma [0] TBD-_PAG August 14 Status 3 12" xfId="15896"/>
    <cellStyle name="Comma [0] TBD_PAG August 14 Status 3 2" xfId="22237"/>
    <cellStyle name="Comma [0] TBD-_PAG August 14 Status 3 2" xfId="22238"/>
    <cellStyle name="Comma [0] TBD_PAG August 14 Status 3 3" xfId="26744"/>
    <cellStyle name="Comma [0] TBD-_PAG August 14 Status 3 3" xfId="26745"/>
    <cellStyle name="Comma [0] TBD_PAG August 14 Status 3 4" xfId="25007"/>
    <cellStyle name="Comma [0] TBD-_PAG August 14 Status 3 4" xfId="25006"/>
    <cellStyle name="Comma [0] TBD_PAG August 14 Status 3 5" xfId="24179"/>
    <cellStyle name="Comma [0] TBD-_PAG August 14 Status 3 5" xfId="24180"/>
    <cellStyle name="Comma [0] TBD_PAG August 14 Status 3 6" xfId="32910"/>
    <cellStyle name="Comma [0] TBD-_PAG August 14 Status 3 6" xfId="32911"/>
    <cellStyle name="Comma [0] TBD_PAG August 14 Status 3 7" xfId="30820"/>
    <cellStyle name="Comma [0] TBD-_PAG August 14 Status 3 7" xfId="30819"/>
    <cellStyle name="Comma [0] TBD_PAG August 14 Status 3 8" xfId="29485"/>
    <cellStyle name="Comma [0] TBD-_PAG August 14 Status 3 8" xfId="29486"/>
    <cellStyle name="Comma [0] TBD_PAG August 14 Status 3 9" xfId="30092"/>
    <cellStyle name="Comma [0] TBD-_PAG August 14 Status 3 9" xfId="28846"/>
    <cellStyle name="Comma [0] TBD_PAG August 14 Status 30" xfId="26702"/>
    <cellStyle name="Comma [0] TBD-_PAG August 14 Status 30" xfId="26703"/>
    <cellStyle name="Comma [0] TBD_PAG August 14 Status 31" xfId="25049"/>
    <cellStyle name="Comma [0] TBD-_PAG August 14 Status 31" xfId="25048"/>
    <cellStyle name="Comma [0] TBD_PAG August 14 Status 32" xfId="24144"/>
    <cellStyle name="Comma [0] TBD-_PAG August 14 Status 32" xfId="24145"/>
    <cellStyle name="Comma [0] TBD_PAG August 14 Status 33" xfId="32868"/>
    <cellStyle name="Comma [0] TBD-_PAG August 14 Status 33" xfId="32869"/>
    <cellStyle name="Comma [0] TBD_PAG August 14 Status 34" xfId="30862"/>
    <cellStyle name="Comma [0] TBD-_PAG August 14 Status 34" xfId="30861"/>
    <cellStyle name="Comma [0] TBD_PAG August 14 Status 35" xfId="28277"/>
    <cellStyle name="Comma [0] TBD-_PAG August 14 Status 35" xfId="28278"/>
    <cellStyle name="Comma [0] TBD_PAG August 14 Status 36" xfId="34285"/>
    <cellStyle name="Comma [0] TBD-_PAG August 14 Status 36" xfId="34284"/>
    <cellStyle name="Comma [0] TBD_PAG August 14 Status 37" xfId="35436"/>
    <cellStyle name="Comma [0] TBD-_PAG August 14 Status 37" xfId="33614"/>
    <cellStyle name="Comma [0] TBD_PAG August 14 Status 38" xfId="35278"/>
    <cellStyle name="Comma [0] TBD-_PAG August 14 Status 38" xfId="35279"/>
    <cellStyle name="Comma [0] TBD_PAG August 14 Status 39" xfId="15853"/>
    <cellStyle name="Comma [0] TBD-_PAG August 14 Status 39" xfId="15854"/>
    <cellStyle name="Comma [0] TBD_PAG August 14 Status 4" xfId="7148"/>
    <cellStyle name="Comma [0] TBD-_PAG August 14 Status 4" xfId="7149"/>
    <cellStyle name="Comma [0] TBD_PAG August 14 Status 4 10" xfId="35344"/>
    <cellStyle name="Comma [0] TBD-_PAG August 14 Status 4 10" xfId="35343"/>
    <cellStyle name="Comma [0] TBD_PAG August 14 Status 4 11" xfId="36649"/>
    <cellStyle name="Comma [0] TBD-_PAG August 14 Status 4 11" xfId="36648"/>
    <cellStyle name="Comma [0] TBD_PAG August 14 Status 4 12" xfId="15897"/>
    <cellStyle name="Comma [0] TBD-_PAG August 14 Status 4 12" xfId="15898"/>
    <cellStyle name="Comma [0] TBD_PAG August 14 Status 4 2" xfId="22239"/>
    <cellStyle name="Comma [0] TBD-_PAG August 14 Status 4 2" xfId="22240"/>
    <cellStyle name="Comma [0] TBD_PAG August 14 Status 4 3" xfId="26746"/>
    <cellStyle name="Comma [0] TBD-_PAG August 14 Status 4 3" xfId="26747"/>
    <cellStyle name="Comma [0] TBD_PAG August 14 Status 4 4" xfId="25005"/>
    <cellStyle name="Comma [0] TBD-_PAG August 14 Status 4 4" xfId="25004"/>
    <cellStyle name="Comma [0] TBD_PAG August 14 Status 4 5" xfId="24181"/>
    <cellStyle name="Comma [0] TBD-_PAG August 14 Status 4 5" xfId="24182"/>
    <cellStyle name="Comma [0] TBD_PAG August 14 Status 4 6" xfId="32912"/>
    <cellStyle name="Comma [0] TBD-_PAG August 14 Status 4 6" xfId="32913"/>
    <cellStyle name="Comma [0] TBD_PAG August 14 Status 4 7" xfId="30818"/>
    <cellStyle name="Comma [0] TBD-_PAG August 14 Status 4 7" xfId="30817"/>
    <cellStyle name="Comma [0] TBD_PAG August 14 Status 4 8" xfId="29487"/>
    <cellStyle name="Comma [0] TBD-_PAG August 14 Status 4 8" xfId="29488"/>
    <cellStyle name="Comma [0] TBD_PAG August 14 Status 4 9" xfId="28845"/>
    <cellStyle name="Comma [0] TBD-_PAG August 14 Status 4 9" xfId="28844"/>
    <cellStyle name="Comma [0] TBD_PAG August 14 Status 5" xfId="7150"/>
    <cellStyle name="Comma [0] TBD-_PAG August 14 Status 5" xfId="7151"/>
    <cellStyle name="Comma [0] TBD_PAG August 14 Status 5 10" xfId="35342"/>
    <cellStyle name="Comma [0] TBD-_PAG August 14 Status 5 10" xfId="35341"/>
    <cellStyle name="Comma [0] TBD_PAG August 14 Status 5 11" xfId="35880"/>
    <cellStyle name="Comma [0] TBD-_PAG August 14 Status 5 11" xfId="28094"/>
    <cellStyle name="Comma [0] TBD_PAG August 14 Status 5 12" xfId="15899"/>
    <cellStyle name="Comma [0] TBD-_PAG August 14 Status 5 12" xfId="15900"/>
    <cellStyle name="Comma [0] TBD_PAG August 14 Status 5 2" xfId="22241"/>
    <cellStyle name="Comma [0] TBD-_PAG August 14 Status 5 2" xfId="22242"/>
    <cellStyle name="Comma [0] TBD_PAG August 14 Status 5 3" xfId="26748"/>
    <cellStyle name="Comma [0] TBD-_PAG August 14 Status 5 3" xfId="26749"/>
    <cellStyle name="Comma [0] TBD_PAG August 14 Status 5 4" xfId="25003"/>
    <cellStyle name="Comma [0] TBD-_PAG August 14 Status 5 4" xfId="25002"/>
    <cellStyle name="Comma [0] TBD_PAG August 14 Status 5 5" xfId="24183"/>
    <cellStyle name="Comma [0] TBD-_PAG August 14 Status 5 5" xfId="24184"/>
    <cellStyle name="Comma [0] TBD_PAG August 14 Status 5 6" xfId="32914"/>
    <cellStyle name="Comma [0] TBD-_PAG August 14 Status 5 6" xfId="32915"/>
    <cellStyle name="Comma [0] TBD_PAG August 14 Status 5 7" xfId="30816"/>
    <cellStyle name="Comma [0] TBD-_PAG August 14 Status 5 7" xfId="30815"/>
    <cellStyle name="Comma [0] TBD_PAG August 14 Status 5 8" xfId="29489"/>
    <cellStyle name="Comma [0] TBD-_PAG August 14 Status 5 8" xfId="29490"/>
    <cellStyle name="Comma [0] TBD_PAG August 14 Status 5 9" xfId="28843"/>
    <cellStyle name="Comma [0] TBD-_PAG August 14 Status 5 9" xfId="28842"/>
    <cellStyle name="Comma [0] TBD_PAG August 14 Status 6" xfId="7152"/>
    <cellStyle name="Comma [0] TBD-_PAG August 14 Status 6" xfId="7153"/>
    <cellStyle name="Comma [0] TBD_PAG August 14 Status 6 10" xfId="35340"/>
    <cellStyle name="Comma [0] TBD-_PAG August 14 Status 6 10" xfId="35338"/>
    <cellStyle name="Comma [0] TBD_PAG August 14 Status 6 11" xfId="33763"/>
    <cellStyle name="Comma [0] TBD-_PAG August 14 Status 6 11" xfId="36647"/>
    <cellStyle name="Comma [0] TBD_PAG August 14 Status 6 12" xfId="15901"/>
    <cellStyle name="Comma [0] TBD-_PAG August 14 Status 6 12" xfId="15902"/>
    <cellStyle name="Comma [0] TBD_PAG August 14 Status 6 2" xfId="22243"/>
    <cellStyle name="Comma [0] TBD-_PAG August 14 Status 6 2" xfId="22244"/>
    <cellStyle name="Comma [0] TBD_PAG August 14 Status 6 3" xfId="26750"/>
    <cellStyle name="Comma [0] TBD-_PAG August 14 Status 6 3" xfId="26751"/>
    <cellStyle name="Comma [0] TBD_PAG August 14 Status 6 4" xfId="25001"/>
    <cellStyle name="Comma [0] TBD-_PAG August 14 Status 6 4" xfId="25000"/>
    <cellStyle name="Comma [0] TBD_PAG August 14 Status 6 5" xfId="23556"/>
    <cellStyle name="Comma [0] TBD-_PAG August 14 Status 6 5" xfId="24185"/>
    <cellStyle name="Comma [0] TBD_PAG August 14 Status 6 6" xfId="32916"/>
    <cellStyle name="Comma [0] TBD-_PAG August 14 Status 6 6" xfId="32917"/>
    <cellStyle name="Comma [0] TBD_PAG August 14 Status 6 7" xfId="30814"/>
    <cellStyle name="Comma [0] TBD-_PAG August 14 Status 6 7" xfId="30813"/>
    <cellStyle name="Comma [0] TBD_PAG August 14 Status 6 8" xfId="29491"/>
    <cellStyle name="Comma [0] TBD-_PAG August 14 Status 6 8" xfId="29492"/>
    <cellStyle name="Comma [0] TBD_PAG August 14 Status 6 9" xfId="28841"/>
    <cellStyle name="Comma [0] TBD-_PAG August 14 Status 6 9" xfId="28840"/>
    <cellStyle name="Comma [0] TBD_PAG August 14 Status 7" xfId="7154"/>
    <cellStyle name="Comma [0] TBD-_PAG August 14 Status 7" xfId="7155"/>
    <cellStyle name="Comma [0] TBD_PAG August 14 Status 7 10" xfId="35337"/>
    <cellStyle name="Comma [0] TBD-_PAG August 14 Status 7 10" xfId="35336"/>
    <cellStyle name="Comma [0] TBD_PAG August 14 Status 7 11" xfId="36646"/>
    <cellStyle name="Comma [0] TBD-_PAG August 14 Status 7 11" xfId="36645"/>
    <cellStyle name="Comma [0] TBD_PAG August 14 Status 7 12" xfId="15903"/>
    <cellStyle name="Comma [0] TBD-_PAG August 14 Status 7 12" xfId="15904"/>
    <cellStyle name="Comma [0] TBD_PAG August 14 Status 7 2" xfId="22245"/>
    <cellStyle name="Comma [0] TBD-_PAG August 14 Status 7 2" xfId="22246"/>
    <cellStyle name="Comma [0] TBD_PAG August 14 Status 7 3" xfId="26752"/>
    <cellStyle name="Comma [0] TBD-_PAG August 14 Status 7 3" xfId="26753"/>
    <cellStyle name="Comma [0] TBD_PAG August 14 Status 7 4" xfId="24999"/>
    <cellStyle name="Comma [0] TBD-_PAG August 14 Status 7 4" xfId="24998"/>
    <cellStyle name="Comma [0] TBD_PAG August 14 Status 7 5" xfId="24186"/>
    <cellStyle name="Comma [0] TBD-_PAG August 14 Status 7 5" xfId="24187"/>
    <cellStyle name="Comma [0] TBD_PAG August 14 Status 7 6" xfId="32918"/>
    <cellStyle name="Comma [0] TBD-_PAG August 14 Status 7 6" xfId="32919"/>
    <cellStyle name="Comma [0] TBD_PAG August 14 Status 7 7" xfId="30812"/>
    <cellStyle name="Comma [0] TBD-_PAG August 14 Status 7 7" xfId="30811"/>
    <cellStyle name="Comma [0] TBD_PAG August 14 Status 7 8" xfId="29493"/>
    <cellStyle name="Comma [0] TBD-_PAG August 14 Status 7 8" xfId="28283"/>
    <cellStyle name="Comma [0] TBD_PAG August 14 Status 7 9" xfId="28839"/>
    <cellStyle name="Comma [0] TBD-_PAG August 14 Status 7 9" xfId="28838"/>
    <cellStyle name="Comma [0] TBD_PAG August 14 Status 8" xfId="7156"/>
    <cellStyle name="Comma [0] TBD-_PAG August 14 Status 8" xfId="7157"/>
    <cellStyle name="Comma [0] TBD_PAG August 14 Status 8 10" xfId="35335"/>
    <cellStyle name="Comma [0] TBD-_PAG August 14 Status 8 10" xfId="35334"/>
    <cellStyle name="Comma [0] TBD_PAG August 14 Status 8 11" xfId="36644"/>
    <cellStyle name="Comma [0] TBD-_PAG August 14 Status 8 11" xfId="36643"/>
    <cellStyle name="Comma [0] TBD_PAG August 14 Status 8 12" xfId="15905"/>
    <cellStyle name="Comma [0] TBD-_PAG August 14 Status 8 12" xfId="15906"/>
    <cellStyle name="Comma [0] TBD_PAG August 14 Status 8 2" xfId="22247"/>
    <cellStyle name="Comma [0] TBD-_PAG August 14 Status 8 2" xfId="22248"/>
    <cellStyle name="Comma [0] TBD_PAG August 14 Status 8 3" xfId="26754"/>
    <cellStyle name="Comma [0] TBD-_PAG August 14 Status 8 3" xfId="26755"/>
    <cellStyle name="Comma [0] TBD_PAG August 14 Status 8 4" xfId="24997"/>
    <cellStyle name="Comma [0] TBD-_PAG August 14 Status 8 4" xfId="24996"/>
    <cellStyle name="Comma [0] TBD_PAG August 14 Status 8 5" xfId="24188"/>
    <cellStyle name="Comma [0] TBD-_PAG August 14 Status 8 5" xfId="24189"/>
    <cellStyle name="Comma [0] TBD_PAG August 14 Status 8 6" xfId="32920"/>
    <cellStyle name="Comma [0] TBD-_PAG August 14 Status 8 6" xfId="32921"/>
    <cellStyle name="Comma [0] TBD_PAG August 14 Status 8 7" xfId="30810"/>
    <cellStyle name="Comma [0] TBD-_PAG August 14 Status 8 7" xfId="30809"/>
    <cellStyle name="Comma [0] TBD_PAG August 14 Status 8 8" xfId="28284"/>
    <cellStyle name="Comma [0] TBD-_PAG August 14 Status 8 8" xfId="28285"/>
    <cellStyle name="Comma [0] TBD_PAG August 14 Status 8 9" xfId="28837"/>
    <cellStyle name="Comma [0] TBD-_PAG August 14 Status 8 9" xfId="28836"/>
    <cellStyle name="Comma [0] TBD_PAG August 14 Status 9" xfId="7158"/>
    <cellStyle name="Comma [0] TBD-_PAG August 14 Status 9" xfId="7159"/>
    <cellStyle name="Comma [0] TBD_PAG August 14 Status 9 10" xfId="33617"/>
    <cellStyle name="Comma [0] TBD-_PAG August 14 Status 9 10" xfId="28994"/>
    <cellStyle name="Comma [0] TBD_PAG August 14 Status 9 11" xfId="36642"/>
    <cellStyle name="Comma [0] TBD-_PAG August 14 Status 9 11" xfId="36641"/>
    <cellStyle name="Comma [0] TBD_PAG August 14 Status 9 12" xfId="15907"/>
    <cellStyle name="Comma [0] TBD-_PAG August 14 Status 9 12" xfId="15908"/>
    <cellStyle name="Comma [0] TBD_PAG August 14 Status 9 2" xfId="22249"/>
    <cellStyle name="Comma [0] TBD-_PAG August 14 Status 9 2" xfId="22250"/>
    <cellStyle name="Comma [0] TBD_PAG August 14 Status 9 3" xfId="26756"/>
    <cellStyle name="Comma [0] TBD-_PAG August 14 Status 9 3" xfId="26757"/>
    <cellStyle name="Comma [0] TBD_PAG August 14 Status 9 4" xfId="24995"/>
    <cellStyle name="Comma [0] TBD-_PAG August 14 Status 9 4" xfId="24994"/>
    <cellStyle name="Comma [0] TBD_PAG August 14 Status 9 5" xfId="24190"/>
    <cellStyle name="Comma [0] TBD-_PAG August 14 Status 9 5" xfId="24191"/>
    <cellStyle name="Comma [0] TBD_PAG August 14 Status 9 6" xfId="32922"/>
    <cellStyle name="Comma [0] TBD-_PAG August 14 Status 9 6" xfId="32923"/>
    <cellStyle name="Comma [0] TBD_PAG August 14 Status 9 7" xfId="30808"/>
    <cellStyle name="Comma [0] TBD-_PAG August 14 Status 9 7" xfId="30807"/>
    <cellStyle name="Comma [0] TBD_PAG August 14 Status 9 8" xfId="29494"/>
    <cellStyle name="Comma [0] TBD-_PAG August 14 Status 9 8" xfId="29495"/>
    <cellStyle name="Comma [0] TBD_PAG August 14 Status 9 9" xfId="28835"/>
    <cellStyle name="Comma [0] TBD-_PAG August 14 Status 9 9" xfId="28834"/>
    <cellStyle name="Comma [0] TBD_PAG Budget consol vs 10+2" xfId="7160"/>
    <cellStyle name="Comma [0] TBD-_PAG Budget consol vs 10+2" xfId="7161"/>
    <cellStyle name="Comma [0] TBD_PAG Budget consol vs 10+2 10" xfId="7162"/>
    <cellStyle name="Comma [0] TBD-_PAG Budget consol vs 10+2 10" xfId="7163"/>
    <cellStyle name="Comma [0] TBD_PAG Budget consol vs 10+2 10 10" xfId="35332"/>
    <cellStyle name="Comma [0] TBD-_PAG Budget consol vs 10+2 10 10" xfId="35331"/>
    <cellStyle name="Comma [0] TBD_PAG Budget consol vs 10+2 10 11" xfId="36638"/>
    <cellStyle name="Comma [0] TBD-_PAG Budget consol vs 10+2 10 11" xfId="33762"/>
    <cellStyle name="Comma [0] TBD_PAG Budget consol vs 10+2 10 12" xfId="15911"/>
    <cellStyle name="Comma [0] TBD-_PAG Budget consol vs 10+2 10 12" xfId="15912"/>
    <cellStyle name="Comma [0] TBD_PAG Budget consol vs 10+2 10 2" xfId="22253"/>
    <cellStyle name="Comma [0] TBD-_PAG Budget consol vs 10+2 10 2" xfId="22254"/>
    <cellStyle name="Comma [0] TBD_PAG Budget consol vs 10+2 10 3" xfId="26760"/>
    <cellStyle name="Comma [0] TBD-_PAG Budget consol vs 10+2 10 3" xfId="26761"/>
    <cellStyle name="Comma [0] TBD_PAG Budget consol vs 10+2 10 4" xfId="24991"/>
    <cellStyle name="Comma [0] TBD-_PAG Budget consol vs 10+2 10 4" xfId="24990"/>
    <cellStyle name="Comma [0] TBD_PAG Budget consol vs 10+2 10 5" xfId="24194"/>
    <cellStyle name="Comma [0] TBD-_PAG Budget consol vs 10+2 10 5" xfId="24195"/>
    <cellStyle name="Comma [0] TBD_PAG Budget consol vs 10+2 10 6" xfId="32926"/>
    <cellStyle name="Comma [0] TBD-_PAG Budget consol vs 10+2 10 6" xfId="32927"/>
    <cellStyle name="Comma [0] TBD_PAG Budget consol vs 10+2 10 7" xfId="30804"/>
    <cellStyle name="Comma [0] TBD-_PAG Budget consol vs 10+2 10 7" xfId="30803"/>
    <cellStyle name="Comma [0] TBD_PAG Budget consol vs 10+2 10 8" xfId="29498"/>
    <cellStyle name="Comma [0] TBD-_PAG Budget consol vs 10+2 10 8" xfId="29499"/>
    <cellStyle name="Comma [0] TBD_PAG Budget consol vs 10+2 10 9" xfId="28831"/>
    <cellStyle name="Comma [0] TBD-_PAG Budget consol vs 10+2 10 9" xfId="28830"/>
    <cellStyle name="Comma [0] TBD_PAG Budget consol vs 10+2 11" xfId="7164"/>
    <cellStyle name="Comma [0] TBD-_PAG Budget consol vs 10+2 11" xfId="7165"/>
    <cellStyle name="Comma [0] TBD_PAG Budget consol vs 10+2 11 10" xfId="35330"/>
    <cellStyle name="Comma [0] TBD-_PAG Budget consol vs 10+2 11 10" xfId="35327"/>
    <cellStyle name="Comma [0] TBD_PAG Budget consol vs 10+2 11 11" xfId="35776"/>
    <cellStyle name="Comma [0] TBD-_PAG Budget consol vs 10+2 11 11" xfId="33871"/>
    <cellStyle name="Comma [0] TBD_PAG Budget consol vs 10+2 11 12" xfId="15913"/>
    <cellStyle name="Comma [0] TBD-_PAG Budget consol vs 10+2 11 12" xfId="15914"/>
    <cellStyle name="Comma [0] TBD_PAG Budget consol vs 10+2 11 2" xfId="22255"/>
    <cellStyle name="Comma [0] TBD-_PAG Budget consol vs 10+2 11 2" xfId="22256"/>
    <cellStyle name="Comma [0] TBD_PAG Budget consol vs 10+2 11 3" xfId="26762"/>
    <cellStyle name="Comma [0] TBD-_PAG Budget consol vs 10+2 11 3" xfId="26763"/>
    <cellStyle name="Comma [0] TBD_PAG Budget consol vs 10+2 11 4" xfId="24989"/>
    <cellStyle name="Comma [0] TBD-_PAG Budget consol vs 10+2 11 4" xfId="24988"/>
    <cellStyle name="Comma [0] TBD_PAG Budget consol vs 10+2 11 5" xfId="24196"/>
    <cellStyle name="Comma [0] TBD-_PAG Budget consol vs 10+2 11 5" xfId="24197"/>
    <cellStyle name="Comma [0] TBD_PAG Budget consol vs 10+2 11 6" xfId="32928"/>
    <cellStyle name="Comma [0] TBD-_PAG Budget consol vs 10+2 11 6" xfId="32929"/>
    <cellStyle name="Comma [0] TBD_PAG Budget consol vs 10+2 11 7" xfId="30802"/>
    <cellStyle name="Comma [0] TBD-_PAG Budget consol vs 10+2 11 7" xfId="30801"/>
    <cellStyle name="Comma [0] TBD_PAG Budget consol vs 10+2 11 8" xfId="29500"/>
    <cellStyle name="Comma [0] TBD-_PAG Budget consol vs 10+2 11 8" xfId="29501"/>
    <cellStyle name="Comma [0] TBD_PAG Budget consol vs 10+2 11 9" xfId="28829"/>
    <cellStyle name="Comma [0] TBD-_PAG Budget consol vs 10+2 11 9" xfId="34196"/>
    <cellStyle name="Comma [0] TBD_PAG Budget consol vs 10+2 12" xfId="7166"/>
    <cellStyle name="Comma [0] TBD-_PAG Budget consol vs 10+2 12" xfId="7167"/>
    <cellStyle name="Comma [0] TBD_PAG Budget consol vs 10+2 12 10" xfId="35326"/>
    <cellStyle name="Comma [0] TBD-_PAG Budget consol vs 10+2 12 10" xfId="35325"/>
    <cellStyle name="Comma [0] TBD_PAG Budget consol vs 10+2 12 11" xfId="36637"/>
    <cellStyle name="Comma [0] TBD-_PAG Budget consol vs 10+2 12 11" xfId="36636"/>
    <cellStyle name="Comma [0] TBD_PAG Budget consol vs 10+2 12 12" xfId="15915"/>
    <cellStyle name="Comma [0] TBD-_PAG Budget consol vs 10+2 12 12" xfId="15916"/>
    <cellStyle name="Comma [0] TBD_PAG Budget consol vs 10+2 12 2" xfId="22257"/>
    <cellStyle name="Comma [0] TBD-_PAG Budget consol vs 10+2 12 2" xfId="22258"/>
    <cellStyle name="Comma [0] TBD_PAG Budget consol vs 10+2 12 3" xfId="26764"/>
    <cellStyle name="Comma [0] TBD-_PAG Budget consol vs 10+2 12 3" xfId="26765"/>
    <cellStyle name="Comma [0] TBD_PAG Budget consol vs 10+2 12 4" xfId="24987"/>
    <cellStyle name="Comma [0] TBD-_PAG Budget consol vs 10+2 12 4" xfId="24986"/>
    <cellStyle name="Comma [0] TBD_PAG Budget consol vs 10+2 12 5" xfId="23557"/>
    <cellStyle name="Comma [0] TBD-_PAG Budget consol vs 10+2 12 5" xfId="23558"/>
    <cellStyle name="Comma [0] TBD_PAG Budget consol vs 10+2 12 6" xfId="32930"/>
    <cellStyle name="Comma [0] TBD-_PAG Budget consol vs 10+2 12 6" xfId="32931"/>
    <cellStyle name="Comma [0] TBD_PAG Budget consol vs 10+2 12 7" xfId="30800"/>
    <cellStyle name="Comma [0] TBD-_PAG Budget consol vs 10+2 12 7" xfId="30799"/>
    <cellStyle name="Comma [0] TBD_PAG Budget consol vs 10+2 12 8" xfId="29502"/>
    <cellStyle name="Comma [0] TBD-_PAG Budget consol vs 10+2 12 8" xfId="29503"/>
    <cellStyle name="Comma [0] TBD_PAG Budget consol vs 10+2 12 9" xfId="34195"/>
    <cellStyle name="Comma [0] TBD-_PAG Budget consol vs 10+2 12 9" xfId="34194"/>
    <cellStyle name="Comma [0] TBD_PAG Budget consol vs 10+2 13" xfId="7168"/>
    <cellStyle name="Comma [0] TBD-_PAG Budget consol vs 10+2 13" xfId="7169"/>
    <cellStyle name="Comma [0] TBD_PAG Budget consol vs 10+2 13 10" xfId="35324"/>
    <cellStyle name="Comma [0] TBD-_PAG Budget consol vs 10+2 13 10" xfId="35323"/>
    <cellStyle name="Comma [0] TBD_PAG Budget consol vs 10+2 13 11" xfId="36635"/>
    <cellStyle name="Comma [0] TBD-_PAG Budget consol vs 10+2 13 11" xfId="36634"/>
    <cellStyle name="Comma [0] TBD_PAG Budget consol vs 10+2 13 12" xfId="15917"/>
    <cellStyle name="Comma [0] TBD-_PAG Budget consol vs 10+2 13 12" xfId="15918"/>
    <cellStyle name="Comma [0] TBD_PAG Budget consol vs 10+2 13 2" xfId="22259"/>
    <cellStyle name="Comma [0] TBD-_PAG Budget consol vs 10+2 13 2" xfId="22260"/>
    <cellStyle name="Comma [0] TBD_PAG Budget consol vs 10+2 13 3" xfId="26766"/>
    <cellStyle name="Comma [0] TBD-_PAG Budget consol vs 10+2 13 3" xfId="26767"/>
    <cellStyle name="Comma [0] TBD_PAG Budget consol vs 10+2 13 4" xfId="24985"/>
    <cellStyle name="Comma [0] TBD-_PAG Budget consol vs 10+2 13 4" xfId="24984"/>
    <cellStyle name="Comma [0] TBD_PAG Budget consol vs 10+2 13 5" xfId="23559"/>
    <cellStyle name="Comma [0] TBD-_PAG Budget consol vs 10+2 13 5" xfId="24198"/>
    <cellStyle name="Comma [0] TBD_PAG Budget consol vs 10+2 13 6" xfId="32932"/>
    <cellStyle name="Comma [0] TBD-_PAG Budget consol vs 10+2 13 6" xfId="32933"/>
    <cellStyle name="Comma [0] TBD_PAG Budget consol vs 10+2 13 7" xfId="30798"/>
    <cellStyle name="Comma [0] TBD-_PAG Budget consol vs 10+2 13 7" xfId="30797"/>
    <cellStyle name="Comma [0] TBD_PAG Budget consol vs 10+2 13 8" xfId="28286"/>
    <cellStyle name="Comma [0] TBD-_PAG Budget consol vs 10+2 13 8" xfId="31815"/>
    <cellStyle name="Comma [0] TBD_PAG Budget consol vs 10+2 13 9" xfId="34193"/>
    <cellStyle name="Comma [0] TBD-_PAG Budget consol vs 10+2 13 9" xfId="34192"/>
    <cellStyle name="Comma [0] TBD_PAG Budget consol vs 10+2 14" xfId="7170"/>
    <cellStyle name="Comma [0] TBD-_PAG Budget consol vs 10+2 14" xfId="7171"/>
    <cellStyle name="Comma [0] TBD_PAG Budget consol vs 10+2 14 10" xfId="35322"/>
    <cellStyle name="Comma [0] TBD-_PAG Budget consol vs 10+2 14 10" xfId="33618"/>
    <cellStyle name="Comma [0] TBD_PAG Budget consol vs 10+2 14 11" xfId="36633"/>
    <cellStyle name="Comma [0] TBD-_PAG Budget consol vs 10+2 14 11" xfId="36632"/>
    <cellStyle name="Comma [0] TBD_PAG Budget consol vs 10+2 14 12" xfId="15919"/>
    <cellStyle name="Comma [0] TBD-_PAG Budget consol vs 10+2 14 12" xfId="15920"/>
    <cellStyle name="Comma [0] TBD_PAG Budget consol vs 10+2 14 2" xfId="22261"/>
    <cellStyle name="Comma [0] TBD-_PAG Budget consol vs 10+2 14 2" xfId="22262"/>
    <cellStyle name="Comma [0] TBD_PAG Budget consol vs 10+2 14 3" xfId="26768"/>
    <cellStyle name="Comma [0] TBD-_PAG Budget consol vs 10+2 14 3" xfId="26769"/>
    <cellStyle name="Comma [0] TBD_PAG Budget consol vs 10+2 14 4" xfId="24983"/>
    <cellStyle name="Comma [0] TBD-_PAG Budget consol vs 10+2 14 4" xfId="24982"/>
    <cellStyle name="Comma [0] TBD_PAG Budget consol vs 10+2 14 5" xfId="24199"/>
    <cellStyle name="Comma [0] TBD-_PAG Budget consol vs 10+2 14 5" xfId="24200"/>
    <cellStyle name="Comma [0] TBD_PAG Budget consol vs 10+2 14 6" xfId="32934"/>
    <cellStyle name="Comma [0] TBD-_PAG Budget consol vs 10+2 14 6" xfId="32935"/>
    <cellStyle name="Comma [0] TBD_PAG Budget consol vs 10+2 14 7" xfId="30796"/>
    <cellStyle name="Comma [0] TBD-_PAG Budget consol vs 10+2 14 7" xfId="30795"/>
    <cellStyle name="Comma [0] TBD_PAG Budget consol vs 10+2 14 8" xfId="31816"/>
    <cellStyle name="Comma [0] TBD-_PAG Budget consol vs 10+2 14 8" xfId="29504"/>
    <cellStyle name="Comma [0] TBD_PAG Budget consol vs 10+2 14 9" xfId="34191"/>
    <cellStyle name="Comma [0] TBD-_PAG Budget consol vs 10+2 14 9" xfId="30091"/>
    <cellStyle name="Comma [0] TBD_PAG Budget consol vs 10+2 15" xfId="7172"/>
    <cellStyle name="Comma [0] TBD-_PAG Budget consol vs 10+2 15" xfId="7173"/>
    <cellStyle name="Comma [0] TBD_PAG Budget consol vs 10+2 15 10" xfId="35319"/>
    <cellStyle name="Comma [0] TBD-_PAG Budget consol vs 10+2 15 10" xfId="35318"/>
    <cellStyle name="Comma [0] TBD_PAG Budget consol vs 10+2 15 11" xfId="36631"/>
    <cellStyle name="Comma [0] TBD-_PAG Budget consol vs 10+2 15 11" xfId="33684"/>
    <cellStyle name="Comma [0] TBD_PAG Budget consol vs 10+2 15 12" xfId="15921"/>
    <cellStyle name="Comma [0] TBD-_PAG Budget consol vs 10+2 15 12" xfId="15922"/>
    <cellStyle name="Comma [0] TBD_PAG Budget consol vs 10+2 15 2" xfId="22263"/>
    <cellStyle name="Comma [0] TBD-_PAG Budget consol vs 10+2 15 2" xfId="22264"/>
    <cellStyle name="Comma [0] TBD_PAG Budget consol vs 10+2 15 3" xfId="26770"/>
    <cellStyle name="Comma [0] TBD-_PAG Budget consol vs 10+2 15 3" xfId="26771"/>
    <cellStyle name="Comma [0] TBD_PAG Budget consol vs 10+2 15 4" xfId="24981"/>
    <cellStyle name="Comma [0] TBD-_PAG Budget consol vs 10+2 15 4" xfId="24980"/>
    <cellStyle name="Comma [0] TBD_PAG Budget consol vs 10+2 15 5" xfId="24201"/>
    <cellStyle name="Comma [0] TBD-_PAG Budget consol vs 10+2 15 5" xfId="24202"/>
    <cellStyle name="Comma [0] TBD_PAG Budget consol vs 10+2 15 6" xfId="32936"/>
    <cellStyle name="Comma [0] TBD-_PAG Budget consol vs 10+2 15 6" xfId="32937"/>
    <cellStyle name="Comma [0] TBD_PAG Budget consol vs 10+2 15 7" xfId="30794"/>
    <cellStyle name="Comma [0] TBD-_PAG Budget consol vs 10+2 15 7" xfId="30793"/>
    <cellStyle name="Comma [0] TBD_PAG Budget consol vs 10+2 15 8" xfId="29505"/>
    <cellStyle name="Comma [0] TBD-_PAG Budget consol vs 10+2 15 8" xfId="29506"/>
    <cellStyle name="Comma [0] TBD_PAG Budget consol vs 10+2 15 9" xfId="34847"/>
    <cellStyle name="Comma [0] TBD-_PAG Budget consol vs 10+2 15 9" xfId="34783"/>
    <cellStyle name="Comma [0] TBD_PAG Budget consol vs 10+2 16" xfId="7174"/>
    <cellStyle name="Comma [0] TBD-_PAG Budget consol vs 10+2 16" xfId="7175"/>
    <cellStyle name="Comma [0] TBD_PAG Budget consol vs 10+2 16 10" xfId="35317"/>
    <cellStyle name="Comma [0] TBD-_PAG Budget consol vs 10+2 16 10" xfId="35316"/>
    <cellStyle name="Comma [0] TBD_PAG Budget consol vs 10+2 16 11" xfId="33683"/>
    <cellStyle name="Comma [0] TBD-_PAG Budget consol vs 10+2 16 11" xfId="33682"/>
    <cellStyle name="Comma [0] TBD_PAG Budget consol vs 10+2 16 12" xfId="15923"/>
    <cellStyle name="Comma [0] TBD-_PAG Budget consol vs 10+2 16 12" xfId="15924"/>
    <cellStyle name="Comma [0] TBD_PAG Budget consol vs 10+2 16 2" xfId="22265"/>
    <cellStyle name="Comma [0] TBD-_PAG Budget consol vs 10+2 16 2" xfId="22266"/>
    <cellStyle name="Comma [0] TBD_PAG Budget consol vs 10+2 16 3" xfId="26772"/>
    <cellStyle name="Comma [0] TBD-_PAG Budget consol vs 10+2 16 3" xfId="26773"/>
    <cellStyle name="Comma [0] TBD_PAG Budget consol vs 10+2 16 4" xfId="24979"/>
    <cellStyle name="Comma [0] TBD-_PAG Budget consol vs 10+2 16 4" xfId="24978"/>
    <cellStyle name="Comma [0] TBD_PAG Budget consol vs 10+2 16 5" xfId="24203"/>
    <cellStyle name="Comma [0] TBD-_PAG Budget consol vs 10+2 16 5" xfId="24204"/>
    <cellStyle name="Comma [0] TBD_PAG Budget consol vs 10+2 16 6" xfId="32938"/>
    <cellStyle name="Comma [0] TBD-_PAG Budget consol vs 10+2 16 6" xfId="32939"/>
    <cellStyle name="Comma [0] TBD_PAG Budget consol vs 10+2 16 7" xfId="30792"/>
    <cellStyle name="Comma [0] TBD-_PAG Budget consol vs 10+2 16 7" xfId="30791"/>
    <cellStyle name="Comma [0] TBD_PAG Budget consol vs 10+2 16 8" xfId="29507"/>
    <cellStyle name="Comma [0] TBD-_PAG Budget consol vs 10+2 16 8" xfId="29508"/>
    <cellStyle name="Comma [0] TBD_PAG Budget consol vs 10+2 16 9" xfId="28828"/>
    <cellStyle name="Comma [0] TBD-_PAG Budget consol vs 10+2 16 9" xfId="28618"/>
    <cellStyle name="Comma [0] TBD_PAG Budget consol vs 10+2 17" xfId="7176"/>
    <cellStyle name="Comma [0] TBD-_PAG Budget consol vs 10+2 17" xfId="7177"/>
    <cellStyle name="Comma [0] TBD_PAG Budget consol vs 10+2 17 10" xfId="35315"/>
    <cellStyle name="Comma [0] TBD-_PAG Budget consol vs 10+2 17 10" xfId="35314"/>
    <cellStyle name="Comma [0] TBD_PAG Budget consol vs 10+2 17 11" xfId="36807"/>
    <cellStyle name="Comma [0] TBD-_PAG Budget consol vs 10+2 17 11" xfId="36630"/>
    <cellStyle name="Comma [0] TBD_PAG Budget consol vs 10+2 17 12" xfId="15925"/>
    <cellStyle name="Comma [0] TBD-_PAG Budget consol vs 10+2 17 12" xfId="15926"/>
    <cellStyle name="Comma [0] TBD_PAG Budget consol vs 10+2 17 2" xfId="22267"/>
    <cellStyle name="Comma [0] TBD-_PAG Budget consol vs 10+2 17 2" xfId="22268"/>
    <cellStyle name="Comma [0] TBD_PAG Budget consol vs 10+2 17 3" xfId="26774"/>
    <cellStyle name="Comma [0] TBD-_PAG Budget consol vs 10+2 17 3" xfId="26775"/>
    <cellStyle name="Comma [0] TBD_PAG Budget consol vs 10+2 17 4" xfId="24977"/>
    <cellStyle name="Comma [0] TBD-_PAG Budget consol vs 10+2 17 4" xfId="24976"/>
    <cellStyle name="Comma [0] TBD_PAG Budget consol vs 10+2 17 5" xfId="24205"/>
    <cellStyle name="Comma [0] TBD-_PAG Budget consol vs 10+2 17 5" xfId="24206"/>
    <cellStyle name="Comma [0] TBD_PAG Budget consol vs 10+2 17 6" xfId="32940"/>
    <cellStyle name="Comma [0] TBD-_PAG Budget consol vs 10+2 17 6" xfId="32941"/>
    <cellStyle name="Comma [0] TBD_PAG Budget consol vs 10+2 17 7" xfId="30790"/>
    <cellStyle name="Comma [0] TBD-_PAG Budget consol vs 10+2 17 7" xfId="30789"/>
    <cellStyle name="Comma [0] TBD_PAG Budget consol vs 10+2 17 8" xfId="29509"/>
    <cellStyle name="Comma [0] TBD-_PAG Budget consol vs 10+2 17 8" xfId="29510"/>
    <cellStyle name="Comma [0] TBD_PAG Budget consol vs 10+2 17 9" xfId="35956"/>
    <cellStyle name="Comma [0] TBD-_PAG Budget consol vs 10+2 17 9" xfId="28617"/>
    <cellStyle name="Comma [0] TBD_PAG Budget consol vs 10+2 18" xfId="7178"/>
    <cellStyle name="Comma [0] TBD-_PAG Budget consol vs 10+2 18" xfId="7179"/>
    <cellStyle name="Comma [0] TBD_PAG Budget consol vs 10+2 18 10" xfId="35313"/>
    <cellStyle name="Comma [0] TBD-_PAG Budget consol vs 10+2 18 10" xfId="35312"/>
    <cellStyle name="Comma [0] TBD_PAG Budget consol vs 10+2 18 11" xfId="33681"/>
    <cellStyle name="Comma [0] TBD-_PAG Budget consol vs 10+2 18 11" xfId="35291"/>
    <cellStyle name="Comma [0] TBD_PAG Budget consol vs 10+2 18 12" xfId="15927"/>
    <cellStyle name="Comma [0] TBD-_PAG Budget consol vs 10+2 18 12" xfId="15928"/>
    <cellStyle name="Comma [0] TBD_PAG Budget consol vs 10+2 18 2" xfId="22269"/>
    <cellStyle name="Comma [0] TBD-_PAG Budget consol vs 10+2 18 2" xfId="22270"/>
    <cellStyle name="Comma [0] TBD_PAG Budget consol vs 10+2 18 3" xfId="26776"/>
    <cellStyle name="Comma [0] TBD-_PAG Budget consol vs 10+2 18 3" xfId="26777"/>
    <cellStyle name="Comma [0] TBD_PAG Budget consol vs 10+2 18 4" xfId="24975"/>
    <cellStyle name="Comma [0] TBD-_PAG Budget consol vs 10+2 18 4" xfId="24974"/>
    <cellStyle name="Comma [0] TBD_PAG Budget consol vs 10+2 18 5" xfId="24207"/>
    <cellStyle name="Comma [0] TBD-_PAG Budget consol vs 10+2 18 5" xfId="23560"/>
    <cellStyle name="Comma [0] TBD_PAG Budget consol vs 10+2 18 6" xfId="32942"/>
    <cellStyle name="Comma [0] TBD-_PAG Budget consol vs 10+2 18 6" xfId="32943"/>
    <cellStyle name="Comma [0] TBD_PAG Budget consol vs 10+2 18 7" xfId="30788"/>
    <cellStyle name="Comma [0] TBD-_PAG Budget consol vs 10+2 18 7" xfId="30787"/>
    <cellStyle name="Comma [0] TBD_PAG Budget consol vs 10+2 18 8" xfId="29511"/>
    <cellStyle name="Comma [0] TBD-_PAG Budget consol vs 10+2 18 8" xfId="29512"/>
    <cellStyle name="Comma [0] TBD_PAG Budget consol vs 10+2 18 9" xfId="28616"/>
    <cellStyle name="Comma [0] TBD-_PAG Budget consol vs 10+2 18 9" xfId="28619"/>
    <cellStyle name="Comma [0] TBD_PAG Budget consol vs 10+2 19" xfId="7180"/>
    <cellStyle name="Comma [0] TBD-_PAG Budget consol vs 10+2 19" xfId="7181"/>
    <cellStyle name="Comma [0] TBD_PAG Budget consol vs 10+2 19 10" xfId="35311"/>
    <cellStyle name="Comma [0] TBD-_PAG Budget consol vs 10+2 19 10" xfId="35310"/>
    <cellStyle name="Comma [0] TBD_PAG Budget consol vs 10+2 19 11" xfId="35292"/>
    <cellStyle name="Comma [0] TBD-_PAG Budget consol vs 10+2 19 11" xfId="33680"/>
    <cellStyle name="Comma [0] TBD_PAG Budget consol vs 10+2 19 12" xfId="15929"/>
    <cellStyle name="Comma [0] TBD-_PAG Budget consol vs 10+2 19 12" xfId="15930"/>
    <cellStyle name="Comma [0] TBD_PAG Budget consol vs 10+2 19 2" xfId="22271"/>
    <cellStyle name="Comma [0] TBD-_PAG Budget consol vs 10+2 19 2" xfId="22272"/>
    <cellStyle name="Comma [0] TBD_PAG Budget consol vs 10+2 19 3" xfId="26778"/>
    <cellStyle name="Comma [0] TBD-_PAG Budget consol vs 10+2 19 3" xfId="26779"/>
    <cellStyle name="Comma [0] TBD_PAG Budget consol vs 10+2 19 4" xfId="24973"/>
    <cellStyle name="Comma [0] TBD-_PAG Budget consol vs 10+2 19 4" xfId="24972"/>
    <cellStyle name="Comma [0] TBD_PAG Budget consol vs 10+2 19 5" xfId="25767"/>
    <cellStyle name="Comma [0] TBD-_PAG Budget consol vs 10+2 19 5" xfId="25768"/>
    <cellStyle name="Comma [0] TBD_PAG Budget consol vs 10+2 19 6" xfId="32944"/>
    <cellStyle name="Comma [0] TBD-_PAG Budget consol vs 10+2 19 6" xfId="32945"/>
    <cellStyle name="Comma [0] TBD_PAG Budget consol vs 10+2 19 7" xfId="30786"/>
    <cellStyle name="Comma [0] TBD-_PAG Budget consol vs 10+2 19 7" xfId="30785"/>
    <cellStyle name="Comma [0] TBD_PAG Budget consol vs 10+2 19 8" xfId="29513"/>
    <cellStyle name="Comma [0] TBD-_PAG Budget consol vs 10+2 19 8" xfId="28287"/>
    <cellStyle name="Comma [0] TBD_PAG Budget consol vs 10+2 19 9" xfId="28594"/>
    <cellStyle name="Comma [0] TBD-_PAG Budget consol vs 10+2 19 9" xfId="33544"/>
    <cellStyle name="Comma [0] TBD_PAG Budget consol vs 10+2 2" xfId="7182"/>
    <cellStyle name="Comma [0] TBD-_PAG Budget consol vs 10+2 2" xfId="7183"/>
    <cellStyle name="Comma [0] TBD_PAG Budget consol vs 10+2 2 10" xfId="35309"/>
    <cellStyle name="Comma [0] TBD-_PAG Budget consol vs 10+2 2 10" xfId="35308"/>
    <cellStyle name="Comma [0] TBD_PAG Budget consol vs 10+2 2 11" xfId="33679"/>
    <cellStyle name="Comma [0] TBD-_PAG Budget consol vs 10+2 2 11" xfId="33678"/>
    <cellStyle name="Comma [0] TBD_PAG Budget consol vs 10+2 2 12" xfId="15931"/>
    <cellStyle name="Comma [0] TBD-_PAG Budget consol vs 10+2 2 12" xfId="15932"/>
    <cellStyle name="Comma [0] TBD_PAG Budget consol vs 10+2 2 2" xfId="22273"/>
    <cellStyle name="Comma [0] TBD-_PAG Budget consol vs 10+2 2 2" xfId="22274"/>
    <cellStyle name="Comma [0] TBD_PAG Budget consol vs 10+2 2 3" xfId="26780"/>
    <cellStyle name="Comma [0] TBD-_PAG Budget consol vs 10+2 2 3" xfId="26781"/>
    <cellStyle name="Comma [0] TBD_PAG Budget consol vs 10+2 2 4" xfId="24971"/>
    <cellStyle name="Comma [0] TBD-_PAG Budget consol vs 10+2 2 4" xfId="24970"/>
    <cellStyle name="Comma [0] TBD_PAG Budget consol vs 10+2 2 5" xfId="24208"/>
    <cellStyle name="Comma [0] TBD-_PAG Budget consol vs 10+2 2 5" xfId="24209"/>
    <cellStyle name="Comma [0] TBD_PAG Budget consol vs 10+2 2 6" xfId="32946"/>
    <cellStyle name="Comma [0] TBD-_PAG Budget consol vs 10+2 2 6" xfId="32947"/>
    <cellStyle name="Comma [0] TBD_PAG Budget consol vs 10+2 2 7" xfId="30784"/>
    <cellStyle name="Comma [0] TBD-_PAG Budget consol vs 10+2 2 7" xfId="30783"/>
    <cellStyle name="Comma [0] TBD_PAG Budget consol vs 10+2 2 8" xfId="29514"/>
    <cellStyle name="Comma [0] TBD-_PAG Budget consol vs 10+2 2 8" xfId="29515"/>
    <cellStyle name="Comma [0] TBD_PAG Budget consol vs 10+2 2 9" xfId="33541"/>
    <cellStyle name="Comma [0] TBD-_PAG Budget consol vs 10+2 2 9" xfId="35953"/>
    <cellStyle name="Comma [0] TBD_PAG Budget consol vs 10+2 20" xfId="7184"/>
    <cellStyle name="Comma [0] TBD-_PAG Budget consol vs 10+2 20" xfId="7185"/>
    <cellStyle name="Comma [0] TBD_PAG Budget consol vs 10+2 20 10" xfId="35307"/>
    <cellStyle name="Comma [0] TBD-_PAG Budget consol vs 10+2 20 10" xfId="35306"/>
    <cellStyle name="Comma [0] TBD_PAG Budget consol vs 10+2 20 11" xfId="35293"/>
    <cellStyle name="Comma [0] TBD-_PAG Budget consol vs 10+2 20 11" xfId="33677"/>
    <cellStyle name="Comma [0] TBD_PAG Budget consol vs 10+2 20 12" xfId="15933"/>
    <cellStyle name="Comma [0] TBD-_PAG Budget consol vs 10+2 20 12" xfId="15934"/>
    <cellStyle name="Comma [0] TBD_PAG Budget consol vs 10+2 20 2" xfId="22275"/>
    <cellStyle name="Comma [0] TBD-_PAG Budget consol vs 10+2 20 2" xfId="22276"/>
    <cellStyle name="Comma [0] TBD_PAG Budget consol vs 10+2 20 3" xfId="26782"/>
    <cellStyle name="Comma [0] TBD-_PAG Budget consol vs 10+2 20 3" xfId="26783"/>
    <cellStyle name="Comma [0] TBD_PAG Budget consol vs 10+2 20 4" xfId="24969"/>
    <cellStyle name="Comma [0] TBD-_PAG Budget consol vs 10+2 20 4" xfId="24968"/>
    <cellStyle name="Comma [0] TBD_PAG Budget consol vs 10+2 20 5" xfId="24210"/>
    <cellStyle name="Comma [0] TBD-_PAG Budget consol vs 10+2 20 5" xfId="24211"/>
    <cellStyle name="Comma [0] TBD_PAG Budget consol vs 10+2 20 6" xfId="32948"/>
    <cellStyle name="Comma [0] TBD-_PAG Budget consol vs 10+2 20 6" xfId="32949"/>
    <cellStyle name="Comma [0] TBD_PAG Budget consol vs 10+2 20 7" xfId="30782"/>
    <cellStyle name="Comma [0] TBD-_PAG Budget consol vs 10+2 20 7" xfId="30781"/>
    <cellStyle name="Comma [0] TBD_PAG Budget consol vs 10+2 20 8" xfId="29516"/>
    <cellStyle name="Comma [0] TBD-_PAG Budget consol vs 10+2 20 8" xfId="29517"/>
    <cellStyle name="Comma [0] TBD_PAG Budget consol vs 10+2 20 9" xfId="35970"/>
    <cellStyle name="Comma [0] TBD-_PAG Budget consol vs 10+2 20 9" xfId="33573"/>
    <cellStyle name="Comma [0] TBD_PAG Budget consol vs 10+2 21" xfId="7186"/>
    <cellStyle name="Comma [0] TBD-_PAG Budget consol vs 10+2 21" xfId="7187"/>
    <cellStyle name="Comma [0] TBD_PAG Budget consol vs 10+2 21 10" xfId="35305"/>
    <cellStyle name="Comma [0] TBD-_PAG Budget consol vs 10+2 21 10" xfId="35304"/>
    <cellStyle name="Comma [0] TBD_PAG Budget consol vs 10+2 21 11" xfId="34739"/>
    <cellStyle name="Comma [0] TBD-_PAG Budget consol vs 10+2 21 11" xfId="34738"/>
    <cellStyle name="Comma [0] TBD_PAG Budget consol vs 10+2 21 12" xfId="15935"/>
    <cellStyle name="Comma [0] TBD-_PAG Budget consol vs 10+2 21 12" xfId="15936"/>
    <cellStyle name="Comma [0] TBD_PAG Budget consol vs 10+2 21 2" xfId="22277"/>
    <cellStyle name="Comma [0] TBD-_PAG Budget consol vs 10+2 21 2" xfId="22278"/>
    <cellStyle name="Comma [0] TBD_PAG Budget consol vs 10+2 21 3" xfId="26784"/>
    <cellStyle name="Comma [0] TBD-_PAG Budget consol vs 10+2 21 3" xfId="26785"/>
    <cellStyle name="Comma [0] TBD_PAG Budget consol vs 10+2 21 4" xfId="24967"/>
    <cellStyle name="Comma [0] TBD-_PAG Budget consol vs 10+2 21 4" xfId="24966"/>
    <cellStyle name="Comma [0] TBD_PAG Budget consol vs 10+2 21 5" xfId="24212"/>
    <cellStyle name="Comma [0] TBD-_PAG Budget consol vs 10+2 21 5" xfId="24213"/>
    <cellStyle name="Comma [0] TBD_PAG Budget consol vs 10+2 21 6" xfId="32950"/>
    <cellStyle name="Comma [0] TBD-_PAG Budget consol vs 10+2 21 6" xfId="32951"/>
    <cellStyle name="Comma [0] TBD_PAG Budget consol vs 10+2 21 7" xfId="30780"/>
    <cellStyle name="Comma [0] TBD-_PAG Budget consol vs 10+2 21 7" xfId="30779"/>
    <cellStyle name="Comma [0] TBD_PAG Budget consol vs 10+2 21 8" xfId="29518"/>
    <cellStyle name="Comma [0] TBD-_PAG Budget consol vs 10+2 21 8" xfId="29519"/>
    <cellStyle name="Comma [0] TBD_PAG Budget consol vs 10+2 21 9" xfId="35927"/>
    <cellStyle name="Comma [0] TBD-_PAG Budget consol vs 10+2 21 9" xfId="30090"/>
    <cellStyle name="Comma [0] TBD_PAG Budget consol vs 10+2 22" xfId="7188"/>
    <cellStyle name="Comma [0] TBD-_PAG Budget consol vs 10+2 22" xfId="7189"/>
    <cellStyle name="Comma [0] TBD_PAG Budget consol vs 10+2 22 10" xfId="35303"/>
    <cellStyle name="Comma [0] TBD-_PAG Budget consol vs 10+2 22 10" xfId="35302"/>
    <cellStyle name="Comma [0] TBD_PAG Budget consol vs 10+2 22 11" xfId="34737"/>
    <cellStyle name="Comma [0] TBD-_PAG Budget consol vs 10+2 22 11" xfId="34736"/>
    <cellStyle name="Comma [0] TBD_PAG Budget consol vs 10+2 22 12" xfId="15937"/>
    <cellStyle name="Comma [0] TBD-_PAG Budget consol vs 10+2 22 12" xfId="15938"/>
    <cellStyle name="Comma [0] TBD_PAG Budget consol vs 10+2 22 2" xfId="22279"/>
    <cellStyle name="Comma [0] TBD-_PAG Budget consol vs 10+2 22 2" xfId="22280"/>
    <cellStyle name="Comma [0] TBD_PAG Budget consol vs 10+2 22 3" xfId="26786"/>
    <cellStyle name="Comma [0] TBD-_PAG Budget consol vs 10+2 22 3" xfId="26787"/>
    <cellStyle name="Comma [0] TBD_PAG Budget consol vs 10+2 22 4" xfId="24965"/>
    <cellStyle name="Comma [0] TBD-_PAG Budget consol vs 10+2 22 4" xfId="24964"/>
    <cellStyle name="Comma [0] TBD_PAG Budget consol vs 10+2 22 5" xfId="24214"/>
    <cellStyle name="Comma [0] TBD-_PAG Budget consol vs 10+2 22 5" xfId="24215"/>
    <cellStyle name="Comma [0] TBD_PAG Budget consol vs 10+2 22 6" xfId="32952"/>
    <cellStyle name="Comma [0] TBD-_PAG Budget consol vs 10+2 22 6" xfId="32953"/>
    <cellStyle name="Comma [0] TBD_PAG Budget consol vs 10+2 22 7" xfId="30778"/>
    <cellStyle name="Comma [0] TBD-_PAG Budget consol vs 10+2 22 7" xfId="30777"/>
    <cellStyle name="Comma [0] TBD_PAG Budget consol vs 10+2 22 8" xfId="29520"/>
    <cellStyle name="Comma [0] TBD-_PAG Budget consol vs 10+2 22 8" xfId="29521"/>
    <cellStyle name="Comma [0] TBD_PAG Budget consol vs 10+2 22 9" xfId="35966"/>
    <cellStyle name="Comma [0] TBD-_PAG Budget consol vs 10+2 22 9" xfId="28615"/>
    <cellStyle name="Comma [0] TBD_PAG Budget consol vs 10+2 23" xfId="7190"/>
    <cellStyle name="Comma [0] TBD-_PAG Budget consol vs 10+2 23" xfId="7191"/>
    <cellStyle name="Comma [0] TBD_PAG Budget consol vs 10+2 23 10" xfId="35301"/>
    <cellStyle name="Comma [0] TBD-_PAG Budget consol vs 10+2 23 10" xfId="35300"/>
    <cellStyle name="Comma [0] TBD_PAG Budget consol vs 10+2 23 11" xfId="28539"/>
    <cellStyle name="Comma [0] TBD-_PAG Budget consol vs 10+2 23 11" xfId="28538"/>
    <cellStyle name="Comma [0] TBD_PAG Budget consol vs 10+2 23 12" xfId="15939"/>
    <cellStyle name="Comma [0] TBD-_PAG Budget consol vs 10+2 23 12" xfId="15940"/>
    <cellStyle name="Comma [0] TBD_PAG Budget consol vs 10+2 23 2" xfId="22281"/>
    <cellStyle name="Comma [0] TBD-_PAG Budget consol vs 10+2 23 2" xfId="22282"/>
    <cellStyle name="Comma [0] TBD_PAG Budget consol vs 10+2 23 3" xfId="26788"/>
    <cellStyle name="Comma [0] TBD-_PAG Budget consol vs 10+2 23 3" xfId="26789"/>
    <cellStyle name="Comma [0] TBD_PAG Budget consol vs 10+2 23 4" xfId="24963"/>
    <cellStyle name="Comma [0] TBD-_PAG Budget consol vs 10+2 23 4" xfId="24962"/>
    <cellStyle name="Comma [0] TBD_PAG Budget consol vs 10+2 23 5" xfId="24216"/>
    <cellStyle name="Comma [0] TBD-_PAG Budget consol vs 10+2 23 5" xfId="24217"/>
    <cellStyle name="Comma [0] TBD_PAG Budget consol vs 10+2 23 6" xfId="32954"/>
    <cellStyle name="Comma [0] TBD-_PAG Budget consol vs 10+2 23 6" xfId="32955"/>
    <cellStyle name="Comma [0] TBD_PAG Budget consol vs 10+2 23 7" xfId="30776"/>
    <cellStyle name="Comma [0] TBD-_PAG Budget consol vs 10+2 23 7" xfId="30775"/>
    <cellStyle name="Comma [0] TBD_PAG Budget consol vs 10+2 23 8" xfId="29522"/>
    <cellStyle name="Comma [0] TBD-_PAG Budget consol vs 10+2 23 8" xfId="29523"/>
    <cellStyle name="Comma [0] TBD_PAG Budget consol vs 10+2 23 9" xfId="30089"/>
    <cellStyle name="Comma [0] TBD-_PAG Budget consol vs 10+2 23 9" xfId="28827"/>
    <cellStyle name="Comma [0] TBD_PAG Budget consol vs 10+2 24" xfId="7192"/>
    <cellStyle name="Comma [0] TBD-_PAG Budget consol vs 10+2 24" xfId="7193"/>
    <cellStyle name="Comma [0] TBD_PAG Budget consol vs 10+2 24 10" xfId="35299"/>
    <cellStyle name="Comma [0] TBD-_PAG Budget consol vs 10+2 24 10" xfId="35298"/>
    <cellStyle name="Comma [0] TBD_PAG Budget consol vs 10+2 24 11" xfId="33676"/>
    <cellStyle name="Comma [0] TBD-_PAG Budget consol vs 10+2 24 11" xfId="33675"/>
    <cellStyle name="Comma [0] TBD_PAG Budget consol vs 10+2 24 12" xfId="15941"/>
    <cellStyle name="Comma [0] TBD-_PAG Budget consol vs 10+2 24 12" xfId="15942"/>
    <cellStyle name="Comma [0] TBD_PAG Budget consol vs 10+2 24 2" xfId="22283"/>
    <cellStyle name="Comma [0] TBD-_PAG Budget consol vs 10+2 24 2" xfId="22284"/>
    <cellStyle name="Comma [0] TBD_PAG Budget consol vs 10+2 24 3" xfId="26790"/>
    <cellStyle name="Comma [0] TBD-_PAG Budget consol vs 10+2 24 3" xfId="26791"/>
    <cellStyle name="Comma [0] TBD_PAG Budget consol vs 10+2 24 4" xfId="24961"/>
    <cellStyle name="Comma [0] TBD-_PAG Budget consol vs 10+2 24 4" xfId="24960"/>
    <cellStyle name="Comma [0] TBD_PAG Budget consol vs 10+2 24 5" xfId="23561"/>
    <cellStyle name="Comma [0] TBD-_PAG Budget consol vs 10+2 24 5" xfId="24218"/>
    <cellStyle name="Comma [0] TBD_PAG Budget consol vs 10+2 24 6" xfId="32956"/>
    <cellStyle name="Comma [0] TBD-_PAG Budget consol vs 10+2 24 6" xfId="32957"/>
    <cellStyle name="Comma [0] TBD_PAG Budget consol vs 10+2 24 7" xfId="30774"/>
    <cellStyle name="Comma [0] TBD-_PAG Budget consol vs 10+2 24 7" xfId="30773"/>
    <cellStyle name="Comma [0] TBD_PAG Budget consol vs 10+2 24 8" xfId="29524"/>
    <cellStyle name="Comma [0] TBD-_PAG Budget consol vs 10+2 24 8" xfId="29525"/>
    <cellStyle name="Comma [0] TBD_PAG Budget consol vs 10+2 24 9" xfId="35928"/>
    <cellStyle name="Comma [0] TBD-_PAG Budget consol vs 10+2 24 9" xfId="28614"/>
    <cellStyle name="Comma [0] TBD_PAG Budget consol vs 10+2 25" xfId="7194"/>
    <cellStyle name="Comma [0] TBD-_PAG Budget consol vs 10+2 25" xfId="7195"/>
    <cellStyle name="Comma [0] TBD_PAG Budget consol vs 10+2 25 10" xfId="35297"/>
    <cellStyle name="Comma [0] TBD-_PAG Budget consol vs 10+2 25 10" xfId="35296"/>
    <cellStyle name="Comma [0] TBD_PAG Budget consol vs 10+2 25 11" xfId="36629"/>
    <cellStyle name="Comma [0] TBD-_PAG Budget consol vs 10+2 25 11" xfId="36628"/>
    <cellStyle name="Comma [0] TBD_PAG Budget consol vs 10+2 25 12" xfId="15943"/>
    <cellStyle name="Comma [0] TBD-_PAG Budget consol vs 10+2 25 12" xfId="15944"/>
    <cellStyle name="Comma [0] TBD_PAG Budget consol vs 10+2 25 2" xfId="22285"/>
    <cellStyle name="Comma [0] TBD-_PAG Budget consol vs 10+2 25 2" xfId="22286"/>
    <cellStyle name="Comma [0] TBD_PAG Budget consol vs 10+2 25 3" xfId="26792"/>
    <cellStyle name="Comma [0] TBD-_PAG Budget consol vs 10+2 25 3" xfId="26793"/>
    <cellStyle name="Comma [0] TBD_PAG Budget consol vs 10+2 25 4" xfId="24959"/>
    <cellStyle name="Comma [0] TBD-_PAG Budget consol vs 10+2 25 4" xfId="24958"/>
    <cellStyle name="Comma [0] TBD_PAG Budget consol vs 10+2 25 5" xfId="24219"/>
    <cellStyle name="Comma [0] TBD-_PAG Budget consol vs 10+2 25 5" xfId="24220"/>
    <cellStyle name="Comma [0] TBD_PAG Budget consol vs 10+2 25 6" xfId="32958"/>
    <cellStyle name="Comma [0] TBD-_PAG Budget consol vs 10+2 25 6" xfId="32959"/>
    <cellStyle name="Comma [0] TBD_PAG Budget consol vs 10+2 25 7" xfId="30772"/>
    <cellStyle name="Comma [0] TBD-_PAG Budget consol vs 10+2 25 7" xfId="30771"/>
    <cellStyle name="Comma [0] TBD_PAG Budget consol vs 10+2 25 8" xfId="29526"/>
    <cellStyle name="Comma [0] TBD-_PAG Budget consol vs 10+2 25 8" xfId="29527"/>
    <cellStyle name="Comma [0] TBD_PAG Budget consol vs 10+2 25 9" xfId="33539"/>
    <cellStyle name="Comma [0] TBD-_PAG Budget consol vs 10+2 25 9" xfId="35923"/>
    <cellStyle name="Comma [0] TBD_PAG Budget consol vs 10+2 26" xfId="7196"/>
    <cellStyle name="Comma [0] TBD-_PAG Budget consol vs 10+2 26" xfId="7197"/>
    <cellStyle name="Comma [0] TBD_PAG Budget consol vs 10+2 26 10" xfId="35295"/>
    <cellStyle name="Comma [0] TBD-_PAG Budget consol vs 10+2 26 10" xfId="29908"/>
    <cellStyle name="Comma [0] TBD_PAG Budget consol vs 10+2 26 11" xfId="33674"/>
    <cellStyle name="Comma [0] TBD-_PAG Budget consol vs 10+2 26 11" xfId="33673"/>
    <cellStyle name="Comma [0] TBD_PAG Budget consol vs 10+2 26 12" xfId="15945"/>
    <cellStyle name="Comma [0] TBD-_PAG Budget consol vs 10+2 26 12" xfId="15946"/>
    <cellStyle name="Comma [0] TBD_PAG Budget consol vs 10+2 26 2" xfId="22287"/>
    <cellStyle name="Comma [0] TBD-_PAG Budget consol vs 10+2 26 2" xfId="22288"/>
    <cellStyle name="Comma [0] TBD_PAG Budget consol vs 10+2 26 3" xfId="26794"/>
    <cellStyle name="Comma [0] TBD-_PAG Budget consol vs 10+2 26 3" xfId="26795"/>
    <cellStyle name="Comma [0] TBD_PAG Budget consol vs 10+2 26 4" xfId="24957"/>
    <cellStyle name="Comma [0] TBD-_PAG Budget consol vs 10+2 26 4" xfId="24956"/>
    <cellStyle name="Comma [0] TBD_PAG Budget consol vs 10+2 26 5" xfId="24221"/>
    <cellStyle name="Comma [0] TBD-_PAG Budget consol vs 10+2 26 5" xfId="24222"/>
    <cellStyle name="Comma [0] TBD_PAG Budget consol vs 10+2 26 6" xfId="32960"/>
    <cellStyle name="Comma [0] TBD-_PAG Budget consol vs 10+2 26 6" xfId="32961"/>
    <cellStyle name="Comma [0] TBD_PAG Budget consol vs 10+2 26 7" xfId="30770"/>
    <cellStyle name="Comma [0] TBD-_PAG Budget consol vs 10+2 26 7" xfId="30769"/>
    <cellStyle name="Comma [0] TBD_PAG Budget consol vs 10+2 26 8" xfId="29528"/>
    <cellStyle name="Comma [0] TBD-_PAG Budget consol vs 10+2 26 8" xfId="29529"/>
    <cellStyle name="Comma [0] TBD_PAG Budget consol vs 10+2 26 9" xfId="35929"/>
    <cellStyle name="Comma [0] TBD-_PAG Budget consol vs 10+2 26 9" xfId="35925"/>
    <cellStyle name="Comma [0] TBD_PAG Budget consol vs 10+2 27" xfId="7198"/>
    <cellStyle name="Comma [0] TBD-_PAG Budget consol vs 10+2 27" xfId="7199"/>
    <cellStyle name="Comma [0] TBD_PAG Budget consol vs 10+2 27 10" xfId="29909"/>
    <cellStyle name="Comma [0] TBD-_PAG Budget consol vs 10+2 27 10" xfId="29910"/>
    <cellStyle name="Comma [0] TBD_PAG Budget consol vs 10+2 27 11" xfId="33672"/>
    <cellStyle name="Comma [0] TBD-_PAG Budget consol vs 10+2 27 11" xfId="33671"/>
    <cellStyle name="Comma [0] TBD_PAG Budget consol vs 10+2 27 12" xfId="15947"/>
    <cellStyle name="Comma [0] TBD-_PAG Budget consol vs 10+2 27 12" xfId="15948"/>
    <cellStyle name="Comma [0] TBD_PAG Budget consol vs 10+2 27 2" xfId="22289"/>
    <cellStyle name="Comma [0] TBD-_PAG Budget consol vs 10+2 27 2" xfId="22290"/>
    <cellStyle name="Comma [0] TBD_PAG Budget consol vs 10+2 27 3" xfId="26796"/>
    <cellStyle name="Comma [0] TBD-_PAG Budget consol vs 10+2 27 3" xfId="26797"/>
    <cellStyle name="Comma [0] TBD_PAG Budget consol vs 10+2 27 4" xfId="24955"/>
    <cellStyle name="Comma [0] TBD-_PAG Budget consol vs 10+2 27 4" xfId="24954"/>
    <cellStyle name="Comma [0] TBD_PAG Budget consol vs 10+2 27 5" xfId="24223"/>
    <cellStyle name="Comma [0] TBD-_PAG Budget consol vs 10+2 27 5" xfId="24224"/>
    <cellStyle name="Comma [0] TBD_PAG Budget consol vs 10+2 27 6" xfId="32962"/>
    <cellStyle name="Comma [0] TBD-_PAG Budget consol vs 10+2 27 6" xfId="32963"/>
    <cellStyle name="Comma [0] TBD_PAG Budget consol vs 10+2 27 7" xfId="30768"/>
    <cellStyle name="Comma [0] TBD-_PAG Budget consol vs 10+2 27 7" xfId="30767"/>
    <cellStyle name="Comma [0] TBD_PAG Budget consol vs 10+2 27 8" xfId="29530"/>
    <cellStyle name="Comma [0] TBD-_PAG Budget consol vs 10+2 27 8" xfId="29531"/>
    <cellStyle name="Comma [0] TBD_PAG Budget consol vs 10+2 27 9" xfId="35974"/>
    <cellStyle name="Comma [0] TBD-_PAG Budget consol vs 10+2 27 9" xfId="35930"/>
    <cellStyle name="Comma [0] TBD_PAG Budget consol vs 10+2 28" xfId="7200"/>
    <cellStyle name="Comma [0] TBD-_PAG Budget consol vs 10+2 28" xfId="7201"/>
    <cellStyle name="Comma [0] TBD_PAG Budget consol vs 10+2 28 10" xfId="29911"/>
    <cellStyle name="Comma [0] TBD-_PAG Budget consol vs 10+2 28 10" xfId="29912"/>
    <cellStyle name="Comma [0] TBD_PAG Budget consol vs 10+2 28 11" xfId="33670"/>
    <cellStyle name="Comma [0] TBD-_PAG Budget consol vs 10+2 28 11" xfId="36733"/>
    <cellStyle name="Comma [0] TBD_PAG Budget consol vs 10+2 28 12" xfId="15949"/>
    <cellStyle name="Comma [0] TBD-_PAG Budget consol vs 10+2 28 12" xfId="15950"/>
    <cellStyle name="Comma [0] TBD_PAG Budget consol vs 10+2 28 2" xfId="22291"/>
    <cellStyle name="Comma [0] TBD-_PAG Budget consol vs 10+2 28 2" xfId="22292"/>
    <cellStyle name="Comma [0] TBD_PAG Budget consol vs 10+2 28 3" xfId="26798"/>
    <cellStyle name="Comma [0] TBD-_PAG Budget consol vs 10+2 28 3" xfId="26799"/>
    <cellStyle name="Comma [0] TBD_PAG Budget consol vs 10+2 28 4" xfId="24953"/>
    <cellStyle name="Comma [0] TBD-_PAG Budget consol vs 10+2 28 4" xfId="24952"/>
    <cellStyle name="Comma [0] TBD_PAG Budget consol vs 10+2 28 5" xfId="24225"/>
    <cellStyle name="Comma [0] TBD-_PAG Budget consol vs 10+2 28 5" xfId="24226"/>
    <cellStyle name="Comma [0] TBD_PAG Budget consol vs 10+2 28 6" xfId="32964"/>
    <cellStyle name="Comma [0] TBD-_PAG Budget consol vs 10+2 28 6" xfId="32965"/>
    <cellStyle name="Comma [0] TBD_PAG Budget consol vs 10+2 28 7" xfId="30766"/>
    <cellStyle name="Comma [0] TBD-_PAG Budget consol vs 10+2 28 7" xfId="30765"/>
    <cellStyle name="Comma [0] TBD_PAG Budget consol vs 10+2 28 8" xfId="29532"/>
    <cellStyle name="Comma [0] TBD-_PAG Budget consol vs 10+2 28 8" xfId="29533"/>
    <cellStyle name="Comma [0] TBD_PAG Budget consol vs 10+2 28 9" xfId="35968"/>
    <cellStyle name="Comma [0] TBD-_PAG Budget consol vs 10+2 28 9" xfId="35973"/>
    <cellStyle name="Comma [0] TBD_PAG Budget consol vs 10+2 29" xfId="22251"/>
    <cellStyle name="Comma [0] TBD-_PAG Budget consol vs 10+2 29" xfId="22252"/>
    <cellStyle name="Comma [0] TBD_PAG Budget consol vs 10+2 3" xfId="7202"/>
    <cellStyle name="Comma [0] TBD-_PAG Budget consol vs 10+2 3" xfId="7203"/>
    <cellStyle name="Comma [0] TBD_PAG Budget consol vs 10+2 3 10" xfId="29913"/>
    <cellStyle name="Comma [0] TBD-_PAG Budget consol vs 10+2 3 10" xfId="29914"/>
    <cellStyle name="Comma [0] TBD_PAG Budget consol vs 10+2 3 11" xfId="33761"/>
    <cellStyle name="Comma [0] TBD-_PAG Budget consol vs 10+2 3 11" xfId="36808"/>
    <cellStyle name="Comma [0] TBD_PAG Budget consol vs 10+2 3 12" xfId="15951"/>
    <cellStyle name="Comma [0] TBD-_PAG Budget consol vs 10+2 3 12" xfId="15952"/>
    <cellStyle name="Comma [0] TBD_PAG Budget consol vs 10+2 3 2" xfId="22293"/>
    <cellStyle name="Comma [0] TBD-_PAG Budget consol vs 10+2 3 2" xfId="22294"/>
    <cellStyle name="Comma [0] TBD_PAG Budget consol vs 10+2 3 3" xfId="26800"/>
    <cellStyle name="Comma [0] TBD-_PAG Budget consol vs 10+2 3 3" xfId="26801"/>
    <cellStyle name="Comma [0] TBD_PAG Budget consol vs 10+2 3 4" xfId="24951"/>
    <cellStyle name="Comma [0] TBD-_PAG Budget consol vs 10+2 3 4" xfId="24950"/>
    <cellStyle name="Comma [0] TBD_PAG Budget consol vs 10+2 3 5" xfId="24227"/>
    <cellStyle name="Comma [0] TBD-_PAG Budget consol vs 10+2 3 5" xfId="24228"/>
    <cellStyle name="Comma [0] TBD_PAG Budget consol vs 10+2 3 6" xfId="32966"/>
    <cellStyle name="Comma [0] TBD-_PAG Budget consol vs 10+2 3 6" xfId="32967"/>
    <cellStyle name="Comma [0] TBD_PAG Budget consol vs 10+2 3 7" xfId="30764"/>
    <cellStyle name="Comma [0] TBD-_PAG Budget consol vs 10+2 3 7" xfId="30763"/>
    <cellStyle name="Comma [0] TBD_PAG Budget consol vs 10+2 3 8" xfId="29534"/>
    <cellStyle name="Comma [0] TBD-_PAG Budget consol vs 10+2 3 8" xfId="29535"/>
    <cellStyle name="Comma [0] TBD_PAG Budget consol vs 10+2 3 9" xfId="28193"/>
    <cellStyle name="Comma [0] TBD-_PAG Budget consol vs 10+2 3 9" xfId="35965"/>
    <cellStyle name="Comma [0] TBD_PAG Budget consol vs 10+2 30" xfId="26758"/>
    <cellStyle name="Comma [0] TBD-_PAG Budget consol vs 10+2 30" xfId="26759"/>
    <cellStyle name="Comma [0] TBD_PAG Budget consol vs 10+2 31" xfId="24993"/>
    <cellStyle name="Comma [0] TBD-_PAG Budget consol vs 10+2 31" xfId="24992"/>
    <cellStyle name="Comma [0] TBD_PAG Budget consol vs 10+2 32" xfId="24192"/>
    <cellStyle name="Comma [0] TBD-_PAG Budget consol vs 10+2 32" xfId="24193"/>
    <cellStyle name="Comma [0] TBD_PAG Budget consol vs 10+2 33" xfId="32924"/>
    <cellStyle name="Comma [0] TBD-_PAG Budget consol vs 10+2 33" xfId="32925"/>
    <cellStyle name="Comma [0] TBD_PAG Budget consol vs 10+2 34" xfId="30806"/>
    <cellStyle name="Comma [0] TBD-_PAG Budget consol vs 10+2 34" xfId="30805"/>
    <cellStyle name="Comma [0] TBD_PAG Budget consol vs 10+2 35" xfId="29496"/>
    <cellStyle name="Comma [0] TBD-_PAG Budget consol vs 10+2 35" xfId="29497"/>
    <cellStyle name="Comma [0] TBD_PAG Budget consol vs 10+2 36" xfId="28833"/>
    <cellStyle name="Comma [0] TBD-_PAG Budget consol vs 10+2 36" xfId="28832"/>
    <cellStyle name="Comma [0] TBD_PAG Budget consol vs 10+2 37" xfId="34908"/>
    <cellStyle name="Comma [0] TBD-_PAG Budget consol vs 10+2 37" xfId="35333"/>
    <cellStyle name="Comma [0] TBD_PAG Budget consol vs 10+2 38" xfId="36640"/>
    <cellStyle name="Comma [0] TBD-_PAG Budget consol vs 10+2 38" xfId="36639"/>
    <cellStyle name="Comma [0] TBD_PAG Budget consol vs 10+2 39" xfId="15909"/>
    <cellStyle name="Comma [0] TBD-_PAG Budget consol vs 10+2 39" xfId="15910"/>
    <cellStyle name="Comma [0] TBD_PAG Budget consol vs 10+2 4" xfId="7204"/>
    <cellStyle name="Comma [0] TBD-_PAG Budget consol vs 10+2 4" xfId="7205"/>
    <cellStyle name="Comma [0] TBD_PAG Budget consol vs 10+2 4 10" xfId="29915"/>
    <cellStyle name="Comma [0] TBD-_PAG Budget consol vs 10+2 4 10" xfId="29916"/>
    <cellStyle name="Comma [0] TBD_PAG Budget consol vs 10+2 4 11" xfId="36627"/>
    <cellStyle name="Comma [0] TBD-_PAG Budget consol vs 10+2 4 11" xfId="36626"/>
    <cellStyle name="Comma [0] TBD_PAG Budget consol vs 10+2 4 12" xfId="15953"/>
    <cellStyle name="Comma [0] TBD-_PAG Budget consol vs 10+2 4 12" xfId="15954"/>
    <cellStyle name="Comma [0] TBD_PAG Budget consol vs 10+2 4 2" xfId="22295"/>
    <cellStyle name="Comma [0] TBD-_PAG Budget consol vs 10+2 4 2" xfId="22296"/>
    <cellStyle name="Comma [0] TBD_PAG Budget consol vs 10+2 4 3" xfId="26802"/>
    <cellStyle name="Comma [0] TBD-_PAG Budget consol vs 10+2 4 3" xfId="26803"/>
    <cellStyle name="Comma [0] TBD_PAG Budget consol vs 10+2 4 4" xfId="24949"/>
    <cellStyle name="Comma [0] TBD-_PAG Budget consol vs 10+2 4 4" xfId="24948"/>
    <cellStyle name="Comma [0] TBD_PAG Budget consol vs 10+2 4 5" xfId="24229"/>
    <cellStyle name="Comma [0] TBD-_PAG Budget consol vs 10+2 4 5" xfId="24230"/>
    <cellStyle name="Comma [0] TBD_PAG Budget consol vs 10+2 4 6" xfId="32968"/>
    <cellStyle name="Comma [0] TBD-_PAG Budget consol vs 10+2 4 6" xfId="32969"/>
    <cellStyle name="Comma [0] TBD_PAG Budget consol vs 10+2 4 7" xfId="30762"/>
    <cellStyle name="Comma [0] TBD-_PAG Budget consol vs 10+2 4 7" xfId="30761"/>
    <cellStyle name="Comma [0] TBD_PAG Budget consol vs 10+2 4 8" xfId="29536"/>
    <cellStyle name="Comma [0] TBD-_PAG Budget consol vs 10+2 4 8" xfId="29537"/>
    <cellStyle name="Comma [0] TBD_PAG Budget consol vs 10+2 4 9" xfId="35948"/>
    <cellStyle name="Comma [0] TBD-_PAG Budget consol vs 10+2 4 9" xfId="35960"/>
    <cellStyle name="Comma [0] TBD_PAG Budget consol vs 10+2 5" xfId="7206"/>
    <cellStyle name="Comma [0] TBD-_PAG Budget consol vs 10+2 5" xfId="7207"/>
    <cellStyle name="Comma [0] TBD_PAG Budget consol vs 10+2 5 10" xfId="33564"/>
    <cellStyle name="Comma [0] TBD-_PAG Budget consol vs 10+2 5 10" xfId="29917"/>
    <cellStyle name="Comma [0] TBD_PAG Budget consol vs 10+2 5 11" xfId="36625"/>
    <cellStyle name="Comma [0] TBD-_PAG Budget consol vs 10+2 5 11" xfId="36624"/>
    <cellStyle name="Comma [0] TBD_PAG Budget consol vs 10+2 5 12" xfId="15955"/>
    <cellStyle name="Comma [0] TBD-_PAG Budget consol vs 10+2 5 12" xfId="15956"/>
    <cellStyle name="Comma [0] TBD_PAG Budget consol vs 10+2 5 2" xfId="22297"/>
    <cellStyle name="Comma [0] TBD-_PAG Budget consol vs 10+2 5 2" xfId="22298"/>
    <cellStyle name="Comma [0] TBD_PAG Budget consol vs 10+2 5 3" xfId="26804"/>
    <cellStyle name="Comma [0] TBD-_PAG Budget consol vs 10+2 5 3" xfId="26805"/>
    <cellStyle name="Comma [0] TBD_PAG Budget consol vs 10+2 5 4" xfId="24947"/>
    <cellStyle name="Comma [0] TBD-_PAG Budget consol vs 10+2 5 4" xfId="24946"/>
    <cellStyle name="Comma [0] TBD_PAG Budget consol vs 10+2 5 5" xfId="24231"/>
    <cellStyle name="Comma [0] TBD-_PAG Budget consol vs 10+2 5 5" xfId="24232"/>
    <cellStyle name="Comma [0] TBD_PAG Budget consol vs 10+2 5 6" xfId="32970"/>
    <cellStyle name="Comma [0] TBD-_PAG Budget consol vs 10+2 5 6" xfId="32971"/>
    <cellStyle name="Comma [0] TBD_PAG Budget consol vs 10+2 5 7" xfId="30760"/>
    <cellStyle name="Comma [0] TBD-_PAG Budget consol vs 10+2 5 7" xfId="30759"/>
    <cellStyle name="Comma [0] TBD_PAG Budget consol vs 10+2 5 8" xfId="28288"/>
    <cellStyle name="Comma [0] TBD-_PAG Budget consol vs 10+2 5 8" xfId="28289"/>
    <cellStyle name="Comma [0] TBD_PAG Budget consol vs 10+2 5 9" xfId="35980"/>
    <cellStyle name="Comma [0] TBD-_PAG Budget consol vs 10+2 5 9" xfId="28826"/>
    <cellStyle name="Comma [0] TBD_PAG Budget consol vs 10+2 6" xfId="7208"/>
    <cellStyle name="Comma [0] TBD-_PAG Budget consol vs 10+2 6" xfId="7209"/>
    <cellStyle name="Comma [0] TBD_PAG Budget consol vs 10+2 6 10" xfId="29918"/>
    <cellStyle name="Comma [0] TBD-_PAG Budget consol vs 10+2 6 10" xfId="29919"/>
    <cellStyle name="Comma [0] TBD_PAG Budget consol vs 10+2 6 11" xfId="36623"/>
    <cellStyle name="Comma [0] TBD-_PAG Budget consol vs 10+2 6 11" xfId="36622"/>
    <cellStyle name="Comma [0] TBD_PAG Budget consol vs 10+2 6 12" xfId="15957"/>
    <cellStyle name="Comma [0] TBD-_PAG Budget consol vs 10+2 6 12" xfId="15958"/>
    <cellStyle name="Comma [0] TBD_PAG Budget consol vs 10+2 6 2" xfId="22299"/>
    <cellStyle name="Comma [0] TBD-_PAG Budget consol vs 10+2 6 2" xfId="22300"/>
    <cellStyle name="Comma [0] TBD_PAG Budget consol vs 10+2 6 3" xfId="26806"/>
    <cellStyle name="Comma [0] TBD-_PAG Budget consol vs 10+2 6 3" xfId="26807"/>
    <cellStyle name="Comma [0] TBD_PAG Budget consol vs 10+2 6 4" xfId="24945"/>
    <cellStyle name="Comma [0] TBD-_PAG Budget consol vs 10+2 6 4" xfId="24944"/>
    <cellStyle name="Comma [0] TBD_PAG Budget consol vs 10+2 6 5" xfId="24233"/>
    <cellStyle name="Comma [0] TBD-_PAG Budget consol vs 10+2 6 5" xfId="24234"/>
    <cellStyle name="Comma [0] TBD_PAG Budget consol vs 10+2 6 6" xfId="32972"/>
    <cellStyle name="Comma [0] TBD-_PAG Budget consol vs 10+2 6 6" xfId="32973"/>
    <cellStyle name="Comma [0] TBD_PAG Budget consol vs 10+2 6 7" xfId="30758"/>
    <cellStyle name="Comma [0] TBD-_PAG Budget consol vs 10+2 6 7" xfId="30757"/>
    <cellStyle name="Comma [0] TBD_PAG Budget consol vs 10+2 6 8" xfId="28290"/>
    <cellStyle name="Comma [0] TBD-_PAG Budget consol vs 10+2 6 8" xfId="29538"/>
    <cellStyle name="Comma [0] TBD_PAG Budget consol vs 10+2 6 9" xfId="28613"/>
    <cellStyle name="Comma [0] TBD-_PAG Budget consol vs 10+2 6 9" xfId="30088"/>
    <cellStyle name="Comma [0] TBD_PAG Budget consol vs 10+2 7" xfId="7210"/>
    <cellStyle name="Comma [0] TBD-_PAG Budget consol vs 10+2 7" xfId="7211"/>
    <cellStyle name="Comma [0] TBD_PAG Budget consol vs 10+2 7 10" xfId="29920"/>
    <cellStyle name="Comma [0] TBD-_PAG Budget consol vs 10+2 7 10" xfId="34618"/>
    <cellStyle name="Comma [0] TBD_PAG Budget consol vs 10+2 7 11" xfId="36621"/>
    <cellStyle name="Comma [0] TBD-_PAG Budget consol vs 10+2 7 11" xfId="36620"/>
    <cellStyle name="Comma [0] TBD_PAG Budget consol vs 10+2 7 12" xfId="15959"/>
    <cellStyle name="Comma [0] TBD-_PAG Budget consol vs 10+2 7 12" xfId="15960"/>
    <cellStyle name="Comma [0] TBD_PAG Budget consol vs 10+2 7 2" xfId="22301"/>
    <cellStyle name="Comma [0] TBD-_PAG Budget consol vs 10+2 7 2" xfId="22302"/>
    <cellStyle name="Comma [0] TBD_PAG Budget consol vs 10+2 7 3" xfId="26808"/>
    <cellStyle name="Comma [0] TBD-_PAG Budget consol vs 10+2 7 3" xfId="26809"/>
    <cellStyle name="Comma [0] TBD_PAG Budget consol vs 10+2 7 4" xfId="24943"/>
    <cellStyle name="Comma [0] TBD-_PAG Budget consol vs 10+2 7 4" xfId="24942"/>
    <cellStyle name="Comma [0] TBD_PAG Budget consol vs 10+2 7 5" xfId="24235"/>
    <cellStyle name="Comma [0] TBD-_PAG Budget consol vs 10+2 7 5" xfId="24236"/>
    <cellStyle name="Comma [0] TBD_PAG Budget consol vs 10+2 7 6" xfId="32974"/>
    <cellStyle name="Comma [0] TBD-_PAG Budget consol vs 10+2 7 6" xfId="32975"/>
    <cellStyle name="Comma [0] TBD_PAG Budget consol vs 10+2 7 7" xfId="30756"/>
    <cellStyle name="Comma [0] TBD-_PAG Budget consol vs 10+2 7 7" xfId="30755"/>
    <cellStyle name="Comma [0] TBD_PAG Budget consol vs 10+2 7 8" xfId="29539"/>
    <cellStyle name="Comma [0] TBD-_PAG Budget consol vs 10+2 7 8" xfId="29540"/>
    <cellStyle name="Comma [0] TBD_PAG Budget consol vs 10+2 7 9" xfId="28825"/>
    <cellStyle name="Comma [0] TBD-_PAG Budget consol vs 10+2 7 9" xfId="33572"/>
    <cellStyle name="Comma [0] TBD_PAG Budget consol vs 10+2 8" xfId="7212"/>
    <cellStyle name="Comma [0] TBD-_PAG Budget consol vs 10+2 8" xfId="7213"/>
    <cellStyle name="Comma [0] TBD_PAG Budget consol vs 10+2 8 10" xfId="34620"/>
    <cellStyle name="Comma [0] TBD-_PAG Budget consol vs 10+2 8 10" xfId="34621"/>
    <cellStyle name="Comma [0] TBD_PAG Budget consol vs 10+2 8 11" xfId="36619"/>
    <cellStyle name="Comma [0] TBD-_PAG Budget consol vs 10+2 8 11" xfId="36618"/>
    <cellStyle name="Comma [0] TBD_PAG Budget consol vs 10+2 8 12" xfId="15961"/>
    <cellStyle name="Comma [0] TBD-_PAG Budget consol vs 10+2 8 12" xfId="15962"/>
    <cellStyle name="Comma [0] TBD_PAG Budget consol vs 10+2 8 2" xfId="22303"/>
    <cellStyle name="Comma [0] TBD-_PAG Budget consol vs 10+2 8 2" xfId="22304"/>
    <cellStyle name="Comma [0] TBD_PAG Budget consol vs 10+2 8 3" xfId="26810"/>
    <cellStyle name="Comma [0] TBD-_PAG Budget consol vs 10+2 8 3" xfId="26811"/>
    <cellStyle name="Comma [0] TBD_PAG Budget consol vs 10+2 8 4" xfId="24941"/>
    <cellStyle name="Comma [0] TBD-_PAG Budget consol vs 10+2 8 4" xfId="24940"/>
    <cellStyle name="Comma [0] TBD_PAG Budget consol vs 10+2 8 5" xfId="24237"/>
    <cellStyle name="Comma [0] TBD-_PAG Budget consol vs 10+2 8 5" xfId="24238"/>
    <cellStyle name="Comma [0] TBD_PAG Budget consol vs 10+2 8 6" xfId="32976"/>
    <cellStyle name="Comma [0] TBD-_PAG Budget consol vs 10+2 8 6" xfId="32977"/>
    <cellStyle name="Comma [0] TBD_PAG Budget consol vs 10+2 8 7" xfId="30754"/>
    <cellStyle name="Comma [0] TBD-_PAG Budget consol vs 10+2 8 7" xfId="30753"/>
    <cellStyle name="Comma [0] TBD_PAG Budget consol vs 10+2 8 8" xfId="29541"/>
    <cellStyle name="Comma [0] TBD-_PAG Budget consol vs 10+2 8 8" xfId="29542"/>
    <cellStyle name="Comma [0] TBD_PAG Budget consol vs 10+2 8 9" xfId="28612"/>
    <cellStyle name="Comma [0] TBD-_PAG Budget consol vs 10+2 8 9" xfId="30087"/>
    <cellStyle name="Comma [0] TBD_PAG Budget consol vs 10+2 9" xfId="7214"/>
    <cellStyle name="Comma [0] TBD-_PAG Budget consol vs 10+2 9" xfId="7215"/>
    <cellStyle name="Comma [0] TBD_PAG Budget consol vs 10+2 9 10" xfId="28426"/>
    <cellStyle name="Comma [0] TBD-_PAG Budget consol vs 10+2 9 10" xfId="28427"/>
    <cellStyle name="Comma [0] TBD_PAG Budget consol vs 10+2 9 11" xfId="33760"/>
    <cellStyle name="Comma [0] TBD-_PAG Budget consol vs 10+2 9 11" xfId="35777"/>
    <cellStyle name="Comma [0] TBD_PAG Budget consol vs 10+2 9 12" xfId="15963"/>
    <cellStyle name="Comma [0] TBD-_PAG Budget consol vs 10+2 9 12" xfId="15964"/>
    <cellStyle name="Comma [0] TBD_PAG Budget consol vs 10+2 9 2" xfId="22305"/>
    <cellStyle name="Comma [0] TBD-_PAG Budget consol vs 10+2 9 2" xfId="22306"/>
    <cellStyle name="Comma [0] TBD_PAG Budget consol vs 10+2 9 3" xfId="26812"/>
    <cellStyle name="Comma [0] TBD-_PAG Budget consol vs 10+2 9 3" xfId="26813"/>
    <cellStyle name="Comma [0] TBD_PAG Budget consol vs 10+2 9 4" xfId="24939"/>
    <cellStyle name="Comma [0] TBD-_PAG Budget consol vs 10+2 9 4" xfId="24938"/>
    <cellStyle name="Comma [0] TBD_PAG Budget consol vs 10+2 9 5" xfId="24239"/>
    <cellStyle name="Comma [0] TBD-_PAG Budget consol vs 10+2 9 5" xfId="24240"/>
    <cellStyle name="Comma [0] TBD_PAG Budget consol vs 10+2 9 6" xfId="32978"/>
    <cellStyle name="Comma [0] TBD-_PAG Budget consol vs 10+2 9 6" xfId="32979"/>
    <cellStyle name="Comma [0] TBD_PAG Budget consol vs 10+2 9 7" xfId="30752"/>
    <cellStyle name="Comma [0] TBD-_PAG Budget consol vs 10+2 9 7" xfId="30751"/>
    <cellStyle name="Comma [0] TBD_PAG Budget consol vs 10+2 9 8" xfId="29543"/>
    <cellStyle name="Comma [0] TBD-_PAG Budget consol vs 10+2 9 8" xfId="29544"/>
    <cellStyle name="Comma [0] TBD_PAG Budget consol vs 10+2 9 9" xfId="30086"/>
    <cellStyle name="Comma [0] TBD-_PAG Budget consol vs 10+2 9 9" xfId="30085"/>
    <cellStyle name="Comma [0] TBD_PAG Budget consol vs 11+1" xfId="7216"/>
    <cellStyle name="Comma [0] TBD-_PAG Budget consol vs 11+1" xfId="7217"/>
    <cellStyle name="Comma [0] TBD_PAG Budget consol vs 11+1 10" xfId="7218"/>
    <cellStyle name="Comma [0] TBD-_PAG Budget consol vs 11+1 10" xfId="7219"/>
    <cellStyle name="Comma [0] TBD_PAG Budget consol vs 11+1 10 10" xfId="28429"/>
    <cellStyle name="Comma [0] TBD-_PAG Budget consol vs 11+1 10 10" xfId="29924"/>
    <cellStyle name="Comma [0] TBD_PAG Budget consol vs 11+1 10 11" xfId="36616"/>
    <cellStyle name="Comma [0] TBD-_PAG Budget consol vs 11+1 10 11" xfId="36615"/>
    <cellStyle name="Comma [0] TBD_PAG Budget consol vs 11+1 10 12" xfId="15967"/>
    <cellStyle name="Comma [0] TBD-_PAG Budget consol vs 11+1 10 12" xfId="15968"/>
    <cellStyle name="Comma [0] TBD_PAG Budget consol vs 11+1 10 2" xfId="22309"/>
    <cellStyle name="Comma [0] TBD-_PAG Budget consol vs 11+1 10 2" xfId="22310"/>
    <cellStyle name="Comma [0] TBD_PAG Budget consol vs 11+1 10 3" xfId="26816"/>
    <cellStyle name="Comma [0] TBD-_PAG Budget consol vs 11+1 10 3" xfId="26817"/>
    <cellStyle name="Comma [0] TBD_PAG Budget consol vs 11+1 10 4" xfId="24935"/>
    <cellStyle name="Comma [0] TBD-_PAG Budget consol vs 11+1 10 4" xfId="24934"/>
    <cellStyle name="Comma [0] TBD_PAG Budget consol vs 11+1 10 5" xfId="23563"/>
    <cellStyle name="Comma [0] TBD-_PAG Budget consol vs 11+1 10 5" xfId="23564"/>
    <cellStyle name="Comma [0] TBD_PAG Budget consol vs 11+1 10 6" xfId="32982"/>
    <cellStyle name="Comma [0] TBD-_PAG Budget consol vs 11+1 10 6" xfId="32983"/>
    <cellStyle name="Comma [0] TBD_PAG Budget consol vs 11+1 10 7" xfId="30748"/>
    <cellStyle name="Comma [0] TBD-_PAG Budget consol vs 11+1 10 7" xfId="30747"/>
    <cellStyle name="Comma [0] TBD_PAG Budget consol vs 11+1 10 8" xfId="29547"/>
    <cellStyle name="Comma [0] TBD-_PAG Budget consol vs 11+1 10 8" xfId="28291"/>
    <cellStyle name="Comma [0] TBD_PAG Budget consol vs 11+1 10 9" xfId="30084"/>
    <cellStyle name="Comma [0] TBD-_PAG Budget consol vs 11+1 10 9" xfId="28611"/>
    <cellStyle name="Comma [0] TBD_PAG Budget consol vs 11+1 11" xfId="7220"/>
    <cellStyle name="Comma [0] TBD-_PAG Budget consol vs 11+1 11" xfId="7221"/>
    <cellStyle name="Comma [0] TBD_PAG Budget consol vs 11+1 11 10" xfId="34832"/>
    <cellStyle name="Comma [0] TBD-_PAG Budget consol vs 11+1 11 10" xfId="34622"/>
    <cellStyle name="Comma [0] TBD_PAG Budget consol vs 11+1 11 11" xfId="36614"/>
    <cellStyle name="Comma [0] TBD-_PAG Budget consol vs 11+1 11 11" xfId="36613"/>
    <cellStyle name="Comma [0] TBD_PAG Budget consol vs 11+1 11 12" xfId="15969"/>
    <cellStyle name="Comma [0] TBD-_PAG Budget consol vs 11+1 11 12" xfId="15970"/>
    <cellStyle name="Comma [0] TBD_PAG Budget consol vs 11+1 11 2" xfId="22311"/>
    <cellStyle name="Comma [0] TBD-_PAG Budget consol vs 11+1 11 2" xfId="22312"/>
    <cellStyle name="Comma [0] TBD_PAG Budget consol vs 11+1 11 3" xfId="26818"/>
    <cellStyle name="Comma [0] TBD-_PAG Budget consol vs 11+1 11 3" xfId="26819"/>
    <cellStyle name="Comma [0] TBD_PAG Budget consol vs 11+1 11 4" xfId="24933"/>
    <cellStyle name="Comma [0] TBD-_PAG Budget consol vs 11+1 11 4" xfId="24932"/>
    <cellStyle name="Comma [0] TBD_PAG Budget consol vs 11+1 11 5" xfId="24242"/>
    <cellStyle name="Comma [0] TBD-_PAG Budget consol vs 11+1 11 5" xfId="24243"/>
    <cellStyle name="Comma [0] TBD_PAG Budget consol vs 11+1 11 6" xfId="32984"/>
    <cellStyle name="Comma [0] TBD-_PAG Budget consol vs 11+1 11 6" xfId="32985"/>
    <cellStyle name="Comma [0] TBD_PAG Budget consol vs 11+1 11 7" xfId="30746"/>
    <cellStyle name="Comma [0] TBD-_PAG Budget consol vs 11+1 11 7" xfId="30745"/>
    <cellStyle name="Comma [0] TBD_PAG Budget consol vs 11+1 11 8" xfId="31817"/>
    <cellStyle name="Comma [0] TBD-_PAG Budget consol vs 11+1 11 8" xfId="31818"/>
    <cellStyle name="Comma [0] TBD_PAG Budget consol vs 11+1 11 9" xfId="35931"/>
    <cellStyle name="Comma [0] TBD-_PAG Budget consol vs 11+1 11 9" xfId="35932"/>
    <cellStyle name="Comma [0] TBD_PAG Budget consol vs 11+1 12" xfId="7222"/>
    <cellStyle name="Comma [0] TBD-_PAG Budget consol vs 11+1 12" xfId="7223"/>
    <cellStyle name="Comma [0] TBD_PAG Budget consol vs 11+1 12 10" xfId="34809"/>
    <cellStyle name="Comma [0] TBD-_PAG Budget consol vs 11+1 12 10" xfId="34623"/>
    <cellStyle name="Comma [0] TBD_PAG Budget consol vs 11+1 12 11" xfId="36612"/>
    <cellStyle name="Comma [0] TBD-_PAG Budget consol vs 11+1 12 11" xfId="36611"/>
    <cellStyle name="Comma [0] TBD_PAG Budget consol vs 11+1 12 12" xfId="15971"/>
    <cellStyle name="Comma [0] TBD-_PAG Budget consol vs 11+1 12 12" xfId="15972"/>
    <cellStyle name="Comma [0] TBD_PAG Budget consol vs 11+1 12 2" xfId="22313"/>
    <cellStyle name="Comma [0] TBD-_PAG Budget consol vs 11+1 12 2" xfId="22314"/>
    <cellStyle name="Comma [0] TBD_PAG Budget consol vs 11+1 12 3" xfId="26820"/>
    <cellStyle name="Comma [0] TBD-_PAG Budget consol vs 11+1 12 3" xfId="26821"/>
    <cellStyle name="Comma [0] TBD_PAG Budget consol vs 11+1 12 4" xfId="24931"/>
    <cellStyle name="Comma [0] TBD-_PAG Budget consol vs 11+1 12 4" xfId="24930"/>
    <cellStyle name="Comma [0] TBD_PAG Budget consol vs 11+1 12 5" xfId="24244"/>
    <cellStyle name="Comma [0] TBD-_PAG Budget consol vs 11+1 12 5" xfId="24245"/>
    <cellStyle name="Comma [0] TBD_PAG Budget consol vs 11+1 12 6" xfId="32986"/>
    <cellStyle name="Comma [0] TBD-_PAG Budget consol vs 11+1 12 6" xfId="32987"/>
    <cellStyle name="Comma [0] TBD_PAG Budget consol vs 11+1 12 7" xfId="30744"/>
    <cellStyle name="Comma [0] TBD-_PAG Budget consol vs 11+1 12 7" xfId="30743"/>
    <cellStyle name="Comma [0] TBD_PAG Budget consol vs 11+1 12 8" xfId="29548"/>
    <cellStyle name="Comma [0] TBD-_PAG Budget consol vs 11+1 12 8" xfId="29549"/>
    <cellStyle name="Comma [0] TBD_PAG Budget consol vs 11+1 12 9" xfId="30083"/>
    <cellStyle name="Comma [0] TBD-_PAG Budget consol vs 11+1 12 9" xfId="30082"/>
    <cellStyle name="Comma [0] TBD_PAG Budget consol vs 11+1 13" xfId="7224"/>
    <cellStyle name="Comma [0] TBD-_PAG Budget consol vs 11+1 13" xfId="7225"/>
    <cellStyle name="Comma [0] TBD_PAG Budget consol vs 11+1 13 10" xfId="34810"/>
    <cellStyle name="Comma [0] TBD-_PAG Budget consol vs 11+1 13 10" xfId="28430"/>
    <cellStyle name="Comma [0] TBD_PAG Budget consol vs 11+1 13 11" xfId="36610"/>
    <cellStyle name="Comma [0] TBD-_PAG Budget consol vs 11+1 13 11" xfId="35294"/>
    <cellStyle name="Comma [0] TBD_PAG Budget consol vs 11+1 13 12" xfId="15973"/>
    <cellStyle name="Comma [0] TBD-_PAG Budget consol vs 11+1 13 12" xfId="15974"/>
    <cellStyle name="Comma [0] TBD_PAG Budget consol vs 11+1 13 2" xfId="22315"/>
    <cellStyle name="Comma [0] TBD-_PAG Budget consol vs 11+1 13 2" xfId="22316"/>
    <cellStyle name="Comma [0] TBD_PAG Budget consol vs 11+1 13 3" xfId="26822"/>
    <cellStyle name="Comma [0] TBD-_PAG Budget consol vs 11+1 13 3" xfId="26823"/>
    <cellStyle name="Comma [0] TBD_PAG Budget consol vs 11+1 13 4" xfId="24929"/>
    <cellStyle name="Comma [0] TBD-_PAG Budget consol vs 11+1 13 4" xfId="24928"/>
    <cellStyle name="Comma [0] TBD_PAG Budget consol vs 11+1 13 5" xfId="24246"/>
    <cellStyle name="Comma [0] TBD-_PAG Budget consol vs 11+1 13 5" xfId="24247"/>
    <cellStyle name="Comma [0] TBD_PAG Budget consol vs 11+1 13 6" xfId="32988"/>
    <cellStyle name="Comma [0] TBD-_PAG Budget consol vs 11+1 13 6" xfId="32989"/>
    <cellStyle name="Comma [0] TBD_PAG Budget consol vs 11+1 13 7" xfId="30742"/>
    <cellStyle name="Comma [0] TBD-_PAG Budget consol vs 11+1 13 7" xfId="30741"/>
    <cellStyle name="Comma [0] TBD_PAG Budget consol vs 11+1 13 8" xfId="29550"/>
    <cellStyle name="Comma [0] TBD-_PAG Budget consol vs 11+1 13 8" xfId="29551"/>
    <cellStyle name="Comma [0] TBD_PAG Budget consol vs 11+1 13 9" xfId="34732"/>
    <cellStyle name="Comma [0] TBD-_PAG Budget consol vs 11+1 13 9" xfId="33574"/>
    <cellStyle name="Comma [0] TBD_PAG Budget consol vs 11+1 14" xfId="7226"/>
    <cellStyle name="Comma [0] TBD-_PAG Budget consol vs 11+1 14" xfId="7227"/>
    <cellStyle name="Comma [0] TBD_PAG Budget consol vs 11+1 14 10" xfId="29925"/>
    <cellStyle name="Comma [0] TBD-_PAG Budget consol vs 11+1 14 10" xfId="29926"/>
    <cellStyle name="Comma [0] TBD_PAG Budget consol vs 11+1 14 11" xfId="36609"/>
    <cellStyle name="Comma [0] TBD-_PAG Budget consol vs 11+1 14 11" xfId="33759"/>
    <cellStyle name="Comma [0] TBD_PAG Budget consol vs 11+1 14 12" xfId="15975"/>
    <cellStyle name="Comma [0] TBD-_PAG Budget consol vs 11+1 14 12" xfId="15976"/>
    <cellStyle name="Comma [0] TBD_PAG Budget consol vs 11+1 14 2" xfId="22317"/>
    <cellStyle name="Comma [0] TBD-_PAG Budget consol vs 11+1 14 2" xfId="22318"/>
    <cellStyle name="Comma [0] TBD_PAG Budget consol vs 11+1 14 3" xfId="26824"/>
    <cellStyle name="Comma [0] TBD-_PAG Budget consol vs 11+1 14 3" xfId="26825"/>
    <cellStyle name="Comma [0] TBD_PAG Budget consol vs 11+1 14 4" xfId="24927"/>
    <cellStyle name="Comma [0] TBD-_PAG Budget consol vs 11+1 14 4" xfId="24926"/>
    <cellStyle name="Comma [0] TBD_PAG Budget consol vs 11+1 14 5" xfId="24248"/>
    <cellStyle name="Comma [0] TBD-_PAG Budget consol vs 11+1 14 5" xfId="24249"/>
    <cellStyle name="Comma [0] TBD_PAG Budget consol vs 11+1 14 6" xfId="32990"/>
    <cellStyle name="Comma [0] TBD-_PAG Budget consol vs 11+1 14 6" xfId="32991"/>
    <cellStyle name="Comma [0] TBD_PAG Budget consol vs 11+1 14 7" xfId="30740"/>
    <cellStyle name="Comma [0] TBD-_PAG Budget consol vs 11+1 14 7" xfId="30739"/>
    <cellStyle name="Comma [0] TBD_PAG Budget consol vs 11+1 14 8" xfId="29552"/>
    <cellStyle name="Comma [0] TBD-_PAG Budget consol vs 11+1 14 8" xfId="29553"/>
    <cellStyle name="Comma [0] TBD_PAG Budget consol vs 11+1 14 9" xfId="30081"/>
    <cellStyle name="Comma [0] TBD-_PAG Budget consol vs 11+1 14 9" xfId="35919"/>
    <cellStyle name="Comma [0] TBD_PAG Budget consol vs 11+1 15" xfId="7228"/>
    <cellStyle name="Comma [0] TBD-_PAG Budget consol vs 11+1 15" xfId="7229"/>
    <cellStyle name="Comma [0] TBD_PAG Budget consol vs 11+1 15 10" xfId="29927"/>
    <cellStyle name="Comma [0] TBD-_PAG Budget consol vs 11+1 15 10" xfId="28626"/>
    <cellStyle name="Comma [0] TBD_PAG Budget consol vs 11+1 15 11" xfId="36608"/>
    <cellStyle name="Comma [0] TBD-_PAG Budget consol vs 11+1 15 11" xfId="36607"/>
    <cellStyle name="Comma [0] TBD_PAG Budget consol vs 11+1 15 12" xfId="15977"/>
    <cellStyle name="Comma [0] TBD-_PAG Budget consol vs 11+1 15 12" xfId="15978"/>
    <cellStyle name="Comma [0] TBD_PAG Budget consol vs 11+1 15 2" xfId="22319"/>
    <cellStyle name="Comma [0] TBD-_PAG Budget consol vs 11+1 15 2" xfId="22320"/>
    <cellStyle name="Comma [0] TBD_PAG Budget consol vs 11+1 15 3" xfId="26826"/>
    <cellStyle name="Comma [0] TBD-_PAG Budget consol vs 11+1 15 3" xfId="26827"/>
    <cellStyle name="Comma [0] TBD_PAG Budget consol vs 11+1 15 4" xfId="24925"/>
    <cellStyle name="Comma [0] TBD-_PAG Budget consol vs 11+1 15 4" xfId="24924"/>
    <cellStyle name="Comma [0] TBD_PAG Budget consol vs 11+1 15 5" xfId="24250"/>
    <cellStyle name="Comma [0] TBD-_PAG Budget consol vs 11+1 15 5" xfId="24251"/>
    <cellStyle name="Comma [0] TBD_PAG Budget consol vs 11+1 15 6" xfId="32992"/>
    <cellStyle name="Comma [0] TBD-_PAG Budget consol vs 11+1 15 6" xfId="32993"/>
    <cellStyle name="Comma [0] TBD_PAG Budget consol vs 11+1 15 7" xfId="30738"/>
    <cellStyle name="Comma [0] TBD-_PAG Budget consol vs 11+1 15 7" xfId="30737"/>
    <cellStyle name="Comma [0] TBD_PAG Budget consol vs 11+1 15 8" xfId="29554"/>
    <cellStyle name="Comma [0] TBD-_PAG Budget consol vs 11+1 15 8" xfId="29555"/>
    <cellStyle name="Comma [0] TBD_PAG Budget consol vs 11+1 15 9" xfId="28824"/>
    <cellStyle name="Comma [0] TBD-_PAG Budget consol vs 11+1 15 9" xfId="33552"/>
    <cellStyle name="Comma [0] TBD_PAG Budget consol vs 11+1 16" xfId="7230"/>
    <cellStyle name="Comma [0] TBD-_PAG Budget consol vs 11+1 16" xfId="7231"/>
    <cellStyle name="Comma [0] TBD_PAG Budget consol vs 11+1 16 10" xfId="29928"/>
    <cellStyle name="Comma [0] TBD-_PAG Budget consol vs 11+1 16 10" xfId="29929"/>
    <cellStyle name="Comma [0] TBD_PAG Budget consol vs 11+1 16 11" xfId="36606"/>
    <cellStyle name="Comma [0] TBD-_PAG Budget consol vs 11+1 16 11" xfId="36605"/>
    <cellStyle name="Comma [0] TBD_PAG Budget consol vs 11+1 16 12" xfId="15979"/>
    <cellStyle name="Comma [0] TBD-_PAG Budget consol vs 11+1 16 12" xfId="15980"/>
    <cellStyle name="Comma [0] TBD_PAG Budget consol vs 11+1 16 2" xfId="22321"/>
    <cellStyle name="Comma [0] TBD-_PAG Budget consol vs 11+1 16 2" xfId="22322"/>
    <cellStyle name="Comma [0] TBD_PAG Budget consol vs 11+1 16 3" xfId="26828"/>
    <cellStyle name="Comma [0] TBD-_PAG Budget consol vs 11+1 16 3" xfId="26829"/>
    <cellStyle name="Comma [0] TBD_PAG Budget consol vs 11+1 16 4" xfId="24923"/>
    <cellStyle name="Comma [0] TBD-_PAG Budget consol vs 11+1 16 4" xfId="24922"/>
    <cellStyle name="Comma [0] TBD_PAG Budget consol vs 11+1 16 5" xfId="23565"/>
    <cellStyle name="Comma [0] TBD-_PAG Budget consol vs 11+1 16 5" xfId="25769"/>
    <cellStyle name="Comma [0] TBD_PAG Budget consol vs 11+1 16 6" xfId="32994"/>
    <cellStyle name="Comma [0] TBD-_PAG Budget consol vs 11+1 16 6" xfId="32995"/>
    <cellStyle name="Comma [0] TBD_PAG Budget consol vs 11+1 16 7" xfId="30736"/>
    <cellStyle name="Comma [0] TBD-_PAG Budget consol vs 11+1 16 7" xfId="30735"/>
    <cellStyle name="Comma [0] TBD_PAG Budget consol vs 11+1 16 8" xfId="29556"/>
    <cellStyle name="Comma [0] TBD-_PAG Budget consol vs 11+1 16 8" xfId="29557"/>
    <cellStyle name="Comma [0] TBD_PAG Budget consol vs 11+1 16 9" xfId="34190"/>
    <cellStyle name="Comma [0] TBD-_PAG Budget consol vs 11+1 16 9" xfId="34189"/>
    <cellStyle name="Comma [0] TBD_PAG Budget consol vs 11+1 17" xfId="7232"/>
    <cellStyle name="Comma [0] TBD-_PAG Budget consol vs 11+1 17" xfId="7233"/>
    <cellStyle name="Comma [0] TBD_PAG Budget consol vs 11+1 17 10" xfId="29930"/>
    <cellStyle name="Comma [0] TBD-_PAG Budget consol vs 11+1 17 10" xfId="29931"/>
    <cellStyle name="Comma [0] TBD_PAG Budget consol vs 11+1 17 11" xfId="36604"/>
    <cellStyle name="Comma [0] TBD-_PAG Budget consol vs 11+1 17 11" xfId="36603"/>
    <cellStyle name="Comma [0] TBD_PAG Budget consol vs 11+1 17 12" xfId="15981"/>
    <cellStyle name="Comma [0] TBD-_PAG Budget consol vs 11+1 17 12" xfId="15982"/>
    <cellStyle name="Comma [0] TBD_PAG Budget consol vs 11+1 17 2" xfId="22323"/>
    <cellStyle name="Comma [0] TBD-_PAG Budget consol vs 11+1 17 2" xfId="22324"/>
    <cellStyle name="Comma [0] TBD_PAG Budget consol vs 11+1 17 3" xfId="26830"/>
    <cellStyle name="Comma [0] TBD-_PAG Budget consol vs 11+1 17 3" xfId="26831"/>
    <cellStyle name="Comma [0] TBD_PAG Budget consol vs 11+1 17 4" xfId="24921"/>
    <cellStyle name="Comma [0] TBD-_PAG Budget consol vs 11+1 17 4" xfId="24920"/>
    <cellStyle name="Comma [0] TBD_PAG Budget consol vs 11+1 17 5" xfId="25770"/>
    <cellStyle name="Comma [0] TBD-_PAG Budget consol vs 11+1 17 5" xfId="24252"/>
    <cellStyle name="Comma [0] TBD_PAG Budget consol vs 11+1 17 6" xfId="32996"/>
    <cellStyle name="Comma [0] TBD-_PAG Budget consol vs 11+1 17 6" xfId="32997"/>
    <cellStyle name="Comma [0] TBD_PAG Budget consol vs 11+1 17 7" xfId="30734"/>
    <cellStyle name="Comma [0] TBD-_PAG Budget consol vs 11+1 17 7" xfId="30733"/>
    <cellStyle name="Comma [0] TBD_PAG Budget consol vs 11+1 17 8" xfId="28292"/>
    <cellStyle name="Comma [0] TBD-_PAG Budget consol vs 11+1 17 8" xfId="29558"/>
    <cellStyle name="Comma [0] TBD_PAG Budget consol vs 11+1 17 9" xfId="34188"/>
    <cellStyle name="Comma [0] TBD-_PAG Budget consol vs 11+1 17 9" xfId="34187"/>
    <cellStyle name="Comma [0] TBD_PAG Budget consol vs 11+1 18" xfId="7234"/>
    <cellStyle name="Comma [0] TBD-_PAG Budget consol vs 11+1 18" xfId="7235"/>
    <cellStyle name="Comma [0] TBD_PAG Budget consol vs 11+1 18 10" xfId="29932"/>
    <cellStyle name="Comma [0] TBD-_PAG Budget consol vs 11+1 18 10" xfId="29933"/>
    <cellStyle name="Comma [0] TBD_PAG Budget consol vs 11+1 18 11" xfId="36602"/>
    <cellStyle name="Comma [0] TBD-_PAG Budget consol vs 11+1 18 11" xfId="36601"/>
    <cellStyle name="Comma [0] TBD_PAG Budget consol vs 11+1 18 12" xfId="15983"/>
    <cellStyle name="Comma [0] TBD-_PAG Budget consol vs 11+1 18 12" xfId="15984"/>
    <cellStyle name="Comma [0] TBD_PAG Budget consol vs 11+1 18 2" xfId="22325"/>
    <cellStyle name="Comma [0] TBD-_PAG Budget consol vs 11+1 18 2" xfId="22326"/>
    <cellStyle name="Comma [0] TBD_PAG Budget consol vs 11+1 18 3" xfId="26832"/>
    <cellStyle name="Comma [0] TBD-_PAG Budget consol vs 11+1 18 3" xfId="26833"/>
    <cellStyle name="Comma [0] TBD_PAG Budget consol vs 11+1 18 4" xfId="24919"/>
    <cellStyle name="Comma [0] TBD-_PAG Budget consol vs 11+1 18 4" xfId="24918"/>
    <cellStyle name="Comma [0] TBD_PAG Budget consol vs 11+1 18 5" xfId="24253"/>
    <cellStyle name="Comma [0] TBD-_PAG Budget consol vs 11+1 18 5" xfId="24254"/>
    <cellStyle name="Comma [0] TBD_PAG Budget consol vs 11+1 18 6" xfId="32998"/>
    <cellStyle name="Comma [0] TBD-_PAG Budget consol vs 11+1 18 6" xfId="32999"/>
    <cellStyle name="Comma [0] TBD_PAG Budget consol vs 11+1 18 7" xfId="30732"/>
    <cellStyle name="Comma [0] TBD-_PAG Budget consol vs 11+1 18 7" xfId="30731"/>
    <cellStyle name="Comma [0] TBD_PAG Budget consol vs 11+1 18 8" xfId="29559"/>
    <cellStyle name="Comma [0] TBD-_PAG Budget consol vs 11+1 18 8" xfId="29560"/>
    <cellStyle name="Comma [0] TBD_PAG Budget consol vs 11+1 18 9" xfId="34186"/>
    <cellStyle name="Comma [0] TBD-_PAG Budget consol vs 11+1 18 9" xfId="34185"/>
    <cellStyle name="Comma [0] TBD_PAG Budget consol vs 11+1 19" xfId="7236"/>
    <cellStyle name="Comma [0] TBD-_PAG Budget consol vs 11+1 19" xfId="7237"/>
    <cellStyle name="Comma [0] TBD_PAG Budget consol vs 11+1 19 10" xfId="29934"/>
    <cellStyle name="Comma [0] TBD-_PAG Budget consol vs 11+1 19 10" xfId="28431"/>
    <cellStyle name="Comma [0] TBD_PAG Budget consol vs 11+1 19 11" xfId="36600"/>
    <cellStyle name="Comma [0] TBD-_PAG Budget consol vs 11+1 19 11" xfId="36599"/>
    <cellStyle name="Comma [0] TBD_PAG Budget consol vs 11+1 19 12" xfId="15985"/>
    <cellStyle name="Comma [0] TBD-_PAG Budget consol vs 11+1 19 12" xfId="15986"/>
    <cellStyle name="Comma [0] TBD_PAG Budget consol vs 11+1 19 2" xfId="22327"/>
    <cellStyle name="Comma [0] TBD-_PAG Budget consol vs 11+1 19 2" xfId="22328"/>
    <cellStyle name="Comma [0] TBD_PAG Budget consol vs 11+1 19 3" xfId="26834"/>
    <cellStyle name="Comma [0] TBD-_PAG Budget consol vs 11+1 19 3" xfId="26835"/>
    <cellStyle name="Comma [0] TBD_PAG Budget consol vs 11+1 19 4" xfId="24917"/>
    <cellStyle name="Comma [0] TBD-_PAG Budget consol vs 11+1 19 4" xfId="24916"/>
    <cellStyle name="Comma [0] TBD_PAG Budget consol vs 11+1 19 5" xfId="24255"/>
    <cellStyle name="Comma [0] TBD-_PAG Budget consol vs 11+1 19 5" xfId="24256"/>
    <cellStyle name="Comma [0] TBD_PAG Budget consol vs 11+1 19 6" xfId="33000"/>
    <cellStyle name="Comma [0] TBD-_PAG Budget consol vs 11+1 19 6" xfId="33001"/>
    <cellStyle name="Comma [0] TBD_PAG Budget consol vs 11+1 19 7" xfId="30730"/>
    <cellStyle name="Comma [0] TBD-_PAG Budget consol vs 11+1 19 7" xfId="30729"/>
    <cellStyle name="Comma [0] TBD_PAG Budget consol vs 11+1 19 8" xfId="29561"/>
    <cellStyle name="Comma [0] TBD-_PAG Budget consol vs 11+1 19 8" xfId="29562"/>
    <cellStyle name="Comma [0] TBD_PAG Budget consol vs 11+1 19 9" xfId="34184"/>
    <cellStyle name="Comma [0] TBD-_PAG Budget consol vs 11+1 19 9" xfId="34183"/>
    <cellStyle name="Comma [0] TBD_PAG Budget consol vs 11+1 2" xfId="7238"/>
    <cellStyle name="Comma [0] TBD-_PAG Budget consol vs 11+1 2" xfId="7239"/>
    <cellStyle name="Comma [0] TBD_PAG Budget consol vs 11+1 2 10" xfId="29935"/>
    <cellStyle name="Comma [0] TBD-_PAG Budget consol vs 11+1 2 10" xfId="29936"/>
    <cellStyle name="Comma [0] TBD_PAG Budget consol vs 11+1 2 11" xfId="36598"/>
    <cellStyle name="Comma [0] TBD-_PAG Budget consol vs 11+1 2 11" xfId="36597"/>
    <cellStyle name="Comma [0] TBD_PAG Budget consol vs 11+1 2 12" xfId="15987"/>
    <cellStyle name="Comma [0] TBD-_PAG Budget consol vs 11+1 2 12" xfId="15988"/>
    <cellStyle name="Comma [0] TBD_PAG Budget consol vs 11+1 2 2" xfId="22329"/>
    <cellStyle name="Comma [0] TBD-_PAG Budget consol vs 11+1 2 2" xfId="22330"/>
    <cellStyle name="Comma [0] TBD_PAG Budget consol vs 11+1 2 3" xfId="26836"/>
    <cellStyle name="Comma [0] TBD-_PAG Budget consol vs 11+1 2 3" xfId="26837"/>
    <cellStyle name="Comma [0] TBD_PAG Budget consol vs 11+1 2 4" xfId="24915"/>
    <cellStyle name="Comma [0] TBD-_PAG Budget consol vs 11+1 2 4" xfId="24914"/>
    <cellStyle name="Comma [0] TBD_PAG Budget consol vs 11+1 2 5" xfId="24257"/>
    <cellStyle name="Comma [0] TBD-_PAG Budget consol vs 11+1 2 5" xfId="24258"/>
    <cellStyle name="Comma [0] TBD_PAG Budget consol vs 11+1 2 6" xfId="33002"/>
    <cellStyle name="Comma [0] TBD-_PAG Budget consol vs 11+1 2 6" xfId="33003"/>
    <cellStyle name="Comma [0] TBD_PAG Budget consol vs 11+1 2 7" xfId="30728"/>
    <cellStyle name="Comma [0] TBD-_PAG Budget consol vs 11+1 2 7" xfId="30727"/>
    <cellStyle name="Comma [0] TBD_PAG Budget consol vs 11+1 2 8" xfId="29563"/>
    <cellStyle name="Comma [0] TBD-_PAG Budget consol vs 11+1 2 8" xfId="29564"/>
    <cellStyle name="Comma [0] TBD_PAG Budget consol vs 11+1 2 9" xfId="34182"/>
    <cellStyle name="Comma [0] TBD-_PAG Budget consol vs 11+1 2 9" xfId="34181"/>
    <cellStyle name="Comma [0] TBD_PAG Budget consol vs 11+1 20" xfId="7240"/>
    <cellStyle name="Comma [0] TBD-_PAG Budget consol vs 11+1 20" xfId="7241"/>
    <cellStyle name="Comma [0] TBD_PAG Budget consol vs 11+1 20 10" xfId="28995"/>
    <cellStyle name="Comma [0] TBD-_PAG Budget consol vs 11+1 20 10" xfId="28996"/>
    <cellStyle name="Comma [0] TBD_PAG Budget consol vs 11+1 20 11" xfId="36596"/>
    <cellStyle name="Comma [0] TBD-_PAG Budget consol vs 11+1 20 11" xfId="33669"/>
    <cellStyle name="Comma [0] TBD_PAG Budget consol vs 11+1 20 12" xfId="15989"/>
    <cellStyle name="Comma [0] TBD-_PAG Budget consol vs 11+1 20 12" xfId="15990"/>
    <cellStyle name="Comma [0] TBD_PAG Budget consol vs 11+1 20 2" xfId="22331"/>
    <cellStyle name="Comma [0] TBD-_PAG Budget consol vs 11+1 20 2" xfId="22332"/>
    <cellStyle name="Comma [0] TBD_PAG Budget consol vs 11+1 20 3" xfId="26838"/>
    <cellStyle name="Comma [0] TBD-_PAG Budget consol vs 11+1 20 3" xfId="26839"/>
    <cellStyle name="Comma [0] TBD_PAG Budget consol vs 11+1 20 4" xfId="24913"/>
    <cellStyle name="Comma [0] TBD-_PAG Budget consol vs 11+1 20 4" xfId="24912"/>
    <cellStyle name="Comma [0] TBD_PAG Budget consol vs 11+1 20 5" xfId="24259"/>
    <cellStyle name="Comma [0] TBD-_PAG Budget consol vs 11+1 20 5" xfId="24260"/>
    <cellStyle name="Comma [0] TBD_PAG Budget consol vs 11+1 20 6" xfId="33004"/>
    <cellStyle name="Comma [0] TBD-_PAG Budget consol vs 11+1 20 6" xfId="33005"/>
    <cellStyle name="Comma [0] TBD_PAG Budget consol vs 11+1 20 7" xfId="30726"/>
    <cellStyle name="Comma [0] TBD-_PAG Budget consol vs 11+1 20 7" xfId="30725"/>
    <cellStyle name="Comma [0] TBD_PAG Budget consol vs 11+1 20 8" xfId="29565"/>
    <cellStyle name="Comma [0] TBD-_PAG Budget consol vs 11+1 20 8" xfId="29566"/>
    <cellStyle name="Comma [0] TBD_PAG Budget consol vs 11+1 20 9" xfId="28610"/>
    <cellStyle name="Comma [0] TBD-_PAG Budget consol vs 11+1 20 9" xfId="28823"/>
    <cellStyle name="Comma [0] TBD_PAG Budget consol vs 11+1 21" xfId="7242"/>
    <cellStyle name="Comma [0] TBD-_PAG Budget consol vs 11+1 21" xfId="7243"/>
    <cellStyle name="Comma [0] TBD_PAG Budget consol vs 11+1 21 10" xfId="28997"/>
    <cellStyle name="Comma [0] TBD-_PAG Budget consol vs 11+1 21 10" xfId="28998"/>
    <cellStyle name="Comma [0] TBD_PAG Budget consol vs 11+1 21 11" xfId="36595"/>
    <cellStyle name="Comma [0] TBD-_PAG Budget consol vs 11+1 21 11" xfId="36594"/>
    <cellStyle name="Comma [0] TBD_PAG Budget consol vs 11+1 21 12" xfId="15991"/>
    <cellStyle name="Comma [0] TBD-_PAG Budget consol vs 11+1 21 12" xfId="15992"/>
    <cellStyle name="Comma [0] TBD_PAG Budget consol vs 11+1 21 2" xfId="22333"/>
    <cellStyle name="Comma [0] TBD-_PAG Budget consol vs 11+1 21 2" xfId="22334"/>
    <cellStyle name="Comma [0] TBD_PAG Budget consol vs 11+1 21 3" xfId="26840"/>
    <cellStyle name="Comma [0] TBD-_PAG Budget consol vs 11+1 21 3" xfId="26841"/>
    <cellStyle name="Comma [0] TBD_PAG Budget consol vs 11+1 21 4" xfId="24911"/>
    <cellStyle name="Comma [0] TBD-_PAG Budget consol vs 11+1 21 4" xfId="24910"/>
    <cellStyle name="Comma [0] TBD_PAG Budget consol vs 11+1 21 5" xfId="24261"/>
    <cellStyle name="Comma [0] TBD-_PAG Budget consol vs 11+1 21 5" xfId="23566"/>
    <cellStyle name="Comma [0] TBD_PAG Budget consol vs 11+1 21 6" xfId="33006"/>
    <cellStyle name="Comma [0] TBD-_PAG Budget consol vs 11+1 21 6" xfId="33007"/>
    <cellStyle name="Comma [0] TBD_PAG Budget consol vs 11+1 21 7" xfId="30724"/>
    <cellStyle name="Comma [0] TBD-_PAG Budget consol vs 11+1 21 7" xfId="30723"/>
    <cellStyle name="Comma [0] TBD_PAG Budget consol vs 11+1 21 8" xfId="29567"/>
    <cellStyle name="Comma [0] TBD-_PAG Budget consol vs 11+1 21 8" xfId="29568"/>
    <cellStyle name="Comma [0] TBD_PAG Budget consol vs 11+1 21 9" xfId="28822"/>
    <cellStyle name="Comma [0] TBD-_PAG Budget consol vs 11+1 21 9" xfId="34180"/>
    <cellStyle name="Comma [0] TBD_PAG Budget consol vs 11+1 22" xfId="7244"/>
    <cellStyle name="Comma [0] TBD-_PAG Budget consol vs 11+1 22" xfId="7245"/>
    <cellStyle name="Comma [0] TBD_PAG Budget consol vs 11+1 22 10" xfId="30188"/>
    <cellStyle name="Comma [0] TBD-_PAG Budget consol vs 11+1 22 10" xfId="29937"/>
    <cellStyle name="Comma [0] TBD_PAG Budget consol vs 11+1 22 11" xfId="36593"/>
    <cellStyle name="Comma [0] TBD-_PAG Budget consol vs 11+1 22 11" xfId="36592"/>
    <cellStyle name="Comma [0] TBD_PAG Budget consol vs 11+1 22 12" xfId="15993"/>
    <cellStyle name="Comma [0] TBD-_PAG Budget consol vs 11+1 22 12" xfId="15994"/>
    <cellStyle name="Comma [0] TBD_PAG Budget consol vs 11+1 22 2" xfId="22335"/>
    <cellStyle name="Comma [0] TBD-_PAG Budget consol vs 11+1 22 2" xfId="22336"/>
    <cellStyle name="Comma [0] TBD_PAG Budget consol vs 11+1 22 3" xfId="26842"/>
    <cellStyle name="Comma [0] TBD-_PAG Budget consol vs 11+1 22 3" xfId="26843"/>
    <cellStyle name="Comma [0] TBD_PAG Budget consol vs 11+1 22 4" xfId="24909"/>
    <cellStyle name="Comma [0] TBD-_PAG Budget consol vs 11+1 22 4" xfId="24908"/>
    <cellStyle name="Comma [0] TBD_PAG Budget consol vs 11+1 22 5" xfId="24262"/>
    <cellStyle name="Comma [0] TBD-_PAG Budget consol vs 11+1 22 5" xfId="24263"/>
    <cellStyle name="Comma [0] TBD_PAG Budget consol vs 11+1 22 6" xfId="33008"/>
    <cellStyle name="Comma [0] TBD-_PAG Budget consol vs 11+1 22 6" xfId="33009"/>
    <cellStyle name="Comma [0] TBD_PAG Budget consol vs 11+1 22 7" xfId="30722"/>
    <cellStyle name="Comma [0] TBD-_PAG Budget consol vs 11+1 22 7" xfId="30721"/>
    <cellStyle name="Comma [0] TBD_PAG Budget consol vs 11+1 22 8" xfId="29569"/>
    <cellStyle name="Comma [0] TBD-_PAG Budget consol vs 11+1 22 8" xfId="29570"/>
    <cellStyle name="Comma [0] TBD_PAG Budget consol vs 11+1 22 9" xfId="34179"/>
    <cellStyle name="Comma [0] TBD-_PAG Budget consol vs 11+1 22 9" xfId="34178"/>
    <cellStyle name="Comma [0] TBD_PAG Budget consol vs 11+1 23" xfId="7246"/>
    <cellStyle name="Comma [0] TBD-_PAG Budget consol vs 11+1 23" xfId="7247"/>
    <cellStyle name="Comma [0] TBD_PAG Budget consol vs 11+1 23 10" xfId="29938"/>
    <cellStyle name="Comma [0] TBD-_PAG Budget consol vs 11+1 23 10" xfId="29939"/>
    <cellStyle name="Comma [0] TBD_PAG Budget consol vs 11+1 23 11" xfId="36591"/>
    <cellStyle name="Comma [0] TBD-_PAG Budget consol vs 11+1 23 11" xfId="36590"/>
    <cellStyle name="Comma [0] TBD_PAG Budget consol vs 11+1 23 12" xfId="15995"/>
    <cellStyle name="Comma [0] TBD-_PAG Budget consol vs 11+1 23 12" xfId="15996"/>
    <cellStyle name="Comma [0] TBD_PAG Budget consol vs 11+1 23 2" xfId="22337"/>
    <cellStyle name="Comma [0] TBD-_PAG Budget consol vs 11+1 23 2" xfId="22338"/>
    <cellStyle name="Comma [0] TBD_PAG Budget consol vs 11+1 23 3" xfId="26844"/>
    <cellStyle name="Comma [0] TBD-_PAG Budget consol vs 11+1 23 3" xfId="26845"/>
    <cellStyle name="Comma [0] TBD_PAG Budget consol vs 11+1 23 4" xfId="24907"/>
    <cellStyle name="Comma [0] TBD-_PAG Budget consol vs 11+1 23 4" xfId="24906"/>
    <cellStyle name="Comma [0] TBD_PAG Budget consol vs 11+1 23 5" xfId="24264"/>
    <cellStyle name="Comma [0] TBD-_PAG Budget consol vs 11+1 23 5" xfId="24265"/>
    <cellStyle name="Comma [0] TBD_PAG Budget consol vs 11+1 23 6" xfId="33010"/>
    <cellStyle name="Comma [0] TBD-_PAG Budget consol vs 11+1 23 6" xfId="33011"/>
    <cellStyle name="Comma [0] TBD_PAG Budget consol vs 11+1 23 7" xfId="30720"/>
    <cellStyle name="Comma [0] TBD-_PAG Budget consol vs 11+1 23 7" xfId="30719"/>
    <cellStyle name="Comma [0] TBD_PAG Budget consol vs 11+1 23 8" xfId="29571"/>
    <cellStyle name="Comma [0] TBD-_PAG Budget consol vs 11+1 23 8" xfId="29572"/>
    <cellStyle name="Comma [0] TBD_PAG Budget consol vs 11+1 23 9" xfId="34177"/>
    <cellStyle name="Comma [0] TBD-_PAG Budget consol vs 11+1 23 9" xfId="34176"/>
    <cellStyle name="Comma [0] TBD_PAG Budget consol vs 11+1 24" xfId="7248"/>
    <cellStyle name="Comma [0] TBD-_PAG Budget consol vs 11+1 24" xfId="7249"/>
    <cellStyle name="Comma [0] TBD_PAG Budget consol vs 11+1 24 10" xfId="29940"/>
    <cellStyle name="Comma [0] TBD-_PAG Budget consol vs 11+1 24 10" xfId="29941"/>
    <cellStyle name="Comma [0] TBD_PAG Budget consol vs 11+1 24 11" xfId="36589"/>
    <cellStyle name="Comma [0] TBD-_PAG Budget consol vs 11+1 24 11" xfId="33668"/>
    <cellStyle name="Comma [0] TBD_PAG Budget consol vs 11+1 24 12" xfId="15997"/>
    <cellStyle name="Comma [0] TBD-_PAG Budget consol vs 11+1 24 12" xfId="15998"/>
    <cellStyle name="Comma [0] TBD_PAG Budget consol vs 11+1 24 2" xfId="22339"/>
    <cellStyle name="Comma [0] TBD-_PAG Budget consol vs 11+1 24 2" xfId="22340"/>
    <cellStyle name="Comma [0] TBD_PAG Budget consol vs 11+1 24 3" xfId="26846"/>
    <cellStyle name="Comma [0] TBD-_PAG Budget consol vs 11+1 24 3" xfId="26847"/>
    <cellStyle name="Comma [0] TBD_PAG Budget consol vs 11+1 24 4" xfId="24905"/>
    <cellStyle name="Comma [0] TBD-_PAG Budget consol vs 11+1 24 4" xfId="24904"/>
    <cellStyle name="Comma [0] TBD_PAG Budget consol vs 11+1 24 5" xfId="24266"/>
    <cellStyle name="Comma [0] TBD-_PAG Budget consol vs 11+1 24 5" xfId="24267"/>
    <cellStyle name="Comma [0] TBD_PAG Budget consol vs 11+1 24 6" xfId="33012"/>
    <cellStyle name="Comma [0] TBD-_PAG Budget consol vs 11+1 24 6" xfId="33013"/>
    <cellStyle name="Comma [0] TBD_PAG Budget consol vs 11+1 24 7" xfId="30718"/>
    <cellStyle name="Comma [0] TBD-_PAG Budget consol vs 11+1 24 7" xfId="30717"/>
    <cellStyle name="Comma [0] TBD_PAG Budget consol vs 11+1 24 8" xfId="29573"/>
    <cellStyle name="Comma [0] TBD-_PAG Budget consol vs 11+1 24 8" xfId="29574"/>
    <cellStyle name="Comma [0] TBD_PAG Budget consol vs 11+1 24 9" xfId="34175"/>
    <cellStyle name="Comma [0] TBD-_PAG Budget consol vs 11+1 24 9" xfId="34174"/>
    <cellStyle name="Comma [0] TBD_PAG Budget consol vs 11+1 25" xfId="7250"/>
    <cellStyle name="Comma [0] TBD-_PAG Budget consol vs 11+1 25" xfId="7251"/>
    <cellStyle name="Comma [0] TBD_PAG Budget consol vs 11+1 25 10" xfId="29942"/>
    <cellStyle name="Comma [0] TBD-_PAG Budget consol vs 11+1 25 10" xfId="29943"/>
    <cellStyle name="Comma [0] TBD_PAG Budget consol vs 11+1 25 11" xfId="36588"/>
    <cellStyle name="Comma [0] TBD-_PAG Budget consol vs 11+1 25 11" xfId="36587"/>
    <cellStyle name="Comma [0] TBD_PAG Budget consol vs 11+1 25 12" xfId="15999"/>
    <cellStyle name="Comma [0] TBD-_PAG Budget consol vs 11+1 25 12" xfId="16000"/>
    <cellStyle name="Comma [0] TBD_PAG Budget consol vs 11+1 25 2" xfId="22341"/>
    <cellStyle name="Comma [0] TBD-_PAG Budget consol vs 11+1 25 2" xfId="22342"/>
    <cellStyle name="Comma [0] TBD_PAG Budget consol vs 11+1 25 3" xfId="26848"/>
    <cellStyle name="Comma [0] TBD-_PAG Budget consol vs 11+1 25 3" xfId="26849"/>
    <cellStyle name="Comma [0] TBD_PAG Budget consol vs 11+1 25 4" xfId="24903"/>
    <cellStyle name="Comma [0] TBD-_PAG Budget consol vs 11+1 25 4" xfId="24902"/>
    <cellStyle name="Comma [0] TBD_PAG Budget consol vs 11+1 25 5" xfId="24268"/>
    <cellStyle name="Comma [0] TBD-_PAG Budget consol vs 11+1 25 5" xfId="24269"/>
    <cellStyle name="Comma [0] TBD_PAG Budget consol vs 11+1 25 6" xfId="33014"/>
    <cellStyle name="Comma [0] TBD-_PAG Budget consol vs 11+1 25 6" xfId="33015"/>
    <cellStyle name="Comma [0] TBD_PAG Budget consol vs 11+1 25 7" xfId="30716"/>
    <cellStyle name="Comma [0] TBD-_PAG Budget consol vs 11+1 25 7" xfId="30715"/>
    <cellStyle name="Comma [0] TBD_PAG Budget consol vs 11+1 25 8" xfId="29575"/>
    <cellStyle name="Comma [0] TBD-_PAG Budget consol vs 11+1 25 8" xfId="29576"/>
    <cellStyle name="Comma [0] TBD_PAG Budget consol vs 11+1 25 9" xfId="34173"/>
    <cellStyle name="Comma [0] TBD-_PAG Budget consol vs 11+1 25 9" xfId="34172"/>
    <cellStyle name="Comma [0] TBD_PAG Budget consol vs 11+1 26" xfId="7252"/>
    <cellStyle name="Comma [0] TBD-_PAG Budget consol vs 11+1 26" xfId="7253"/>
    <cellStyle name="Comma [0] TBD_PAG Budget consol vs 11+1 26 10" xfId="29944"/>
    <cellStyle name="Comma [0] TBD-_PAG Budget consol vs 11+1 26 10" xfId="28432"/>
    <cellStyle name="Comma [0] TBD_PAG Budget consol vs 11+1 26 11" xfId="36809"/>
    <cellStyle name="Comma [0] TBD-_PAG Budget consol vs 11+1 26 11" xfId="34733"/>
    <cellStyle name="Comma [0] TBD_PAG Budget consol vs 11+1 26 12" xfId="16001"/>
    <cellStyle name="Comma [0] TBD-_PAG Budget consol vs 11+1 26 12" xfId="16002"/>
    <cellStyle name="Comma [0] TBD_PAG Budget consol vs 11+1 26 2" xfId="22343"/>
    <cellStyle name="Comma [0] TBD-_PAG Budget consol vs 11+1 26 2" xfId="22344"/>
    <cellStyle name="Comma [0] TBD_PAG Budget consol vs 11+1 26 3" xfId="26850"/>
    <cellStyle name="Comma [0] TBD-_PAG Budget consol vs 11+1 26 3" xfId="26851"/>
    <cellStyle name="Comma [0] TBD_PAG Budget consol vs 11+1 26 4" xfId="24901"/>
    <cellStyle name="Comma [0] TBD-_PAG Budget consol vs 11+1 26 4" xfId="24900"/>
    <cellStyle name="Comma [0] TBD_PAG Budget consol vs 11+1 26 5" xfId="24270"/>
    <cellStyle name="Comma [0] TBD-_PAG Budget consol vs 11+1 26 5" xfId="24271"/>
    <cellStyle name="Comma [0] TBD_PAG Budget consol vs 11+1 26 6" xfId="33016"/>
    <cellStyle name="Comma [0] TBD-_PAG Budget consol vs 11+1 26 6" xfId="33017"/>
    <cellStyle name="Comma [0] TBD_PAG Budget consol vs 11+1 26 7" xfId="30714"/>
    <cellStyle name="Comma [0] TBD-_PAG Budget consol vs 11+1 26 7" xfId="30713"/>
    <cellStyle name="Comma [0] TBD_PAG Budget consol vs 11+1 26 8" xfId="29577"/>
    <cellStyle name="Comma [0] TBD-_PAG Budget consol vs 11+1 26 8" xfId="29578"/>
    <cellStyle name="Comma [0] TBD_PAG Budget consol vs 11+1 26 9" xfId="34171"/>
    <cellStyle name="Comma [0] TBD-_PAG Budget consol vs 11+1 26 9" xfId="30080"/>
    <cellStyle name="Comma [0] TBD_PAG Budget consol vs 11+1 27" xfId="7254"/>
    <cellStyle name="Comma [0] TBD-_PAG Budget consol vs 11+1 27" xfId="7255"/>
    <cellStyle name="Comma [0] TBD_PAG Budget consol vs 11+1 27 10" xfId="29945"/>
    <cellStyle name="Comma [0] TBD-_PAG Budget consol vs 11+1 27 10" xfId="33565"/>
    <cellStyle name="Comma [0] TBD_PAG Budget consol vs 11+1 27 11" xfId="30250"/>
    <cellStyle name="Comma [0] TBD-_PAG Budget consol vs 11+1 27 11" xfId="36586"/>
    <cellStyle name="Comma [0] TBD_PAG Budget consol vs 11+1 27 12" xfId="16003"/>
    <cellStyle name="Comma [0] TBD-_PAG Budget consol vs 11+1 27 12" xfId="16004"/>
    <cellStyle name="Comma [0] TBD_PAG Budget consol vs 11+1 27 2" xfId="22345"/>
    <cellStyle name="Comma [0] TBD-_PAG Budget consol vs 11+1 27 2" xfId="22346"/>
    <cellStyle name="Comma [0] TBD_PAG Budget consol vs 11+1 27 3" xfId="26852"/>
    <cellStyle name="Comma [0] TBD-_PAG Budget consol vs 11+1 27 3" xfId="26853"/>
    <cellStyle name="Comma [0] TBD_PAG Budget consol vs 11+1 27 4" xfId="24899"/>
    <cellStyle name="Comma [0] TBD-_PAG Budget consol vs 11+1 27 4" xfId="24898"/>
    <cellStyle name="Comma [0] TBD_PAG Budget consol vs 11+1 27 5" xfId="24272"/>
    <cellStyle name="Comma [0] TBD-_PAG Budget consol vs 11+1 27 5" xfId="24273"/>
    <cellStyle name="Comma [0] TBD_PAG Budget consol vs 11+1 27 6" xfId="33018"/>
    <cellStyle name="Comma [0] TBD-_PAG Budget consol vs 11+1 27 6" xfId="33019"/>
    <cellStyle name="Comma [0] TBD_PAG Budget consol vs 11+1 27 7" xfId="30712"/>
    <cellStyle name="Comma [0] TBD-_PAG Budget consol vs 11+1 27 7" xfId="30711"/>
    <cellStyle name="Comma [0] TBD_PAG Budget consol vs 11+1 27 8" xfId="29579"/>
    <cellStyle name="Comma [0] TBD-_PAG Budget consol vs 11+1 27 8" xfId="29580"/>
    <cellStyle name="Comma [0] TBD_PAG Budget consol vs 11+1 27 9" xfId="35933"/>
    <cellStyle name="Comma [0] TBD-_PAG Budget consol vs 11+1 27 9" xfId="35934"/>
    <cellStyle name="Comma [0] TBD_PAG Budget consol vs 11+1 28" xfId="7256"/>
    <cellStyle name="Comma [0] TBD-_PAG Budget consol vs 11+1 28" xfId="7257"/>
    <cellStyle name="Comma [0] TBD_PAG Budget consol vs 11+1 28 10" xfId="28999"/>
    <cellStyle name="Comma [0] TBD-_PAG Budget consol vs 11+1 28 10" xfId="29000"/>
    <cellStyle name="Comma [0] TBD_PAG Budget consol vs 11+1 28 11" xfId="36585"/>
    <cellStyle name="Comma [0] TBD-_PAG Budget consol vs 11+1 28 11" xfId="36584"/>
    <cellStyle name="Comma [0] TBD_PAG Budget consol vs 11+1 28 12" xfId="16005"/>
    <cellStyle name="Comma [0] TBD-_PAG Budget consol vs 11+1 28 12" xfId="16006"/>
    <cellStyle name="Comma [0] TBD_PAG Budget consol vs 11+1 28 2" xfId="22347"/>
    <cellStyle name="Comma [0] TBD-_PAG Budget consol vs 11+1 28 2" xfId="22348"/>
    <cellStyle name="Comma [0] TBD_PAG Budget consol vs 11+1 28 3" xfId="26854"/>
    <cellStyle name="Comma [0] TBD-_PAG Budget consol vs 11+1 28 3" xfId="26855"/>
    <cellStyle name="Comma [0] TBD_PAG Budget consol vs 11+1 28 4" xfId="24897"/>
    <cellStyle name="Comma [0] TBD-_PAG Budget consol vs 11+1 28 4" xfId="24896"/>
    <cellStyle name="Comma [0] TBD_PAG Budget consol vs 11+1 28 5" xfId="24274"/>
    <cellStyle name="Comma [0] TBD-_PAG Budget consol vs 11+1 28 5" xfId="24275"/>
    <cellStyle name="Comma [0] TBD_PAG Budget consol vs 11+1 28 6" xfId="33020"/>
    <cellStyle name="Comma [0] TBD-_PAG Budget consol vs 11+1 28 6" xfId="33021"/>
    <cellStyle name="Comma [0] TBD_PAG Budget consol vs 11+1 28 7" xfId="30710"/>
    <cellStyle name="Comma [0] TBD-_PAG Budget consol vs 11+1 28 7" xfId="30709"/>
    <cellStyle name="Comma [0] TBD_PAG Budget consol vs 11+1 28 8" xfId="29581"/>
    <cellStyle name="Comma [0] TBD-_PAG Budget consol vs 11+1 28 8" xfId="31819"/>
    <cellStyle name="Comma [0] TBD_PAG Budget consol vs 11+1 28 9" xfId="34170"/>
    <cellStyle name="Comma [0] TBD-_PAG Budget consol vs 11+1 28 9" xfId="34169"/>
    <cellStyle name="Comma [0] TBD_PAG Budget consol vs 11+1 29" xfId="22307"/>
    <cellStyle name="Comma [0] TBD-_PAG Budget consol vs 11+1 29" xfId="22308"/>
    <cellStyle name="Comma [0] TBD_PAG Budget consol vs 11+1 3" xfId="7258"/>
    <cellStyle name="Comma [0] TBD-_PAG Budget consol vs 11+1 3" xfId="7259"/>
    <cellStyle name="Comma [0] TBD_PAG Budget consol vs 11+1 3 10" xfId="29001"/>
    <cellStyle name="Comma [0] TBD-_PAG Budget consol vs 11+1 3 10" xfId="29002"/>
    <cellStyle name="Comma [0] TBD_PAG Budget consol vs 11+1 3 11" xfId="36583"/>
    <cellStyle name="Comma [0] TBD-_PAG Budget consol vs 11+1 3 11" xfId="36582"/>
    <cellStyle name="Comma [0] TBD_PAG Budget consol vs 11+1 3 12" xfId="16007"/>
    <cellStyle name="Comma [0] TBD-_PAG Budget consol vs 11+1 3 12" xfId="16008"/>
    <cellStyle name="Comma [0] TBD_PAG Budget consol vs 11+1 3 2" xfId="22349"/>
    <cellStyle name="Comma [0] TBD-_PAG Budget consol vs 11+1 3 2" xfId="22350"/>
    <cellStyle name="Comma [0] TBD_PAG Budget consol vs 11+1 3 3" xfId="26856"/>
    <cellStyle name="Comma [0] TBD-_PAG Budget consol vs 11+1 3 3" xfId="26857"/>
    <cellStyle name="Comma [0] TBD_PAG Budget consol vs 11+1 3 4" xfId="24895"/>
    <cellStyle name="Comma [0] TBD-_PAG Budget consol vs 11+1 3 4" xfId="24894"/>
    <cellStyle name="Comma [0] TBD_PAG Budget consol vs 11+1 3 5" xfId="24276"/>
    <cellStyle name="Comma [0] TBD-_PAG Budget consol vs 11+1 3 5" xfId="24277"/>
    <cellStyle name="Comma [0] TBD_PAG Budget consol vs 11+1 3 6" xfId="33022"/>
    <cellStyle name="Comma [0] TBD-_PAG Budget consol vs 11+1 3 6" xfId="33023"/>
    <cellStyle name="Comma [0] TBD_PAG Budget consol vs 11+1 3 7" xfId="30708"/>
    <cellStyle name="Comma [0] TBD-_PAG Budget consol vs 11+1 3 7" xfId="30707"/>
    <cellStyle name="Comma [0] TBD_PAG Budget consol vs 11+1 3 8" xfId="29582"/>
    <cellStyle name="Comma [0] TBD-_PAG Budget consol vs 11+1 3 8" xfId="31820"/>
    <cellStyle name="Comma [0] TBD_PAG Budget consol vs 11+1 3 9" xfId="34168"/>
    <cellStyle name="Comma [0] TBD-_PAG Budget consol vs 11+1 3 9" xfId="34167"/>
    <cellStyle name="Comma [0] TBD_PAG Budget consol vs 11+1 30" xfId="26814"/>
    <cellStyle name="Comma [0] TBD-_PAG Budget consol vs 11+1 30" xfId="26815"/>
    <cellStyle name="Comma [0] TBD_PAG Budget consol vs 11+1 31" xfId="24937"/>
    <cellStyle name="Comma [0] TBD-_PAG Budget consol vs 11+1 31" xfId="24936"/>
    <cellStyle name="Comma [0] TBD_PAG Budget consol vs 11+1 32" xfId="24241"/>
    <cellStyle name="Comma [0] TBD-_PAG Budget consol vs 11+1 32" xfId="23562"/>
    <cellStyle name="Comma [0] TBD_PAG Budget consol vs 11+1 33" xfId="32980"/>
    <cellStyle name="Comma [0] TBD-_PAG Budget consol vs 11+1 33" xfId="32981"/>
    <cellStyle name="Comma [0] TBD_PAG Budget consol vs 11+1 34" xfId="30750"/>
    <cellStyle name="Comma [0] TBD-_PAG Budget consol vs 11+1 34" xfId="30749"/>
    <cellStyle name="Comma [0] TBD_PAG Budget consol vs 11+1 35" xfId="29545"/>
    <cellStyle name="Comma [0] TBD-_PAG Budget consol vs 11+1 35" xfId="29546"/>
    <cellStyle name="Comma [0] TBD_PAG Budget consol vs 11+1 36" xfId="35957"/>
    <cellStyle name="Comma [0] TBD-_PAG Budget consol vs 11+1 36" xfId="35963"/>
    <cellStyle name="Comma [0] TBD_PAG Budget consol vs 11+1 37" xfId="29923"/>
    <cellStyle name="Comma [0] TBD-_PAG Budget consol vs 11+1 37" xfId="28428"/>
    <cellStyle name="Comma [0] TBD_PAG Budget consol vs 11+1 38" xfId="35778"/>
    <cellStyle name="Comma [0] TBD-_PAG Budget consol vs 11+1 38" xfId="36617"/>
    <cellStyle name="Comma [0] TBD_PAG Budget consol vs 11+1 39" xfId="15965"/>
    <cellStyle name="Comma [0] TBD-_PAG Budget consol vs 11+1 39" xfId="15966"/>
    <cellStyle name="Comma [0] TBD_PAG Budget consol vs 11+1 4" xfId="7260"/>
    <cellStyle name="Comma [0] TBD-_PAG Budget consol vs 11+1 4" xfId="7261"/>
    <cellStyle name="Comma [0] TBD_PAG Budget consol vs 11+1 4 10" xfId="29003"/>
    <cellStyle name="Comma [0] TBD-_PAG Budget consol vs 11+1 4 10" xfId="29004"/>
    <cellStyle name="Comma [0] TBD_PAG Budget consol vs 11+1 4 11" xfId="33667"/>
    <cellStyle name="Comma [0] TBD-_PAG Budget consol vs 11+1 4 11" xfId="36581"/>
    <cellStyle name="Comma [0] TBD_PAG Budget consol vs 11+1 4 12" xfId="16009"/>
    <cellStyle name="Comma [0] TBD-_PAG Budget consol vs 11+1 4 12" xfId="16010"/>
    <cellStyle name="Comma [0] TBD_PAG Budget consol vs 11+1 4 2" xfId="22351"/>
    <cellStyle name="Comma [0] TBD-_PAG Budget consol vs 11+1 4 2" xfId="22352"/>
    <cellStyle name="Comma [0] TBD_PAG Budget consol vs 11+1 4 3" xfId="26858"/>
    <cellStyle name="Comma [0] TBD-_PAG Budget consol vs 11+1 4 3" xfId="26859"/>
    <cellStyle name="Comma [0] TBD_PAG Budget consol vs 11+1 4 4" xfId="24893"/>
    <cellStyle name="Comma [0] TBD-_PAG Budget consol vs 11+1 4 4" xfId="24892"/>
    <cellStyle name="Comma [0] TBD_PAG Budget consol vs 11+1 4 5" xfId="24278"/>
    <cellStyle name="Comma [0] TBD-_PAG Budget consol vs 11+1 4 5" xfId="24279"/>
    <cellStyle name="Comma [0] TBD_PAG Budget consol vs 11+1 4 6" xfId="33024"/>
    <cellStyle name="Comma [0] TBD-_PAG Budget consol vs 11+1 4 6" xfId="33025"/>
    <cellStyle name="Comma [0] TBD_PAG Budget consol vs 11+1 4 7" xfId="30706"/>
    <cellStyle name="Comma [0] TBD-_PAG Budget consol vs 11+1 4 7" xfId="30705"/>
    <cellStyle name="Comma [0] TBD_PAG Budget consol vs 11+1 4 8" xfId="31821"/>
    <cellStyle name="Comma [0] TBD-_PAG Budget consol vs 11+1 4 8" xfId="28293"/>
    <cellStyle name="Comma [0] TBD_PAG Budget consol vs 11+1 4 9" xfId="34166"/>
    <cellStyle name="Comma [0] TBD-_PAG Budget consol vs 11+1 4 9" xfId="34164"/>
    <cellStyle name="Comma [0] TBD_PAG Budget consol vs 11+1 5" xfId="7262"/>
    <cellStyle name="Comma [0] TBD-_PAG Budget consol vs 11+1 5" xfId="7263"/>
    <cellStyle name="Comma [0] TBD_PAG Budget consol vs 11+1 5 10" xfId="29007"/>
    <cellStyle name="Comma [0] TBD-_PAG Budget consol vs 11+1 5 10" xfId="29008"/>
    <cellStyle name="Comma [0] TBD_PAG Budget consol vs 11+1 5 11" xfId="36580"/>
    <cellStyle name="Comma [0] TBD-_PAG Budget consol vs 11+1 5 11" xfId="36579"/>
    <cellStyle name="Comma [0] TBD_PAG Budget consol vs 11+1 5 12" xfId="16011"/>
    <cellStyle name="Comma [0] TBD-_PAG Budget consol vs 11+1 5 12" xfId="16012"/>
    <cellStyle name="Comma [0] TBD_PAG Budget consol vs 11+1 5 2" xfId="22353"/>
    <cellStyle name="Comma [0] TBD-_PAG Budget consol vs 11+1 5 2" xfId="22354"/>
    <cellStyle name="Comma [0] TBD_PAG Budget consol vs 11+1 5 3" xfId="26860"/>
    <cellStyle name="Comma [0] TBD-_PAG Budget consol vs 11+1 5 3" xfId="26861"/>
    <cellStyle name="Comma [0] TBD_PAG Budget consol vs 11+1 5 4" xfId="24891"/>
    <cellStyle name="Comma [0] TBD-_PAG Budget consol vs 11+1 5 4" xfId="24890"/>
    <cellStyle name="Comma [0] TBD_PAG Budget consol vs 11+1 5 5" xfId="24280"/>
    <cellStyle name="Comma [0] TBD-_PAG Budget consol vs 11+1 5 5" xfId="24281"/>
    <cellStyle name="Comma [0] TBD_PAG Budget consol vs 11+1 5 6" xfId="33026"/>
    <cellStyle name="Comma [0] TBD-_PAG Budget consol vs 11+1 5 6" xfId="33027"/>
    <cellStyle name="Comma [0] TBD_PAG Budget consol vs 11+1 5 7" xfId="30704"/>
    <cellStyle name="Comma [0] TBD-_PAG Budget consol vs 11+1 5 7" xfId="30703"/>
    <cellStyle name="Comma [0] TBD_PAG Budget consol vs 11+1 5 8" xfId="28294"/>
    <cellStyle name="Comma [0] TBD-_PAG Budget consol vs 11+1 5 8" xfId="28295"/>
    <cellStyle name="Comma [0] TBD_PAG Budget consol vs 11+1 5 9" xfId="34163"/>
    <cellStyle name="Comma [0] TBD-_PAG Budget consol vs 11+1 5 9" xfId="34162"/>
    <cellStyle name="Comma [0] TBD_PAG Budget consol vs 11+1 6" xfId="7264"/>
    <cellStyle name="Comma [0] TBD-_PAG Budget consol vs 11+1 6" xfId="7265"/>
    <cellStyle name="Comma [0] TBD_PAG Budget consol vs 11+1 6 10" xfId="29009"/>
    <cellStyle name="Comma [0] TBD-_PAG Budget consol vs 11+1 6 10" xfId="29010"/>
    <cellStyle name="Comma [0] TBD_PAG Budget consol vs 11+1 6 11" xfId="36578"/>
    <cellStyle name="Comma [0] TBD-_PAG Budget consol vs 11+1 6 11" xfId="30249"/>
    <cellStyle name="Comma [0] TBD_PAG Budget consol vs 11+1 6 12" xfId="16013"/>
    <cellStyle name="Comma [0] TBD-_PAG Budget consol vs 11+1 6 12" xfId="16014"/>
    <cellStyle name="Comma [0] TBD_PAG Budget consol vs 11+1 6 2" xfId="22355"/>
    <cellStyle name="Comma [0] TBD-_PAG Budget consol vs 11+1 6 2" xfId="22356"/>
    <cellStyle name="Comma [0] TBD_PAG Budget consol vs 11+1 6 3" xfId="26862"/>
    <cellStyle name="Comma [0] TBD-_PAG Budget consol vs 11+1 6 3" xfId="26863"/>
    <cellStyle name="Comma [0] TBD_PAG Budget consol vs 11+1 6 4" xfId="24889"/>
    <cellStyle name="Comma [0] TBD-_PAG Budget consol vs 11+1 6 4" xfId="24888"/>
    <cellStyle name="Comma [0] TBD_PAG Budget consol vs 11+1 6 5" xfId="24282"/>
    <cellStyle name="Comma [0] TBD-_PAG Budget consol vs 11+1 6 5" xfId="24283"/>
    <cellStyle name="Comma [0] TBD_PAG Budget consol vs 11+1 6 6" xfId="33028"/>
    <cellStyle name="Comma [0] TBD-_PAG Budget consol vs 11+1 6 6" xfId="33029"/>
    <cellStyle name="Comma [0] TBD_PAG Budget consol vs 11+1 6 7" xfId="30702"/>
    <cellStyle name="Comma [0] TBD-_PAG Budget consol vs 11+1 6 7" xfId="30701"/>
    <cellStyle name="Comma [0] TBD_PAG Budget consol vs 11+1 6 8" xfId="28296"/>
    <cellStyle name="Comma [0] TBD-_PAG Budget consol vs 11+1 6 8" xfId="28297"/>
    <cellStyle name="Comma [0] TBD_PAG Budget consol vs 11+1 6 9" xfId="34161"/>
    <cellStyle name="Comma [0] TBD-_PAG Budget consol vs 11+1 6 9" xfId="34160"/>
    <cellStyle name="Comma [0] TBD_PAG Budget consol vs 11+1 7" xfId="7266"/>
    <cellStyle name="Comma [0] TBD-_PAG Budget consol vs 11+1 7" xfId="7267"/>
    <cellStyle name="Comma [0] TBD_PAG Budget consol vs 11+1 7 10" xfId="30164"/>
    <cellStyle name="Comma [0] TBD-_PAG Budget consol vs 11+1 7 10" xfId="29011"/>
    <cellStyle name="Comma [0] TBD_PAG Budget consol vs 11+1 7 11" xfId="35779"/>
    <cellStyle name="Comma [0] TBD-_PAG Budget consol vs 11+1 7 11" xfId="35780"/>
    <cellStyle name="Comma [0] TBD_PAG Budget consol vs 11+1 7 12" xfId="16015"/>
    <cellStyle name="Comma [0] TBD-_PAG Budget consol vs 11+1 7 12" xfId="16016"/>
    <cellStyle name="Comma [0] TBD_PAG Budget consol vs 11+1 7 2" xfId="22357"/>
    <cellStyle name="Comma [0] TBD-_PAG Budget consol vs 11+1 7 2" xfId="22358"/>
    <cellStyle name="Comma [0] TBD_PAG Budget consol vs 11+1 7 3" xfId="26864"/>
    <cellStyle name="Comma [0] TBD-_PAG Budget consol vs 11+1 7 3" xfId="26865"/>
    <cellStyle name="Comma [0] TBD_PAG Budget consol vs 11+1 7 4" xfId="24887"/>
    <cellStyle name="Comma [0] TBD-_PAG Budget consol vs 11+1 7 4" xfId="24886"/>
    <cellStyle name="Comma [0] TBD_PAG Budget consol vs 11+1 7 5" xfId="24284"/>
    <cellStyle name="Comma [0] TBD-_PAG Budget consol vs 11+1 7 5" xfId="24285"/>
    <cellStyle name="Comma [0] TBD_PAG Budget consol vs 11+1 7 6" xfId="33030"/>
    <cellStyle name="Comma [0] TBD-_PAG Budget consol vs 11+1 7 6" xfId="33031"/>
    <cellStyle name="Comma [0] TBD_PAG Budget consol vs 11+1 7 7" xfId="30700"/>
    <cellStyle name="Comma [0] TBD-_PAG Budget consol vs 11+1 7 7" xfId="30699"/>
    <cellStyle name="Comma [0] TBD_PAG Budget consol vs 11+1 7 8" xfId="28298"/>
    <cellStyle name="Comma [0] TBD-_PAG Budget consol vs 11+1 7 8" xfId="28299"/>
    <cellStyle name="Comma [0] TBD_PAG Budget consol vs 11+1 7 9" xfId="34159"/>
    <cellStyle name="Comma [0] TBD-_PAG Budget consol vs 11+1 7 9" xfId="34158"/>
    <cellStyle name="Comma [0] TBD_PAG Budget consol vs 11+1 8" xfId="7268"/>
    <cellStyle name="Comma [0] TBD-_PAG Budget consol vs 11+1 8" xfId="7269"/>
    <cellStyle name="Comma [0] TBD_PAG Budget consol vs 11+1 8 10" xfId="29012"/>
    <cellStyle name="Comma [0] TBD-_PAG Budget consol vs 11+1 8 10" xfId="29013"/>
    <cellStyle name="Comma [0] TBD_PAG Budget consol vs 11+1 8 11" xfId="36577"/>
    <cellStyle name="Comma [0] TBD-_PAG Budget consol vs 11+1 8 11" xfId="36576"/>
    <cellStyle name="Comma [0] TBD_PAG Budget consol vs 11+1 8 12" xfId="16017"/>
    <cellStyle name="Comma [0] TBD-_PAG Budget consol vs 11+1 8 12" xfId="16018"/>
    <cellStyle name="Comma [0] TBD_PAG Budget consol vs 11+1 8 2" xfId="22359"/>
    <cellStyle name="Comma [0] TBD-_PAG Budget consol vs 11+1 8 2" xfId="22360"/>
    <cellStyle name="Comma [0] TBD_PAG Budget consol vs 11+1 8 3" xfId="26866"/>
    <cellStyle name="Comma [0] TBD-_PAG Budget consol vs 11+1 8 3" xfId="26867"/>
    <cellStyle name="Comma [0] TBD_PAG Budget consol vs 11+1 8 4" xfId="24885"/>
    <cellStyle name="Comma [0] TBD-_PAG Budget consol vs 11+1 8 4" xfId="24884"/>
    <cellStyle name="Comma [0] TBD_PAG Budget consol vs 11+1 8 5" xfId="25771"/>
    <cellStyle name="Comma [0] TBD-_PAG Budget consol vs 11+1 8 5" xfId="24286"/>
    <cellStyle name="Comma [0] TBD_PAG Budget consol vs 11+1 8 6" xfId="33032"/>
    <cellStyle name="Comma [0] TBD-_PAG Budget consol vs 11+1 8 6" xfId="33033"/>
    <cellStyle name="Comma [0] TBD_PAG Budget consol vs 11+1 8 7" xfId="30698"/>
    <cellStyle name="Comma [0] TBD-_PAG Budget consol vs 11+1 8 7" xfId="30697"/>
    <cellStyle name="Comma [0] TBD_PAG Budget consol vs 11+1 8 8" xfId="28300"/>
    <cellStyle name="Comma [0] TBD-_PAG Budget consol vs 11+1 8 8" xfId="31822"/>
    <cellStyle name="Comma [0] TBD_PAG Budget consol vs 11+1 8 9" xfId="34155"/>
    <cellStyle name="Comma [0] TBD-_PAG Budget consol vs 11+1 8 9" xfId="34154"/>
    <cellStyle name="Comma [0] TBD_PAG Budget consol vs 11+1 9" xfId="7270"/>
    <cellStyle name="Comma [0] TBD-_PAG Budget consol vs 11+1 9" xfId="7271"/>
    <cellStyle name="Comma [0] TBD_PAG Budget consol vs 11+1 9 10" xfId="34792"/>
    <cellStyle name="Comma [0] TBD-_PAG Budget consol vs 11+1 9 10" xfId="29014"/>
    <cellStyle name="Comma [0] TBD_PAG Budget consol vs 11+1 9 11" xfId="36575"/>
    <cellStyle name="Comma [0] TBD-_PAG Budget consol vs 11+1 9 11" xfId="33666"/>
    <cellStyle name="Comma [0] TBD_PAG Budget consol vs 11+1 9 12" xfId="16019"/>
    <cellStyle name="Comma [0] TBD-_PAG Budget consol vs 11+1 9 12" xfId="16020"/>
    <cellStyle name="Comma [0] TBD_PAG Budget consol vs 11+1 9 2" xfId="22361"/>
    <cellStyle name="Comma [0] TBD-_PAG Budget consol vs 11+1 9 2" xfId="22362"/>
    <cellStyle name="Comma [0] TBD_PAG Budget consol vs 11+1 9 3" xfId="26868"/>
    <cellStyle name="Comma [0] TBD-_PAG Budget consol vs 11+1 9 3" xfId="26869"/>
    <cellStyle name="Comma [0] TBD_PAG Budget consol vs 11+1 9 4" xfId="24883"/>
    <cellStyle name="Comma [0] TBD-_PAG Budget consol vs 11+1 9 4" xfId="24882"/>
    <cellStyle name="Comma [0] TBD_PAG Budget consol vs 11+1 9 5" xfId="25772"/>
    <cellStyle name="Comma [0] TBD-_PAG Budget consol vs 11+1 9 5" xfId="25773"/>
    <cellStyle name="Comma [0] TBD_PAG Budget consol vs 11+1 9 6" xfId="33034"/>
    <cellStyle name="Comma [0] TBD-_PAG Budget consol vs 11+1 9 6" xfId="33035"/>
    <cellStyle name="Comma [0] TBD_PAG Budget consol vs 11+1 9 7" xfId="30696"/>
    <cellStyle name="Comma [0] TBD-_PAG Budget consol vs 11+1 9 7" xfId="30695"/>
    <cellStyle name="Comma [0] TBD_PAG Budget consol vs 11+1 9 8" xfId="31823"/>
    <cellStyle name="Comma [0] TBD-_PAG Budget consol vs 11+1 9 8" xfId="31824"/>
    <cellStyle name="Comma [0] TBD_PAG Budget consol vs 11+1 9 9" xfId="34153"/>
    <cellStyle name="Comma [0] TBD-_PAG Budget consol vs 11+1 9 9" xfId="34152"/>
    <cellStyle name="Comma [0] TBD_PAG Calendarised 2004 Budet - Derek backup" xfId="7272"/>
    <cellStyle name="Comma [0] TBD-_PAG Calendarised 2004 Budet - Derek backup" xfId="7273"/>
    <cellStyle name="Comma [0] TBD_PAG Calendarised 2004 Budet - Derek backup 10" xfId="7274"/>
    <cellStyle name="Comma [0] TBD-_PAG Calendarised 2004 Budet - Derek backup 10" xfId="7275"/>
    <cellStyle name="Comma [0] TBD_PAG Calendarised 2004 Budet - Derek backup 10 10" xfId="29018"/>
    <cellStyle name="Comma [0] TBD-_PAG Calendarised 2004 Budet - Derek backup 10 10" xfId="29019"/>
    <cellStyle name="Comma [0] TBD_PAG Calendarised 2004 Budet - Derek backup 10 11" xfId="36572"/>
    <cellStyle name="Comma [0] TBD-_PAG Calendarised 2004 Budet - Derek backup 10 11" xfId="36571"/>
    <cellStyle name="Comma [0] TBD_PAG Calendarised 2004 Budet - Derek backup 10 12" xfId="16023"/>
    <cellStyle name="Comma [0] TBD-_PAG Calendarised 2004 Budet - Derek backup 10 12" xfId="16024"/>
    <cellStyle name="Comma [0] TBD_PAG Calendarised 2004 Budet - Derek backup 10 2" xfId="22365"/>
    <cellStyle name="Comma [0] TBD-_PAG Calendarised 2004 Budet - Derek backup 10 2" xfId="22366"/>
    <cellStyle name="Comma [0] TBD_PAG Calendarised 2004 Budet - Derek backup 10 3" xfId="26872"/>
    <cellStyle name="Comma [0] TBD-_PAG Calendarised 2004 Budet - Derek backup 10 3" xfId="26873"/>
    <cellStyle name="Comma [0] TBD_PAG Calendarised 2004 Budet - Derek backup 10 4" xfId="24879"/>
    <cellStyle name="Comma [0] TBD-_PAG Calendarised 2004 Budet - Derek backup 10 4" xfId="24878"/>
    <cellStyle name="Comma [0] TBD_PAG Calendarised 2004 Budet - Derek backup 10 5" xfId="23569"/>
    <cellStyle name="Comma [0] TBD-_PAG Calendarised 2004 Budet - Derek backup 10 5" xfId="23570"/>
    <cellStyle name="Comma [0] TBD_PAG Calendarised 2004 Budet - Derek backup 10 6" xfId="33038"/>
    <cellStyle name="Comma [0] TBD-_PAG Calendarised 2004 Budet - Derek backup 10 6" xfId="33039"/>
    <cellStyle name="Comma [0] TBD_PAG Calendarised 2004 Budet - Derek backup 10 7" xfId="30692"/>
    <cellStyle name="Comma [0] TBD-_PAG Calendarised 2004 Budet - Derek backup 10 7" xfId="30691"/>
    <cellStyle name="Comma [0] TBD_PAG Calendarised 2004 Budet - Derek backup 10 8" xfId="31827"/>
    <cellStyle name="Comma [0] TBD-_PAG Calendarised 2004 Budet - Derek backup 10 8" xfId="31828"/>
    <cellStyle name="Comma [0] TBD_PAG Calendarised 2004 Budet - Derek backup 10 9" xfId="34147"/>
    <cellStyle name="Comma [0] TBD-_PAG Calendarised 2004 Budet - Derek backup 10 9" xfId="34146"/>
    <cellStyle name="Comma [0] TBD_PAG Calendarised 2004 Budet - Derek backup 11" xfId="7276"/>
    <cellStyle name="Comma [0] TBD-_PAG Calendarised 2004 Budet - Derek backup 11" xfId="7277"/>
    <cellStyle name="Comma [0] TBD_PAG Calendarised 2004 Budet - Derek backup 11 10" xfId="29020"/>
    <cellStyle name="Comma [0] TBD-_PAG Calendarised 2004 Budet - Derek backup 11 10" xfId="28200"/>
    <cellStyle name="Comma [0] TBD_PAG Calendarised 2004 Budet - Derek backup 11 11" xfId="36570"/>
    <cellStyle name="Comma [0] TBD-_PAG Calendarised 2004 Budet - Derek backup 11 11" xfId="36569"/>
    <cellStyle name="Comma [0] TBD_PAG Calendarised 2004 Budet - Derek backup 11 12" xfId="16025"/>
    <cellStyle name="Comma [0] TBD-_PAG Calendarised 2004 Budet - Derek backup 11 12" xfId="16026"/>
    <cellStyle name="Comma [0] TBD_PAG Calendarised 2004 Budet - Derek backup 11 2" xfId="22367"/>
    <cellStyle name="Comma [0] TBD-_PAG Calendarised 2004 Budet - Derek backup 11 2" xfId="22368"/>
    <cellStyle name="Comma [0] TBD_PAG Calendarised 2004 Budet - Derek backup 11 3" xfId="26874"/>
    <cellStyle name="Comma [0] TBD-_PAG Calendarised 2004 Budet - Derek backup 11 3" xfId="26875"/>
    <cellStyle name="Comma [0] TBD_PAG Calendarised 2004 Budet - Derek backup 11 4" xfId="24877"/>
    <cellStyle name="Comma [0] TBD-_PAG Calendarised 2004 Budet - Derek backup 11 4" xfId="24876"/>
    <cellStyle name="Comma [0] TBD_PAG Calendarised 2004 Budet - Derek backup 11 5" xfId="23571"/>
    <cellStyle name="Comma [0] TBD-_PAG Calendarised 2004 Budet - Derek backup 11 5" xfId="23572"/>
    <cellStyle name="Comma [0] TBD_PAG Calendarised 2004 Budet - Derek backup 11 6" xfId="33040"/>
    <cellStyle name="Comma [0] TBD-_PAG Calendarised 2004 Budet - Derek backup 11 6" xfId="33041"/>
    <cellStyle name="Comma [0] TBD_PAG Calendarised 2004 Budet - Derek backup 11 7" xfId="30690"/>
    <cellStyle name="Comma [0] TBD-_PAG Calendarised 2004 Budet - Derek backup 11 7" xfId="30689"/>
    <cellStyle name="Comma [0] TBD_PAG Calendarised 2004 Budet - Derek backup 11 8" xfId="31829"/>
    <cellStyle name="Comma [0] TBD-_PAG Calendarised 2004 Budet - Derek backup 11 8" xfId="31830"/>
    <cellStyle name="Comma [0] TBD_PAG Calendarised 2004 Budet - Derek backup 11 9" xfId="34145"/>
    <cellStyle name="Comma [0] TBD-_PAG Calendarised 2004 Budet - Derek backup 11 9" xfId="34144"/>
    <cellStyle name="Comma [0] TBD_PAG Calendarised 2004 Budet - Derek backup 12" xfId="7278"/>
    <cellStyle name="Comma [0] TBD-_PAG Calendarised 2004 Budet - Derek backup 12" xfId="7279"/>
    <cellStyle name="Comma [0] TBD_PAG Calendarised 2004 Budet - Derek backup 12 10" xfId="31646"/>
    <cellStyle name="Comma [0] TBD-_PAG Calendarised 2004 Budet - Derek backup 12 10" xfId="28121"/>
    <cellStyle name="Comma [0] TBD_PAG Calendarised 2004 Budet - Derek backup 12 11" xfId="30248"/>
    <cellStyle name="Comma [0] TBD-_PAG Calendarised 2004 Budet - Derek backup 12 11" xfId="36568"/>
    <cellStyle name="Comma [0] TBD_PAG Calendarised 2004 Budet - Derek backup 12 12" xfId="16027"/>
    <cellStyle name="Comma [0] TBD-_PAG Calendarised 2004 Budet - Derek backup 12 12" xfId="16028"/>
    <cellStyle name="Comma [0] TBD_PAG Calendarised 2004 Budet - Derek backup 12 2" xfId="22369"/>
    <cellStyle name="Comma [0] TBD-_PAG Calendarised 2004 Budet - Derek backup 12 2" xfId="22370"/>
    <cellStyle name="Comma [0] TBD_PAG Calendarised 2004 Budet - Derek backup 12 3" xfId="26876"/>
    <cellStyle name="Comma [0] TBD-_PAG Calendarised 2004 Budet - Derek backup 12 3" xfId="26877"/>
    <cellStyle name="Comma [0] TBD_PAG Calendarised 2004 Budet - Derek backup 12 4" xfId="24875"/>
    <cellStyle name="Comma [0] TBD-_PAG Calendarised 2004 Budet - Derek backup 12 4" xfId="24874"/>
    <cellStyle name="Comma [0] TBD_PAG Calendarised 2004 Budet - Derek backup 12 5" xfId="23573"/>
    <cellStyle name="Comma [0] TBD-_PAG Calendarised 2004 Budet - Derek backup 12 5" xfId="23574"/>
    <cellStyle name="Comma [0] TBD_PAG Calendarised 2004 Budet - Derek backup 12 6" xfId="33042"/>
    <cellStyle name="Comma [0] TBD-_PAG Calendarised 2004 Budet - Derek backup 12 6" xfId="33043"/>
    <cellStyle name="Comma [0] TBD_PAG Calendarised 2004 Budet - Derek backup 12 7" xfId="30688"/>
    <cellStyle name="Comma [0] TBD-_PAG Calendarised 2004 Budet - Derek backup 12 7" xfId="30687"/>
    <cellStyle name="Comma [0] TBD_PAG Calendarised 2004 Budet - Derek backup 12 8" xfId="31831"/>
    <cellStyle name="Comma [0] TBD-_PAG Calendarised 2004 Budet - Derek backup 12 8" xfId="31832"/>
    <cellStyle name="Comma [0] TBD_PAG Calendarised 2004 Budet - Derek backup 12 9" xfId="34143"/>
    <cellStyle name="Comma [0] TBD-_PAG Calendarised 2004 Budet - Derek backup 12 9" xfId="34142"/>
    <cellStyle name="Comma [0] TBD_PAG Calendarised 2004 Budet - Derek backup 13" xfId="7280"/>
    <cellStyle name="Comma [0] TBD-_PAG Calendarised 2004 Budet - Derek backup 13" xfId="7281"/>
    <cellStyle name="Comma [0] TBD_PAG Calendarised 2004 Budet - Derek backup 13 10" xfId="31647"/>
    <cellStyle name="Comma [0] TBD-_PAG Calendarised 2004 Budet - Derek backup 13 10" xfId="31648"/>
    <cellStyle name="Comma [0] TBD_PAG Calendarised 2004 Budet - Derek backup 13 11" xfId="33665"/>
    <cellStyle name="Comma [0] TBD-_PAG Calendarised 2004 Budet - Derek backup 13 11" xfId="36567"/>
    <cellStyle name="Comma [0] TBD_PAG Calendarised 2004 Budet - Derek backup 13 12" xfId="16029"/>
    <cellStyle name="Comma [0] TBD-_PAG Calendarised 2004 Budet - Derek backup 13 12" xfId="16030"/>
    <cellStyle name="Comma [0] TBD_PAG Calendarised 2004 Budet - Derek backup 13 2" xfId="22371"/>
    <cellStyle name="Comma [0] TBD-_PAG Calendarised 2004 Budet - Derek backup 13 2" xfId="22372"/>
    <cellStyle name="Comma [0] TBD_PAG Calendarised 2004 Budet - Derek backup 13 3" xfId="26878"/>
    <cellStyle name="Comma [0] TBD-_PAG Calendarised 2004 Budet - Derek backup 13 3" xfId="26879"/>
    <cellStyle name="Comma [0] TBD_PAG Calendarised 2004 Budet - Derek backup 13 4" xfId="24873"/>
    <cellStyle name="Comma [0] TBD-_PAG Calendarised 2004 Budet - Derek backup 13 4" xfId="24872"/>
    <cellStyle name="Comma [0] TBD_PAG Calendarised 2004 Budet - Derek backup 13 5" xfId="25774"/>
    <cellStyle name="Comma [0] TBD-_PAG Calendarised 2004 Budet - Derek backup 13 5" xfId="25775"/>
    <cellStyle name="Comma [0] TBD_PAG Calendarised 2004 Budet - Derek backup 13 6" xfId="33044"/>
    <cellStyle name="Comma [0] TBD-_PAG Calendarised 2004 Budet - Derek backup 13 6" xfId="33045"/>
    <cellStyle name="Comma [0] TBD_PAG Calendarised 2004 Budet - Derek backup 13 7" xfId="30686"/>
    <cellStyle name="Comma [0] TBD-_PAG Calendarised 2004 Budet - Derek backup 13 7" xfId="30685"/>
    <cellStyle name="Comma [0] TBD_PAG Calendarised 2004 Budet - Derek backup 13 8" xfId="31833"/>
    <cellStyle name="Comma [0] TBD-_PAG Calendarised 2004 Budet - Derek backup 13 8" xfId="31834"/>
    <cellStyle name="Comma [0] TBD_PAG Calendarised 2004 Budet - Derek backup 13 9" xfId="28821"/>
    <cellStyle name="Comma [0] TBD-_PAG Calendarised 2004 Budet - Derek backup 13 9" xfId="28820"/>
    <cellStyle name="Comma [0] TBD_PAG Calendarised 2004 Budet - Derek backup 14" xfId="7282"/>
    <cellStyle name="Comma [0] TBD-_PAG Calendarised 2004 Budet - Derek backup 14" xfId="7283"/>
    <cellStyle name="Comma [0] TBD_PAG Calendarised 2004 Budet - Derek backup 14 10" xfId="31649"/>
    <cellStyle name="Comma [0] TBD-_PAG Calendarised 2004 Budet - Derek backup 14 10" xfId="29021"/>
    <cellStyle name="Comma [0] TBD_PAG Calendarised 2004 Budet - Derek backup 14 11" xfId="36566"/>
    <cellStyle name="Comma [0] TBD-_PAG Calendarised 2004 Budet - Derek backup 14 11" xfId="36565"/>
    <cellStyle name="Comma [0] TBD_PAG Calendarised 2004 Budet - Derek backup 14 12" xfId="16031"/>
    <cellStyle name="Comma [0] TBD-_PAG Calendarised 2004 Budet - Derek backup 14 12" xfId="16032"/>
    <cellStyle name="Comma [0] TBD_PAG Calendarised 2004 Budet - Derek backup 14 2" xfId="22373"/>
    <cellStyle name="Comma [0] TBD-_PAG Calendarised 2004 Budet - Derek backup 14 2" xfId="22374"/>
    <cellStyle name="Comma [0] TBD_PAG Calendarised 2004 Budet - Derek backup 14 3" xfId="26880"/>
    <cellStyle name="Comma [0] TBD-_PAG Calendarised 2004 Budet - Derek backup 14 3" xfId="26881"/>
    <cellStyle name="Comma [0] TBD_PAG Calendarised 2004 Budet - Derek backup 14 4" xfId="24871"/>
    <cellStyle name="Comma [0] TBD-_PAG Calendarised 2004 Budet - Derek backup 14 4" xfId="24870"/>
    <cellStyle name="Comma [0] TBD_PAG Calendarised 2004 Budet - Derek backup 14 5" xfId="25776"/>
    <cellStyle name="Comma [0] TBD-_PAG Calendarised 2004 Budet - Derek backup 14 5" xfId="25777"/>
    <cellStyle name="Comma [0] TBD_PAG Calendarised 2004 Budet - Derek backup 14 6" xfId="33046"/>
    <cellStyle name="Comma [0] TBD-_PAG Calendarised 2004 Budet - Derek backup 14 6" xfId="33047"/>
    <cellStyle name="Comma [0] TBD_PAG Calendarised 2004 Budet - Derek backup 14 7" xfId="30684"/>
    <cellStyle name="Comma [0] TBD-_PAG Calendarised 2004 Budet - Derek backup 14 7" xfId="30683"/>
    <cellStyle name="Comma [0] TBD_PAG Calendarised 2004 Budet - Derek backup 14 8" xfId="31835"/>
    <cellStyle name="Comma [0] TBD-_PAG Calendarised 2004 Budet - Derek backup 14 8" xfId="31836"/>
    <cellStyle name="Comma [0] TBD_PAG Calendarised 2004 Budet - Derek backup 14 9" xfId="28819"/>
    <cellStyle name="Comma [0] TBD-_PAG Calendarised 2004 Budet - Derek backup 14 9" xfId="28818"/>
    <cellStyle name="Comma [0] TBD_PAG Calendarised 2004 Budet - Derek backup 15" xfId="7284"/>
    <cellStyle name="Comma [0] TBD-_PAG Calendarised 2004 Budet - Derek backup 15" xfId="7285"/>
    <cellStyle name="Comma [0] TBD_PAG Calendarised 2004 Budet - Derek backup 15 10" xfId="29022"/>
    <cellStyle name="Comma [0] TBD-_PAG Calendarised 2004 Budet - Derek backup 15 10" xfId="29023"/>
    <cellStyle name="Comma [0] TBD_PAG Calendarised 2004 Budet - Derek backup 15 11" xfId="36564"/>
    <cellStyle name="Comma [0] TBD-_PAG Calendarised 2004 Budet - Derek backup 15 11" xfId="36563"/>
    <cellStyle name="Comma [0] TBD_PAG Calendarised 2004 Budet - Derek backup 15 12" xfId="16033"/>
    <cellStyle name="Comma [0] TBD-_PAG Calendarised 2004 Budet - Derek backup 15 12" xfId="16034"/>
    <cellStyle name="Comma [0] TBD_PAG Calendarised 2004 Budet - Derek backup 15 2" xfId="22375"/>
    <cellStyle name="Comma [0] TBD-_PAG Calendarised 2004 Budet - Derek backup 15 2" xfId="22376"/>
    <cellStyle name="Comma [0] TBD_PAG Calendarised 2004 Budet - Derek backup 15 3" xfId="26882"/>
    <cellStyle name="Comma [0] TBD-_PAG Calendarised 2004 Budet - Derek backup 15 3" xfId="26883"/>
    <cellStyle name="Comma [0] TBD_PAG Calendarised 2004 Budet - Derek backup 15 4" xfId="24869"/>
    <cellStyle name="Comma [0] TBD-_PAG Calendarised 2004 Budet - Derek backup 15 4" xfId="24868"/>
    <cellStyle name="Comma [0] TBD_PAG Calendarised 2004 Budet - Derek backup 15 5" xfId="25778"/>
    <cellStyle name="Comma [0] TBD-_PAG Calendarised 2004 Budet - Derek backup 15 5" xfId="25779"/>
    <cellStyle name="Comma [0] TBD_PAG Calendarised 2004 Budet - Derek backup 15 6" xfId="33048"/>
    <cellStyle name="Comma [0] TBD-_PAG Calendarised 2004 Budet - Derek backup 15 6" xfId="33049"/>
    <cellStyle name="Comma [0] TBD_PAG Calendarised 2004 Budet - Derek backup 15 7" xfId="30682"/>
    <cellStyle name="Comma [0] TBD-_PAG Calendarised 2004 Budet - Derek backup 15 7" xfId="30681"/>
    <cellStyle name="Comma [0] TBD_PAG Calendarised 2004 Budet - Derek backup 15 8" xfId="31837"/>
    <cellStyle name="Comma [0] TBD-_PAG Calendarised 2004 Budet - Derek backup 15 8" xfId="31838"/>
    <cellStyle name="Comma [0] TBD_PAG Calendarised 2004 Budet - Derek backup 15 9" xfId="28817"/>
    <cellStyle name="Comma [0] TBD-_PAG Calendarised 2004 Budet - Derek backup 15 9" xfId="31633"/>
    <cellStyle name="Comma [0] TBD_PAG Calendarised 2004 Budet - Derek backup 16" xfId="7286"/>
    <cellStyle name="Comma [0] TBD-_PAG Calendarised 2004 Budet - Derek backup 16" xfId="7287"/>
    <cellStyle name="Comma [0] TBD_PAG Calendarised 2004 Budet - Derek backup 16 10" xfId="29024"/>
    <cellStyle name="Comma [0] TBD-_PAG Calendarised 2004 Budet - Derek backup 16 10" xfId="29025"/>
    <cellStyle name="Comma [0] TBD_PAG Calendarised 2004 Budet - Derek backup 16 11" xfId="36562"/>
    <cellStyle name="Comma [0] TBD-_PAG Calendarised 2004 Budet - Derek backup 16 11" xfId="36561"/>
    <cellStyle name="Comma [0] TBD_PAG Calendarised 2004 Budet - Derek backup 16 12" xfId="16035"/>
    <cellStyle name="Comma [0] TBD-_PAG Calendarised 2004 Budet - Derek backup 16 12" xfId="16036"/>
    <cellStyle name="Comma [0] TBD_PAG Calendarised 2004 Budet - Derek backup 16 2" xfId="22377"/>
    <cellStyle name="Comma [0] TBD-_PAG Calendarised 2004 Budet - Derek backup 16 2" xfId="22378"/>
    <cellStyle name="Comma [0] TBD_PAG Calendarised 2004 Budet - Derek backup 16 3" xfId="26884"/>
    <cellStyle name="Comma [0] TBD-_PAG Calendarised 2004 Budet - Derek backup 16 3" xfId="26885"/>
    <cellStyle name="Comma [0] TBD_PAG Calendarised 2004 Budet - Derek backup 16 4" xfId="24867"/>
    <cellStyle name="Comma [0] TBD-_PAG Calendarised 2004 Budet - Derek backup 16 4" xfId="24866"/>
    <cellStyle name="Comma [0] TBD_PAG Calendarised 2004 Budet - Derek backup 16 5" xfId="25780"/>
    <cellStyle name="Comma [0] TBD-_PAG Calendarised 2004 Budet - Derek backup 16 5" xfId="25781"/>
    <cellStyle name="Comma [0] TBD_PAG Calendarised 2004 Budet - Derek backup 16 6" xfId="33050"/>
    <cellStyle name="Comma [0] TBD-_PAG Calendarised 2004 Budet - Derek backup 16 6" xfId="33051"/>
    <cellStyle name="Comma [0] TBD_PAG Calendarised 2004 Budet - Derek backup 16 7" xfId="30680"/>
    <cellStyle name="Comma [0] TBD-_PAG Calendarised 2004 Budet - Derek backup 16 7" xfId="30679"/>
    <cellStyle name="Comma [0] TBD_PAG Calendarised 2004 Budet - Derek backup 16 8" xfId="31839"/>
    <cellStyle name="Comma [0] TBD-_PAG Calendarised 2004 Budet - Derek backup 16 8" xfId="29583"/>
    <cellStyle name="Comma [0] TBD_PAG Calendarised 2004 Budet - Derek backup 16 9" xfId="31632"/>
    <cellStyle name="Comma [0] TBD-_PAG Calendarised 2004 Budet - Derek backup 16 9" xfId="31631"/>
    <cellStyle name="Comma [0] TBD_PAG Calendarised 2004 Budet - Derek backup 17" xfId="7288"/>
    <cellStyle name="Comma [0] TBD-_PAG Calendarised 2004 Budet - Derek backup 17" xfId="7289"/>
    <cellStyle name="Comma [0] TBD_PAG Calendarised 2004 Budet - Derek backup 17 10" xfId="29026"/>
    <cellStyle name="Comma [0] TBD-_PAG Calendarised 2004 Budet - Derek backup 17 10" xfId="34898"/>
    <cellStyle name="Comma [0] TBD_PAG Calendarised 2004 Budet - Derek backup 17 11" xfId="33664"/>
    <cellStyle name="Comma [0] TBD-_PAG Calendarised 2004 Budet - Derek backup 17 11" xfId="36718"/>
    <cellStyle name="Comma [0] TBD_PAG Calendarised 2004 Budet - Derek backup 17 12" xfId="16037"/>
    <cellStyle name="Comma [0] TBD-_PAG Calendarised 2004 Budet - Derek backup 17 12" xfId="16038"/>
    <cellStyle name="Comma [0] TBD_PAG Calendarised 2004 Budet - Derek backup 17 2" xfId="22379"/>
    <cellStyle name="Comma [0] TBD-_PAG Calendarised 2004 Budet - Derek backup 17 2" xfId="22380"/>
    <cellStyle name="Comma [0] TBD_PAG Calendarised 2004 Budet - Derek backup 17 3" xfId="26886"/>
    <cellStyle name="Comma [0] TBD-_PAG Calendarised 2004 Budet - Derek backup 17 3" xfId="26887"/>
    <cellStyle name="Comma [0] TBD_PAG Calendarised 2004 Budet - Derek backup 17 4" xfId="24865"/>
    <cellStyle name="Comma [0] TBD-_PAG Calendarised 2004 Budet - Derek backup 17 4" xfId="24864"/>
    <cellStyle name="Comma [0] TBD_PAG Calendarised 2004 Budet - Derek backup 17 5" xfId="25782"/>
    <cellStyle name="Comma [0] TBD-_PAG Calendarised 2004 Budet - Derek backup 17 5" xfId="25783"/>
    <cellStyle name="Comma [0] TBD_PAG Calendarised 2004 Budet - Derek backup 17 6" xfId="33052"/>
    <cellStyle name="Comma [0] TBD-_PAG Calendarised 2004 Budet - Derek backup 17 6" xfId="33053"/>
    <cellStyle name="Comma [0] TBD_PAG Calendarised 2004 Budet - Derek backup 17 7" xfId="30678"/>
    <cellStyle name="Comma [0] TBD-_PAG Calendarised 2004 Budet - Derek backup 17 7" xfId="30677"/>
    <cellStyle name="Comma [0] TBD_PAG Calendarised 2004 Budet - Derek backup 17 8" xfId="28301"/>
    <cellStyle name="Comma [0] TBD-_PAG Calendarised 2004 Budet - Derek backup 17 8" xfId="28302"/>
    <cellStyle name="Comma [0] TBD_PAG Calendarised 2004 Budet - Derek backup 17 9" xfId="31630"/>
    <cellStyle name="Comma [0] TBD-_PAG Calendarised 2004 Budet - Derek backup 17 9" xfId="28192"/>
    <cellStyle name="Comma [0] TBD_PAG Calendarised 2004 Budet - Derek backup 18" xfId="7290"/>
    <cellStyle name="Comma [0] TBD-_PAG Calendarised 2004 Budet - Derek backup 18" xfId="7291"/>
    <cellStyle name="Comma [0] TBD_PAG Calendarised 2004 Budet - Derek backup 18 10" xfId="29027"/>
    <cellStyle name="Comma [0] TBD-_PAG Calendarised 2004 Budet - Derek backup 18 10" xfId="29028"/>
    <cellStyle name="Comma [0] TBD_PAG Calendarised 2004 Budet - Derek backup 18 11" xfId="36560"/>
    <cellStyle name="Comma [0] TBD-_PAG Calendarised 2004 Budet - Derek backup 18 11" xfId="36559"/>
    <cellStyle name="Comma [0] TBD_PAG Calendarised 2004 Budet - Derek backup 18 12" xfId="16039"/>
    <cellStyle name="Comma [0] TBD-_PAG Calendarised 2004 Budet - Derek backup 18 12" xfId="16040"/>
    <cellStyle name="Comma [0] TBD_PAG Calendarised 2004 Budet - Derek backup 18 2" xfId="22381"/>
    <cellStyle name="Comma [0] TBD-_PAG Calendarised 2004 Budet - Derek backup 18 2" xfId="22382"/>
    <cellStyle name="Comma [0] TBD_PAG Calendarised 2004 Budet - Derek backup 18 3" xfId="26888"/>
    <cellStyle name="Comma [0] TBD-_PAG Calendarised 2004 Budet - Derek backup 18 3" xfId="26889"/>
    <cellStyle name="Comma [0] TBD_PAG Calendarised 2004 Budet - Derek backup 18 4" xfId="24863"/>
    <cellStyle name="Comma [0] TBD-_PAG Calendarised 2004 Budet - Derek backup 18 4" xfId="24862"/>
    <cellStyle name="Comma [0] TBD_PAG Calendarised 2004 Budet - Derek backup 18 5" xfId="25784"/>
    <cellStyle name="Comma [0] TBD-_PAG Calendarised 2004 Budet - Derek backup 18 5" xfId="25785"/>
    <cellStyle name="Comma [0] TBD_PAG Calendarised 2004 Budet - Derek backup 18 6" xfId="33054"/>
    <cellStyle name="Comma [0] TBD-_PAG Calendarised 2004 Budet - Derek backup 18 6" xfId="33055"/>
    <cellStyle name="Comma [0] TBD_PAG Calendarised 2004 Budet - Derek backup 18 7" xfId="30676"/>
    <cellStyle name="Comma [0] TBD-_PAG Calendarised 2004 Budet - Derek backup 18 7" xfId="30675"/>
    <cellStyle name="Comma [0] TBD_PAG Calendarised 2004 Budet - Derek backup 18 8" xfId="28303"/>
    <cellStyle name="Comma [0] TBD-_PAG Calendarised 2004 Budet - Derek backup 18 8" xfId="31840"/>
    <cellStyle name="Comma [0] TBD_PAG Calendarised 2004 Budet - Derek backup 18 9" xfId="30079"/>
    <cellStyle name="Comma [0] TBD-_PAG Calendarised 2004 Budet - Derek backup 18 9" xfId="28816"/>
    <cellStyle name="Comma [0] TBD_PAG Calendarised 2004 Budet - Derek backup 19" xfId="7292"/>
    <cellStyle name="Comma [0] TBD-_PAG Calendarised 2004 Budet - Derek backup 19" xfId="7293"/>
    <cellStyle name="Comma [0] TBD_PAG Calendarised 2004 Budet - Derek backup 19 10" xfId="29029"/>
    <cellStyle name="Comma [0] TBD-_PAG Calendarised 2004 Budet - Derek backup 19 10" xfId="29030"/>
    <cellStyle name="Comma [0] TBD_PAG Calendarised 2004 Budet - Derek backup 19 11" xfId="36558"/>
    <cellStyle name="Comma [0] TBD-_PAG Calendarised 2004 Budet - Derek backup 19 11" xfId="36557"/>
    <cellStyle name="Comma [0] TBD_PAG Calendarised 2004 Budet - Derek backup 19 12" xfId="16041"/>
    <cellStyle name="Comma [0] TBD-_PAG Calendarised 2004 Budet - Derek backup 19 12" xfId="16042"/>
    <cellStyle name="Comma [0] TBD_PAG Calendarised 2004 Budet - Derek backup 19 2" xfId="22383"/>
    <cellStyle name="Comma [0] TBD-_PAG Calendarised 2004 Budet - Derek backup 19 2" xfId="22384"/>
    <cellStyle name="Comma [0] TBD_PAG Calendarised 2004 Budet - Derek backup 19 3" xfId="26890"/>
    <cellStyle name="Comma [0] TBD-_PAG Calendarised 2004 Budet - Derek backup 19 3" xfId="26891"/>
    <cellStyle name="Comma [0] TBD_PAG Calendarised 2004 Budet - Derek backup 19 4" xfId="24861"/>
    <cellStyle name="Comma [0] TBD-_PAG Calendarised 2004 Budet - Derek backup 19 4" xfId="24860"/>
    <cellStyle name="Comma [0] TBD_PAG Calendarised 2004 Budet - Derek backup 19 5" xfId="25786"/>
    <cellStyle name="Comma [0] TBD-_PAG Calendarised 2004 Budet - Derek backup 19 5" xfId="25787"/>
    <cellStyle name="Comma [0] TBD_PAG Calendarised 2004 Budet - Derek backup 19 6" xfId="33056"/>
    <cellStyle name="Comma [0] TBD-_PAG Calendarised 2004 Budet - Derek backup 19 6" xfId="33057"/>
    <cellStyle name="Comma [0] TBD_PAG Calendarised 2004 Budet - Derek backup 19 7" xfId="30674"/>
    <cellStyle name="Comma [0] TBD-_PAG Calendarised 2004 Budet - Derek backup 19 7" xfId="30673"/>
    <cellStyle name="Comma [0] TBD_PAG Calendarised 2004 Budet - Derek backup 19 8" xfId="28084"/>
    <cellStyle name="Comma [0] TBD-_PAG Calendarised 2004 Budet - Derek backup 19 8" xfId="34864"/>
    <cellStyle name="Comma [0] TBD_PAG Calendarised 2004 Budet - Derek backup 19 9" xfId="28815"/>
    <cellStyle name="Comma [0] TBD-_PAG Calendarised 2004 Budet - Derek backup 19 9" xfId="28814"/>
    <cellStyle name="Comma [0] TBD_PAG Calendarised 2004 Budet - Derek backup 2" xfId="7294"/>
    <cellStyle name="Comma [0] TBD-_PAG Calendarised 2004 Budet - Derek backup 2" xfId="7295"/>
    <cellStyle name="Comma [0] TBD_PAG Calendarised 2004 Budet - Derek backup 2 10" xfId="28201"/>
    <cellStyle name="Comma [0] TBD-_PAG Calendarised 2004 Budet - Derek backup 2 10" xfId="29031"/>
    <cellStyle name="Comma [0] TBD_PAG Calendarised 2004 Budet - Derek backup 2 11" xfId="36556"/>
    <cellStyle name="Comma [0] TBD-_PAG Calendarised 2004 Budet - Derek backup 2 11" xfId="36555"/>
    <cellStyle name="Comma [0] TBD_PAG Calendarised 2004 Budet - Derek backup 2 12" xfId="16043"/>
    <cellStyle name="Comma [0] TBD-_PAG Calendarised 2004 Budet - Derek backup 2 12" xfId="16044"/>
    <cellStyle name="Comma [0] TBD_PAG Calendarised 2004 Budet - Derek backup 2 2" xfId="22385"/>
    <cellStyle name="Comma [0] TBD-_PAG Calendarised 2004 Budet - Derek backup 2 2" xfId="22386"/>
    <cellStyle name="Comma [0] TBD_PAG Calendarised 2004 Budet - Derek backup 2 3" xfId="26892"/>
    <cellStyle name="Comma [0] TBD-_PAG Calendarised 2004 Budet - Derek backup 2 3" xfId="26893"/>
    <cellStyle name="Comma [0] TBD_PAG Calendarised 2004 Budet - Derek backup 2 4" xfId="24859"/>
    <cellStyle name="Comma [0] TBD-_PAG Calendarised 2004 Budet - Derek backup 2 4" xfId="24858"/>
    <cellStyle name="Comma [0] TBD_PAG Calendarised 2004 Budet - Derek backup 2 5" xfId="25788"/>
    <cellStyle name="Comma [0] TBD-_PAG Calendarised 2004 Budet - Derek backup 2 5" xfId="25789"/>
    <cellStyle name="Comma [0] TBD_PAG Calendarised 2004 Budet - Derek backup 2 6" xfId="33058"/>
    <cellStyle name="Comma [0] TBD-_PAG Calendarised 2004 Budet - Derek backup 2 6" xfId="33059"/>
    <cellStyle name="Comma [0] TBD_PAG Calendarised 2004 Budet - Derek backup 2 7" xfId="30672"/>
    <cellStyle name="Comma [0] TBD-_PAG Calendarised 2004 Budet - Derek backup 2 7" xfId="30671"/>
    <cellStyle name="Comma [0] TBD_PAG Calendarised 2004 Budet - Derek backup 2 8" xfId="28085"/>
    <cellStyle name="Comma [0] TBD-_PAG Calendarised 2004 Budet - Derek backup 2 8" xfId="28086"/>
    <cellStyle name="Comma [0] TBD_PAG Calendarised 2004 Budet - Derek backup 2 9" xfId="28813"/>
    <cellStyle name="Comma [0] TBD-_PAG Calendarised 2004 Budet - Derek backup 2 9" xfId="28812"/>
    <cellStyle name="Comma [0] TBD_PAG Calendarised 2004 Budet - Derek backup 20" xfId="7296"/>
    <cellStyle name="Comma [0] TBD-_PAG Calendarised 2004 Budet - Derek backup 20" xfId="7297"/>
    <cellStyle name="Comma [0] TBD_PAG Calendarised 2004 Budet - Derek backup 20 10" xfId="29032"/>
    <cellStyle name="Comma [0] TBD-_PAG Calendarised 2004 Budet - Derek backup 20 10" xfId="29033"/>
    <cellStyle name="Comma [0] TBD_PAG Calendarised 2004 Budet - Derek backup 20 11" xfId="36554"/>
    <cellStyle name="Comma [0] TBD-_PAG Calendarised 2004 Budet - Derek backup 20 11" xfId="36553"/>
    <cellStyle name="Comma [0] TBD_PAG Calendarised 2004 Budet - Derek backup 20 12" xfId="16045"/>
    <cellStyle name="Comma [0] TBD-_PAG Calendarised 2004 Budet - Derek backup 20 12" xfId="16046"/>
    <cellStyle name="Comma [0] TBD_PAG Calendarised 2004 Budet - Derek backup 20 2" xfId="22387"/>
    <cellStyle name="Comma [0] TBD-_PAG Calendarised 2004 Budet - Derek backup 20 2" xfId="22388"/>
    <cellStyle name="Comma [0] TBD_PAG Calendarised 2004 Budet - Derek backup 20 3" xfId="26894"/>
    <cellStyle name="Comma [0] TBD-_PAG Calendarised 2004 Budet - Derek backup 20 3" xfId="26895"/>
    <cellStyle name="Comma [0] TBD_PAG Calendarised 2004 Budet - Derek backup 20 4" xfId="24857"/>
    <cellStyle name="Comma [0] TBD-_PAG Calendarised 2004 Budet - Derek backup 20 4" xfId="24856"/>
    <cellStyle name="Comma [0] TBD_PAG Calendarised 2004 Budet - Derek backup 20 5" xfId="25790"/>
    <cellStyle name="Comma [0] TBD-_PAG Calendarised 2004 Budet - Derek backup 20 5" xfId="25791"/>
    <cellStyle name="Comma [0] TBD_PAG Calendarised 2004 Budet - Derek backup 20 6" xfId="33060"/>
    <cellStyle name="Comma [0] TBD-_PAG Calendarised 2004 Budet - Derek backup 20 6" xfId="33061"/>
    <cellStyle name="Comma [0] TBD_PAG Calendarised 2004 Budet - Derek backup 20 7" xfId="30670"/>
    <cellStyle name="Comma [0] TBD-_PAG Calendarised 2004 Budet - Derek backup 20 7" xfId="30669"/>
    <cellStyle name="Comma [0] TBD_PAG Calendarised 2004 Budet - Derek backup 20 8" xfId="28083"/>
    <cellStyle name="Comma [0] TBD-_PAG Calendarised 2004 Budet - Derek backup 20 8" xfId="28125"/>
    <cellStyle name="Comma [0] TBD_PAG Calendarised 2004 Budet - Derek backup 20 9" xfId="28811"/>
    <cellStyle name="Comma [0] TBD-_PAG Calendarised 2004 Budet - Derek backup 20 9" xfId="28810"/>
    <cellStyle name="Comma [0] TBD_PAG Calendarised 2004 Budet - Derek backup 21" xfId="7298"/>
    <cellStyle name="Comma [0] TBD-_PAG Calendarised 2004 Budet - Derek backup 21" xfId="7299"/>
    <cellStyle name="Comma [0] TBD_PAG Calendarised 2004 Budet - Derek backup 21 10" xfId="29034"/>
    <cellStyle name="Comma [0] TBD-_PAG Calendarised 2004 Budet - Derek backup 21 10" xfId="29035"/>
    <cellStyle name="Comma [0] TBD_PAG Calendarised 2004 Budet - Derek backup 21 11" xfId="33663"/>
    <cellStyle name="Comma [0] TBD-_PAG Calendarised 2004 Budet - Derek backup 21 11" xfId="33662"/>
    <cellStyle name="Comma [0] TBD_PAG Calendarised 2004 Budet - Derek backup 21 12" xfId="16047"/>
    <cellStyle name="Comma [0] TBD-_PAG Calendarised 2004 Budet - Derek backup 21 12" xfId="16048"/>
    <cellStyle name="Comma [0] TBD_PAG Calendarised 2004 Budet - Derek backup 21 2" xfId="22389"/>
    <cellStyle name="Comma [0] TBD-_PAG Calendarised 2004 Budet - Derek backup 21 2" xfId="22390"/>
    <cellStyle name="Comma [0] TBD_PAG Calendarised 2004 Budet - Derek backup 21 3" xfId="26896"/>
    <cellStyle name="Comma [0] TBD-_PAG Calendarised 2004 Budet - Derek backup 21 3" xfId="26897"/>
    <cellStyle name="Comma [0] TBD_PAG Calendarised 2004 Budet - Derek backup 21 4" xfId="24855"/>
    <cellStyle name="Comma [0] TBD-_PAG Calendarised 2004 Budet - Derek backup 21 4" xfId="24854"/>
    <cellStyle name="Comma [0] TBD_PAG Calendarised 2004 Budet - Derek backup 21 5" xfId="24287"/>
    <cellStyle name="Comma [0] TBD-_PAG Calendarised 2004 Budet - Derek backup 21 5" xfId="23575"/>
    <cellStyle name="Comma [0] TBD_PAG Calendarised 2004 Budet - Derek backup 21 6" xfId="33062"/>
    <cellStyle name="Comma [0] TBD-_PAG Calendarised 2004 Budet - Derek backup 21 6" xfId="33063"/>
    <cellStyle name="Comma [0] TBD_PAG Calendarised 2004 Budet - Derek backup 21 7" xfId="30668"/>
    <cellStyle name="Comma [0] TBD-_PAG Calendarised 2004 Budet - Derek backup 21 7" xfId="30667"/>
    <cellStyle name="Comma [0] TBD_PAG Calendarised 2004 Budet - Derek backup 21 8" xfId="30189"/>
    <cellStyle name="Comma [0] TBD-_PAG Calendarised 2004 Budet - Derek backup 21 8" xfId="30192"/>
    <cellStyle name="Comma [0] TBD_PAG Calendarised 2004 Budet - Derek backup 21 9" xfId="28809"/>
    <cellStyle name="Comma [0] TBD-_PAG Calendarised 2004 Budet - Derek backup 21 9" xfId="28808"/>
    <cellStyle name="Comma [0] TBD_PAG Calendarised 2004 Budet - Derek backup 22" xfId="7300"/>
    <cellStyle name="Comma [0] TBD-_PAG Calendarised 2004 Budet - Derek backup 22" xfId="7301"/>
    <cellStyle name="Comma [0] TBD_PAG Calendarised 2004 Budet - Derek backup 22 10" xfId="29036"/>
    <cellStyle name="Comma [0] TBD-_PAG Calendarised 2004 Budet - Derek backup 22 10" xfId="29037"/>
    <cellStyle name="Comma [0] TBD_PAG Calendarised 2004 Budet - Derek backup 22 11" xfId="36552"/>
    <cellStyle name="Comma [0] TBD-_PAG Calendarised 2004 Budet - Derek backup 22 11" xfId="36551"/>
    <cellStyle name="Comma [0] TBD_PAG Calendarised 2004 Budet - Derek backup 22 12" xfId="16049"/>
    <cellStyle name="Comma [0] TBD-_PAG Calendarised 2004 Budet - Derek backup 22 12" xfId="16050"/>
    <cellStyle name="Comma [0] TBD_PAG Calendarised 2004 Budet - Derek backup 22 2" xfId="22391"/>
    <cellStyle name="Comma [0] TBD-_PAG Calendarised 2004 Budet - Derek backup 22 2" xfId="22392"/>
    <cellStyle name="Comma [0] TBD_PAG Calendarised 2004 Budet - Derek backup 22 3" xfId="26898"/>
    <cellStyle name="Comma [0] TBD-_PAG Calendarised 2004 Budet - Derek backup 22 3" xfId="26899"/>
    <cellStyle name="Comma [0] TBD_PAG Calendarised 2004 Budet - Derek backup 22 4" xfId="24853"/>
    <cellStyle name="Comma [0] TBD-_PAG Calendarised 2004 Budet - Derek backup 22 4" xfId="24852"/>
    <cellStyle name="Comma [0] TBD_PAG Calendarised 2004 Budet - Derek backup 22 5" xfId="23576"/>
    <cellStyle name="Comma [0] TBD-_PAG Calendarised 2004 Budet - Derek backup 22 5" xfId="23577"/>
    <cellStyle name="Comma [0] TBD_PAG Calendarised 2004 Budet - Derek backup 22 6" xfId="33064"/>
    <cellStyle name="Comma [0] TBD-_PAG Calendarised 2004 Budet - Derek backup 22 6" xfId="33065"/>
    <cellStyle name="Comma [0] TBD_PAG Calendarised 2004 Budet - Derek backup 22 7" xfId="30666"/>
    <cellStyle name="Comma [0] TBD-_PAG Calendarised 2004 Budet - Derek backup 22 7" xfId="30665"/>
    <cellStyle name="Comma [0] TBD_PAG Calendarised 2004 Budet - Derek backup 22 8" xfId="34862"/>
    <cellStyle name="Comma [0] TBD-_PAG Calendarised 2004 Budet - Derek backup 22 8" xfId="34885"/>
    <cellStyle name="Comma [0] TBD_PAG Calendarised 2004 Budet - Derek backup 22 9" xfId="28807"/>
    <cellStyle name="Comma [0] TBD-_PAG Calendarised 2004 Budet - Derek backup 22 9" xfId="30159"/>
    <cellStyle name="Comma [0] TBD_PAG Calendarised 2004 Budet - Derek backup 23" xfId="7302"/>
    <cellStyle name="Comma [0] TBD-_PAG Calendarised 2004 Budet - Derek backup 23" xfId="7303"/>
    <cellStyle name="Comma [0] TBD_PAG Calendarised 2004 Budet - Derek backup 23 10" xfId="29038"/>
    <cellStyle name="Comma [0] TBD-_PAG Calendarised 2004 Budet - Derek backup 23 10" xfId="29039"/>
    <cellStyle name="Comma [0] TBD_PAG Calendarised 2004 Budet - Derek backup 23 11" xfId="36550"/>
    <cellStyle name="Comma [0] TBD-_PAG Calendarised 2004 Budet - Derek backup 23 11" xfId="30247"/>
    <cellStyle name="Comma [0] TBD_PAG Calendarised 2004 Budet - Derek backup 23 12" xfId="16051"/>
    <cellStyle name="Comma [0] TBD-_PAG Calendarised 2004 Budet - Derek backup 23 12" xfId="16052"/>
    <cellStyle name="Comma [0] TBD_PAG Calendarised 2004 Budet - Derek backup 23 2" xfId="22393"/>
    <cellStyle name="Comma [0] TBD-_PAG Calendarised 2004 Budet - Derek backup 23 2" xfId="22394"/>
    <cellStyle name="Comma [0] TBD_PAG Calendarised 2004 Budet - Derek backup 23 3" xfId="26900"/>
    <cellStyle name="Comma [0] TBD-_PAG Calendarised 2004 Budet - Derek backup 23 3" xfId="26901"/>
    <cellStyle name="Comma [0] TBD_PAG Calendarised 2004 Budet - Derek backup 23 4" xfId="24851"/>
    <cellStyle name="Comma [0] TBD-_PAG Calendarised 2004 Budet - Derek backup 23 4" xfId="24850"/>
    <cellStyle name="Comma [0] TBD_PAG Calendarised 2004 Budet - Derek backup 23 5" xfId="25792"/>
    <cellStyle name="Comma [0] TBD-_PAG Calendarised 2004 Budet - Derek backup 23 5" xfId="23452"/>
    <cellStyle name="Comma [0] TBD_PAG Calendarised 2004 Budet - Derek backup 23 6" xfId="33066"/>
    <cellStyle name="Comma [0] TBD-_PAG Calendarised 2004 Budet - Derek backup 23 6" xfId="33067"/>
    <cellStyle name="Comma [0] TBD_PAG Calendarised 2004 Budet - Derek backup 23 7" xfId="30664"/>
    <cellStyle name="Comma [0] TBD-_PAG Calendarised 2004 Budet - Derek backup 23 7" xfId="30663"/>
    <cellStyle name="Comma [0] TBD_PAG Calendarised 2004 Budet - Derek backup 23 8" xfId="30153"/>
    <cellStyle name="Comma [0] TBD-_PAG Calendarised 2004 Budet - Derek backup 23 8" xfId="34824"/>
    <cellStyle name="Comma [0] TBD_PAG Calendarised 2004 Budet - Derek backup 23 9" xfId="31629"/>
    <cellStyle name="Comma [0] TBD-_PAG Calendarised 2004 Budet - Derek backup 23 9" xfId="31628"/>
    <cellStyle name="Comma [0] TBD_PAG Calendarised 2004 Budet - Derek backup 24" xfId="7304"/>
    <cellStyle name="Comma [0] TBD-_PAG Calendarised 2004 Budet - Derek backup 24" xfId="7305"/>
    <cellStyle name="Comma [0] TBD_PAG Calendarised 2004 Budet - Derek backup 24 10" xfId="29040"/>
    <cellStyle name="Comma [0] TBD-_PAG Calendarised 2004 Budet - Derek backup 24 10" xfId="29041"/>
    <cellStyle name="Comma [0] TBD_PAG Calendarised 2004 Budet - Derek backup 24 11" xfId="36756"/>
    <cellStyle name="Comma [0] TBD-_PAG Calendarised 2004 Budet - Derek backup 24 11" xfId="34745"/>
    <cellStyle name="Comma [0] TBD_PAG Calendarised 2004 Budet - Derek backup 24 12" xfId="16053"/>
    <cellStyle name="Comma [0] TBD-_PAG Calendarised 2004 Budet - Derek backup 24 12" xfId="16054"/>
    <cellStyle name="Comma [0] TBD_PAG Calendarised 2004 Budet - Derek backup 24 2" xfId="22395"/>
    <cellStyle name="Comma [0] TBD-_PAG Calendarised 2004 Budet - Derek backup 24 2" xfId="22396"/>
    <cellStyle name="Comma [0] TBD_PAG Calendarised 2004 Budet - Derek backup 24 3" xfId="26902"/>
    <cellStyle name="Comma [0] TBD-_PAG Calendarised 2004 Budet - Derek backup 24 3" xfId="26903"/>
    <cellStyle name="Comma [0] TBD_PAG Calendarised 2004 Budet - Derek backup 24 4" xfId="24849"/>
    <cellStyle name="Comma [0] TBD-_PAG Calendarised 2004 Budet - Derek backup 24 4" xfId="24848"/>
    <cellStyle name="Comma [0] TBD_PAG Calendarised 2004 Budet - Derek backup 24 5" xfId="27589"/>
    <cellStyle name="Comma [0] TBD-_PAG Calendarised 2004 Budet - Derek backup 24 5" xfId="23453"/>
    <cellStyle name="Comma [0] TBD_PAG Calendarised 2004 Budet - Derek backup 24 6" xfId="33068"/>
    <cellStyle name="Comma [0] TBD-_PAG Calendarised 2004 Budet - Derek backup 24 6" xfId="33069"/>
    <cellStyle name="Comma [0] TBD_PAG Calendarised 2004 Budet - Derek backup 24 7" xfId="30662"/>
    <cellStyle name="Comma [0] TBD-_PAG Calendarised 2004 Budet - Derek backup 24 7" xfId="30661"/>
    <cellStyle name="Comma [0] TBD_PAG Calendarised 2004 Budet - Derek backup 24 8" xfId="28304"/>
    <cellStyle name="Comma [0] TBD-_PAG Calendarised 2004 Budet - Derek backup 24 8" xfId="34878"/>
    <cellStyle name="Comma [0] TBD_PAG Calendarised 2004 Budet - Derek backup 24 9" xfId="31627"/>
    <cellStyle name="Comma [0] TBD-_PAG Calendarised 2004 Budet - Derek backup 24 9" xfId="31626"/>
    <cellStyle name="Comma [0] TBD_PAG Calendarised 2004 Budet - Derek backup 25" xfId="7306"/>
    <cellStyle name="Comma [0] TBD-_PAG Calendarised 2004 Budet - Derek backup 25" xfId="7307"/>
    <cellStyle name="Comma [0] TBD_PAG Calendarised 2004 Budet - Derek backup 25 10" xfId="30190"/>
    <cellStyle name="Comma [0] TBD-_PAG Calendarised 2004 Budet - Derek backup 25 10" xfId="29042"/>
    <cellStyle name="Comma [0] TBD_PAG Calendarised 2004 Budet - Derek backup 25 11" xfId="36549"/>
    <cellStyle name="Comma [0] TBD-_PAG Calendarised 2004 Budet - Derek backup 25 11" xfId="33661"/>
    <cellStyle name="Comma [0] TBD_PAG Calendarised 2004 Budet - Derek backup 25 12" xfId="16055"/>
    <cellStyle name="Comma [0] TBD-_PAG Calendarised 2004 Budet - Derek backup 25 12" xfId="16056"/>
    <cellStyle name="Comma [0] TBD_PAG Calendarised 2004 Budet - Derek backup 25 2" xfId="22397"/>
    <cellStyle name="Comma [0] TBD-_PAG Calendarised 2004 Budet - Derek backup 25 2" xfId="22398"/>
    <cellStyle name="Comma [0] TBD_PAG Calendarised 2004 Budet - Derek backup 25 3" xfId="26904"/>
    <cellStyle name="Comma [0] TBD-_PAG Calendarised 2004 Budet - Derek backup 25 3" xfId="26905"/>
    <cellStyle name="Comma [0] TBD_PAG Calendarised 2004 Budet - Derek backup 25 4" xfId="24847"/>
    <cellStyle name="Comma [0] TBD-_PAG Calendarised 2004 Budet - Derek backup 25 4" xfId="24846"/>
    <cellStyle name="Comma [0] TBD_PAG Calendarised 2004 Budet - Derek backup 25 5" xfId="23454"/>
    <cellStyle name="Comma [0] TBD-_PAG Calendarised 2004 Budet - Derek backup 25 5" xfId="23451"/>
    <cellStyle name="Comma [0] TBD_PAG Calendarised 2004 Budet - Derek backup 25 6" xfId="33070"/>
    <cellStyle name="Comma [0] TBD-_PAG Calendarised 2004 Budet - Derek backup 25 6" xfId="33071"/>
    <cellStyle name="Comma [0] TBD_PAG Calendarised 2004 Budet - Derek backup 25 7" xfId="30660"/>
    <cellStyle name="Comma [0] TBD-_PAG Calendarised 2004 Budet - Derek backup 25 7" xfId="30659"/>
    <cellStyle name="Comma [0] TBD_PAG Calendarised 2004 Budet - Derek backup 25 8" xfId="28087"/>
    <cellStyle name="Comma [0] TBD-_PAG Calendarised 2004 Budet - Derek backup 25 8" xfId="28305"/>
    <cellStyle name="Comma [0] TBD_PAG Calendarised 2004 Budet - Derek backup 25 9" xfId="31625"/>
    <cellStyle name="Comma [0] TBD-_PAG Calendarised 2004 Budet - Derek backup 25 9" xfId="31624"/>
    <cellStyle name="Comma [0] TBD_PAG Calendarised 2004 Budet - Derek backup 26" xfId="7308"/>
    <cellStyle name="Comma [0] TBD-_PAG Calendarised 2004 Budet - Derek backup 26" xfId="7309"/>
    <cellStyle name="Comma [0] TBD_PAG Calendarised 2004 Budet - Derek backup 26 10" xfId="29043"/>
    <cellStyle name="Comma [0] TBD-_PAG Calendarised 2004 Budet - Derek backup 26 10" xfId="29044"/>
    <cellStyle name="Comma [0] TBD_PAG Calendarised 2004 Budet - Derek backup 26 11" xfId="33660"/>
    <cellStyle name="Comma [0] TBD-_PAG Calendarised 2004 Budet - Derek backup 26 11" xfId="33659"/>
    <cellStyle name="Comma [0] TBD_PAG Calendarised 2004 Budet - Derek backup 26 12" xfId="16057"/>
    <cellStyle name="Comma [0] TBD-_PAG Calendarised 2004 Budet - Derek backup 26 12" xfId="16058"/>
    <cellStyle name="Comma [0] TBD_PAG Calendarised 2004 Budet - Derek backup 26 2" xfId="22399"/>
    <cellStyle name="Comma [0] TBD-_PAG Calendarised 2004 Budet - Derek backup 26 2" xfId="22400"/>
    <cellStyle name="Comma [0] TBD_PAG Calendarised 2004 Budet - Derek backup 26 3" xfId="26906"/>
    <cellStyle name="Comma [0] TBD-_PAG Calendarised 2004 Budet - Derek backup 26 3" xfId="26907"/>
    <cellStyle name="Comma [0] TBD_PAG Calendarised 2004 Budet - Derek backup 26 4" xfId="24845"/>
    <cellStyle name="Comma [0] TBD-_PAG Calendarised 2004 Budet - Derek backup 26 4" xfId="24844"/>
    <cellStyle name="Comma [0] TBD_PAG Calendarised 2004 Budet - Derek backup 26 5" xfId="23471"/>
    <cellStyle name="Comma [0] TBD-_PAG Calendarised 2004 Budet - Derek backup 26 5" xfId="24475"/>
    <cellStyle name="Comma [0] TBD_PAG Calendarised 2004 Budet - Derek backup 26 6" xfId="33072"/>
    <cellStyle name="Comma [0] TBD-_PAG Calendarised 2004 Budet - Derek backup 26 6" xfId="33073"/>
    <cellStyle name="Comma [0] TBD_PAG Calendarised 2004 Budet - Derek backup 26 7" xfId="30658"/>
    <cellStyle name="Comma [0] TBD-_PAG Calendarised 2004 Budet - Derek backup 26 7" xfId="30657"/>
    <cellStyle name="Comma [0] TBD_PAG Calendarised 2004 Budet - Derek backup 26 8" xfId="31841"/>
    <cellStyle name="Comma [0] TBD-_PAG Calendarised 2004 Budet - Derek backup 26 8" xfId="34825"/>
    <cellStyle name="Comma [0] TBD_PAG Calendarised 2004 Budet - Derek backup 26 9" xfId="31623"/>
    <cellStyle name="Comma [0] TBD-_PAG Calendarised 2004 Budet - Derek backup 26 9" xfId="31622"/>
    <cellStyle name="Comma [0] TBD_PAG Calendarised 2004 Budet - Derek backup 27" xfId="7310"/>
    <cellStyle name="Comma [0] TBD-_PAG Calendarised 2004 Budet - Derek backup 27" xfId="7311"/>
    <cellStyle name="Comma [0] TBD_PAG Calendarised 2004 Budet - Derek backup 27 10" xfId="29045"/>
    <cellStyle name="Comma [0] TBD-_PAG Calendarised 2004 Budet - Derek backup 27 10" xfId="29046"/>
    <cellStyle name="Comma [0] TBD_PAG Calendarised 2004 Budet - Derek backup 27 11" xfId="36548"/>
    <cellStyle name="Comma [0] TBD-_PAG Calendarised 2004 Budet - Derek backup 27 11" xfId="36547"/>
    <cellStyle name="Comma [0] TBD_PAG Calendarised 2004 Budet - Derek backup 27 12" xfId="16059"/>
    <cellStyle name="Comma [0] TBD-_PAG Calendarised 2004 Budet - Derek backup 27 12" xfId="16060"/>
    <cellStyle name="Comma [0] TBD_PAG Calendarised 2004 Budet - Derek backup 27 2" xfId="22401"/>
    <cellStyle name="Comma [0] TBD-_PAG Calendarised 2004 Budet - Derek backup 27 2" xfId="22402"/>
    <cellStyle name="Comma [0] TBD_PAG Calendarised 2004 Budet - Derek backup 27 3" xfId="26908"/>
    <cellStyle name="Comma [0] TBD-_PAG Calendarised 2004 Budet - Derek backup 27 3" xfId="26909"/>
    <cellStyle name="Comma [0] TBD_PAG Calendarised 2004 Budet - Derek backup 27 4" xfId="24843"/>
    <cellStyle name="Comma [0] TBD-_PAG Calendarised 2004 Budet - Derek backup 27 4" xfId="24842"/>
    <cellStyle name="Comma [0] TBD_PAG Calendarised 2004 Budet - Derek backup 27 5" xfId="24477"/>
    <cellStyle name="Comma [0] TBD-_PAG Calendarised 2004 Budet - Derek backup 27 5" xfId="27587"/>
    <cellStyle name="Comma [0] TBD_PAG Calendarised 2004 Budet - Derek backup 27 6" xfId="33074"/>
    <cellStyle name="Comma [0] TBD-_PAG Calendarised 2004 Budet - Derek backup 27 6" xfId="33075"/>
    <cellStyle name="Comma [0] TBD_PAG Calendarised 2004 Budet - Derek backup 27 7" xfId="30656"/>
    <cellStyle name="Comma [0] TBD-_PAG Calendarised 2004 Budet - Derek backup 27 7" xfId="30655"/>
    <cellStyle name="Comma [0] TBD_PAG Calendarised 2004 Budet - Derek backup 27 8" xfId="28088"/>
    <cellStyle name="Comma [0] TBD-_PAG Calendarised 2004 Budet - Derek backup 27 8" xfId="30194"/>
    <cellStyle name="Comma [0] TBD_PAG Calendarised 2004 Budet - Derek backup 27 9" xfId="31621"/>
    <cellStyle name="Comma [0] TBD-_PAG Calendarised 2004 Budet - Derek backup 27 9" xfId="31620"/>
    <cellStyle name="Comma [0] TBD_PAG Calendarised 2004 Budet - Derek backup 28" xfId="7312"/>
    <cellStyle name="Comma [0] TBD-_PAG Calendarised 2004 Budet - Derek backup 28" xfId="7313"/>
    <cellStyle name="Comma [0] TBD_PAG Calendarised 2004 Budet - Derek backup 28 10" xfId="29047"/>
    <cellStyle name="Comma [0] TBD-_PAG Calendarised 2004 Budet - Derek backup 28 10" xfId="29048"/>
    <cellStyle name="Comma [0] TBD_PAG Calendarised 2004 Budet - Derek backup 28 11" xfId="36546"/>
    <cellStyle name="Comma [0] TBD-_PAG Calendarised 2004 Budet - Derek backup 28 11" xfId="36545"/>
    <cellStyle name="Comma [0] TBD_PAG Calendarised 2004 Budet - Derek backup 28 12" xfId="16061"/>
    <cellStyle name="Comma [0] TBD-_PAG Calendarised 2004 Budet - Derek backup 28 12" xfId="16062"/>
    <cellStyle name="Comma [0] TBD_PAG Calendarised 2004 Budet - Derek backup 28 2" xfId="22403"/>
    <cellStyle name="Comma [0] TBD-_PAG Calendarised 2004 Budet - Derek backup 28 2" xfId="22404"/>
    <cellStyle name="Comma [0] TBD_PAG Calendarised 2004 Budet - Derek backup 28 3" xfId="26910"/>
    <cellStyle name="Comma [0] TBD-_PAG Calendarised 2004 Budet - Derek backup 28 3" xfId="26911"/>
    <cellStyle name="Comma [0] TBD_PAG Calendarised 2004 Budet - Derek backup 28 4" xfId="24841"/>
    <cellStyle name="Comma [0] TBD-_PAG Calendarised 2004 Budet - Derek backup 28 4" xfId="24840"/>
    <cellStyle name="Comma [0] TBD_PAG Calendarised 2004 Budet - Derek backup 28 5" xfId="27606"/>
    <cellStyle name="Comma [0] TBD-_PAG Calendarised 2004 Budet - Derek backup 28 5" xfId="24454"/>
    <cellStyle name="Comma [0] TBD_PAG Calendarised 2004 Budet - Derek backup 28 6" xfId="33076"/>
    <cellStyle name="Comma [0] TBD-_PAG Calendarised 2004 Budet - Derek backup 28 6" xfId="33077"/>
    <cellStyle name="Comma [0] TBD_PAG Calendarised 2004 Budet - Derek backup 28 7" xfId="30654"/>
    <cellStyle name="Comma [0] TBD-_PAG Calendarised 2004 Budet - Derek backup 28 7" xfId="30653"/>
    <cellStyle name="Comma [0] TBD_PAG Calendarised 2004 Budet - Derek backup 28 8" xfId="34817"/>
    <cellStyle name="Comma [0] TBD-_PAG Calendarised 2004 Budet - Derek backup 28 8" xfId="34826"/>
    <cellStyle name="Comma [0] TBD_PAG Calendarised 2004 Budet - Derek backup 28 9" xfId="31619"/>
    <cellStyle name="Comma [0] TBD-_PAG Calendarised 2004 Budet - Derek backup 28 9" xfId="31618"/>
    <cellStyle name="Comma [0] TBD_PAG Calendarised 2004 Budet - Derek backup 29" xfId="22363"/>
    <cellStyle name="Comma [0] TBD-_PAG Calendarised 2004 Budet - Derek backup 29" xfId="22364"/>
    <cellStyle name="Comma [0] TBD_PAG Calendarised 2004 Budet - Derek backup 3" xfId="7314"/>
    <cellStyle name="Comma [0] TBD-_PAG Calendarised 2004 Budet - Derek backup 3" xfId="7315"/>
    <cellStyle name="Comma [0] TBD_PAG Calendarised 2004 Budet - Derek backup 3 10" xfId="29049"/>
    <cellStyle name="Comma [0] TBD-_PAG Calendarised 2004 Budet - Derek backup 3 10" xfId="29050"/>
    <cellStyle name="Comma [0] TBD_PAG Calendarised 2004 Budet - Derek backup 3 11" xfId="36544"/>
    <cellStyle name="Comma [0] TBD-_PAG Calendarised 2004 Budet - Derek backup 3 11" xfId="36543"/>
    <cellStyle name="Comma [0] TBD_PAG Calendarised 2004 Budet - Derek backup 3 12" xfId="16063"/>
    <cellStyle name="Comma [0] TBD-_PAG Calendarised 2004 Budet - Derek backup 3 12" xfId="16064"/>
    <cellStyle name="Comma [0] TBD_PAG Calendarised 2004 Budet - Derek backup 3 2" xfId="22405"/>
    <cellStyle name="Comma [0] TBD-_PAG Calendarised 2004 Budet - Derek backup 3 2" xfId="22406"/>
    <cellStyle name="Comma [0] TBD_PAG Calendarised 2004 Budet - Derek backup 3 3" xfId="26912"/>
    <cellStyle name="Comma [0] TBD-_PAG Calendarised 2004 Budet - Derek backup 3 3" xfId="26913"/>
    <cellStyle name="Comma [0] TBD_PAG Calendarised 2004 Budet - Derek backup 3 4" xfId="24839"/>
    <cellStyle name="Comma [0] TBD-_PAG Calendarised 2004 Budet - Derek backup 3 4" xfId="24838"/>
    <cellStyle name="Comma [0] TBD_PAG Calendarised 2004 Budet - Derek backup 3 5" xfId="27564"/>
    <cellStyle name="Comma [0] TBD-_PAG Calendarised 2004 Budet - Derek backup 3 5" xfId="23578"/>
    <cellStyle name="Comma [0] TBD_PAG Calendarised 2004 Budet - Derek backup 3 6" xfId="33078"/>
    <cellStyle name="Comma [0] TBD-_PAG Calendarised 2004 Budet - Derek backup 3 6" xfId="33079"/>
    <cellStyle name="Comma [0] TBD_PAG Calendarised 2004 Budet - Derek backup 3 7" xfId="30652"/>
    <cellStyle name="Comma [0] TBD-_PAG Calendarised 2004 Budet - Derek backup 3 7" xfId="30651"/>
    <cellStyle name="Comma [0] TBD_PAG Calendarised 2004 Budet - Derek backup 3 8" xfId="34822"/>
    <cellStyle name="Comma [0] TBD-_PAG Calendarised 2004 Budet - Derek backup 3 8" xfId="34888"/>
    <cellStyle name="Comma [0] TBD_PAG Calendarised 2004 Budet - Derek backup 3 9" xfId="31617"/>
    <cellStyle name="Comma [0] TBD-_PAG Calendarised 2004 Budet - Derek backup 3 9" xfId="31616"/>
    <cellStyle name="Comma [0] TBD_PAG Calendarised 2004 Budet - Derek backup 30" xfId="26870"/>
    <cellStyle name="Comma [0] TBD-_PAG Calendarised 2004 Budet - Derek backup 30" xfId="26871"/>
    <cellStyle name="Comma [0] TBD_PAG Calendarised 2004 Budet - Derek backup 31" xfId="24881"/>
    <cellStyle name="Comma [0] TBD-_PAG Calendarised 2004 Budet - Derek backup 31" xfId="24880"/>
    <cellStyle name="Comma [0] TBD_PAG Calendarised 2004 Budet - Derek backup 32" xfId="23567"/>
    <cellStyle name="Comma [0] TBD-_PAG Calendarised 2004 Budet - Derek backup 32" xfId="23568"/>
    <cellStyle name="Comma [0] TBD_PAG Calendarised 2004 Budet - Derek backup 33" xfId="33036"/>
    <cellStyle name="Comma [0] TBD-_PAG Calendarised 2004 Budet - Derek backup 33" xfId="33037"/>
    <cellStyle name="Comma [0] TBD_PAG Calendarised 2004 Budet - Derek backup 34" xfId="30694"/>
    <cellStyle name="Comma [0] TBD-_PAG Calendarised 2004 Budet - Derek backup 34" xfId="30693"/>
    <cellStyle name="Comma [0] TBD_PAG Calendarised 2004 Budet - Derek backup 35" xfId="31825"/>
    <cellStyle name="Comma [0] TBD-_PAG Calendarised 2004 Budet - Derek backup 35" xfId="31826"/>
    <cellStyle name="Comma [0] TBD_PAG Calendarised 2004 Budet - Derek backup 36" xfId="34151"/>
    <cellStyle name="Comma [0] TBD-_PAG Calendarised 2004 Budet - Derek backup 36" xfId="34150"/>
    <cellStyle name="Comma [0] TBD_PAG Calendarised 2004 Budet - Derek backup 37" xfId="29016"/>
    <cellStyle name="Comma [0] TBD-_PAG Calendarised 2004 Budet - Derek backup 37" xfId="29017"/>
    <cellStyle name="Comma [0] TBD_PAG Calendarised 2004 Budet - Derek backup 38" xfId="36574"/>
    <cellStyle name="Comma [0] TBD-_PAG Calendarised 2004 Budet - Derek backup 38" xfId="36573"/>
    <cellStyle name="Comma [0] TBD_PAG Calendarised 2004 Budet - Derek backup 39" xfId="16021"/>
    <cellStyle name="Comma [0] TBD-_PAG Calendarised 2004 Budet - Derek backup 39" xfId="16022"/>
    <cellStyle name="Comma [0] TBD_PAG Calendarised 2004 Budet - Derek backup 4" xfId="7316"/>
    <cellStyle name="Comma [0] TBD-_PAG Calendarised 2004 Budet - Derek backup 4" xfId="7317"/>
    <cellStyle name="Comma [0] TBD_PAG Calendarised 2004 Budet - Derek backup 4 10" xfId="30193"/>
    <cellStyle name="Comma [0] TBD-_PAG Calendarised 2004 Budet - Derek backup 4 10" xfId="29051"/>
    <cellStyle name="Comma [0] TBD_PAG Calendarised 2004 Budet - Derek backup 4 11" xfId="36755"/>
    <cellStyle name="Comma [0] TBD-_PAG Calendarised 2004 Budet - Derek backup 4 11" xfId="35781"/>
    <cellStyle name="Comma [0] TBD_PAG Calendarised 2004 Budet - Derek backup 4 12" xfId="16065"/>
    <cellStyle name="Comma [0] TBD-_PAG Calendarised 2004 Budet - Derek backup 4 12" xfId="16066"/>
    <cellStyle name="Comma [0] TBD_PAG Calendarised 2004 Budet - Derek backup 4 2" xfId="22407"/>
    <cellStyle name="Comma [0] TBD-_PAG Calendarised 2004 Budet - Derek backup 4 2" xfId="22408"/>
    <cellStyle name="Comma [0] TBD_PAG Calendarised 2004 Budet - Derek backup 4 3" xfId="26914"/>
    <cellStyle name="Comma [0] TBD-_PAG Calendarised 2004 Budet - Derek backup 4 3" xfId="26915"/>
    <cellStyle name="Comma [0] TBD_PAG Calendarised 2004 Budet - Derek backup 4 4" xfId="24837"/>
    <cellStyle name="Comma [0] TBD-_PAG Calendarised 2004 Budet - Derek backup 4 4" xfId="24836"/>
    <cellStyle name="Comma [0] TBD_PAG Calendarised 2004 Budet - Derek backup 4 5" xfId="27601"/>
    <cellStyle name="Comma [0] TBD-_PAG Calendarised 2004 Budet - Derek backup 4 5" xfId="23455"/>
    <cellStyle name="Comma [0] TBD_PAG Calendarised 2004 Budet - Derek backup 4 6" xfId="33080"/>
    <cellStyle name="Comma [0] TBD-_PAG Calendarised 2004 Budet - Derek backup 4 6" xfId="33081"/>
    <cellStyle name="Comma [0] TBD_PAG Calendarised 2004 Budet - Derek backup 4 7" xfId="30650"/>
    <cellStyle name="Comma [0] TBD-_PAG Calendarised 2004 Budet - Derek backup 4 7" xfId="30649"/>
    <cellStyle name="Comma [0] TBD_PAG Calendarised 2004 Budet - Derek backup 4 8" xfId="34827"/>
    <cellStyle name="Comma [0] TBD-_PAG Calendarised 2004 Budet - Derek backup 4 8" xfId="34882"/>
    <cellStyle name="Comma [0] TBD_PAG Calendarised 2004 Budet - Derek backup 4 9" xfId="31615"/>
    <cellStyle name="Comma [0] TBD-_PAG Calendarised 2004 Budet - Derek backup 4 9" xfId="31614"/>
    <cellStyle name="Comma [0] TBD_PAG Calendarised 2004 Budet - Derek backup 5" xfId="7318"/>
    <cellStyle name="Comma [0] TBD-_PAG Calendarised 2004 Budet - Derek backup 5" xfId="7319"/>
    <cellStyle name="Comma [0] TBD_PAG Calendarised 2004 Budet - Derek backup 5 10" xfId="29054"/>
    <cellStyle name="Comma [0] TBD-_PAG Calendarised 2004 Budet - Derek backup 5 10" xfId="28203"/>
    <cellStyle name="Comma [0] TBD_PAG Calendarised 2004 Budet - Derek backup 5 11" xfId="35782"/>
    <cellStyle name="Comma [0] TBD-_PAG Calendarised 2004 Budet - Derek backup 5 11" xfId="33658"/>
    <cellStyle name="Comma [0] TBD_PAG Calendarised 2004 Budet - Derek backup 5 12" xfId="16067"/>
    <cellStyle name="Comma [0] TBD-_PAG Calendarised 2004 Budet - Derek backup 5 12" xfId="16068"/>
    <cellStyle name="Comma [0] TBD_PAG Calendarised 2004 Budet - Derek backup 5 2" xfId="22409"/>
    <cellStyle name="Comma [0] TBD-_PAG Calendarised 2004 Budet - Derek backup 5 2" xfId="22410"/>
    <cellStyle name="Comma [0] TBD_PAG Calendarised 2004 Budet - Derek backup 5 3" xfId="26916"/>
    <cellStyle name="Comma [0] TBD-_PAG Calendarised 2004 Budet - Derek backup 5 3" xfId="26917"/>
    <cellStyle name="Comma [0] TBD_PAG Calendarised 2004 Budet - Derek backup 5 4" xfId="24835"/>
    <cellStyle name="Comma [0] TBD-_PAG Calendarised 2004 Budet - Derek backup 5 4" xfId="24834"/>
    <cellStyle name="Comma [0] TBD_PAG Calendarised 2004 Budet - Derek backup 5 5" xfId="23579"/>
    <cellStyle name="Comma [0] TBD-_PAG Calendarised 2004 Budet - Derek backup 5 5" xfId="25793"/>
    <cellStyle name="Comma [0] TBD_PAG Calendarised 2004 Budet - Derek backup 5 6" xfId="33082"/>
    <cellStyle name="Comma [0] TBD-_PAG Calendarised 2004 Budet - Derek backup 5 6" xfId="33083"/>
    <cellStyle name="Comma [0] TBD_PAG Calendarised 2004 Budet - Derek backup 5 7" xfId="30648"/>
    <cellStyle name="Comma [0] TBD-_PAG Calendarised 2004 Budet - Derek backup 5 7" xfId="30647"/>
    <cellStyle name="Comma [0] TBD_PAG Calendarised 2004 Budet - Derek backup 5 8" xfId="34887"/>
    <cellStyle name="Comma [0] TBD-_PAG Calendarised 2004 Budet - Derek backup 5 8" xfId="31842"/>
    <cellStyle name="Comma [0] TBD_PAG Calendarised 2004 Budet - Derek backup 5 9" xfId="28191"/>
    <cellStyle name="Comma [0] TBD-_PAG Calendarised 2004 Budet - Derek backup 5 9" xfId="31613"/>
    <cellStyle name="Comma [0] TBD_PAG Calendarised 2004 Budet - Derek backup 6" xfId="7320"/>
    <cellStyle name="Comma [0] TBD-_PAG Calendarised 2004 Budet - Derek backup 6" xfId="7321"/>
    <cellStyle name="Comma [0] TBD_PAG Calendarised 2004 Budet - Derek backup 6 10" xfId="28204"/>
    <cellStyle name="Comma [0] TBD-_PAG Calendarised 2004 Budet - Derek backup 6 10" xfId="28205"/>
    <cellStyle name="Comma [0] TBD_PAG Calendarised 2004 Budet - Derek backup 6 11" xfId="33657"/>
    <cellStyle name="Comma [0] TBD-_PAG Calendarised 2004 Budet - Derek backup 6 11" xfId="33656"/>
    <cellStyle name="Comma [0] TBD_PAG Calendarised 2004 Budet - Derek backup 6 12" xfId="16069"/>
    <cellStyle name="Comma [0] TBD-_PAG Calendarised 2004 Budet - Derek backup 6 12" xfId="16070"/>
    <cellStyle name="Comma [0] TBD_PAG Calendarised 2004 Budet - Derek backup 6 2" xfId="22411"/>
    <cellStyle name="Comma [0] TBD-_PAG Calendarised 2004 Budet - Derek backup 6 2" xfId="22412"/>
    <cellStyle name="Comma [0] TBD_PAG Calendarised 2004 Budet - Derek backup 6 3" xfId="26918"/>
    <cellStyle name="Comma [0] TBD-_PAG Calendarised 2004 Budet - Derek backup 6 3" xfId="26919"/>
    <cellStyle name="Comma [0] TBD_PAG Calendarised 2004 Budet - Derek backup 6 4" xfId="24833"/>
    <cellStyle name="Comma [0] TBD-_PAG Calendarised 2004 Budet - Derek backup 6 4" xfId="24832"/>
    <cellStyle name="Comma [0] TBD_PAG Calendarised 2004 Budet - Derek backup 6 5" xfId="27565"/>
    <cellStyle name="Comma [0] TBD-_PAG Calendarised 2004 Budet - Derek backup 6 5" xfId="23456"/>
    <cellStyle name="Comma [0] TBD_PAG Calendarised 2004 Budet - Derek backup 6 6" xfId="33084"/>
    <cellStyle name="Comma [0] TBD-_PAG Calendarised 2004 Budet - Derek backup 6 6" xfId="33085"/>
    <cellStyle name="Comma [0] TBD_PAG Calendarised 2004 Budet - Derek backup 6 7" xfId="30646"/>
    <cellStyle name="Comma [0] TBD-_PAG Calendarised 2004 Budet - Derek backup 6 7" xfId="30645"/>
    <cellStyle name="Comma [0] TBD_PAG Calendarised 2004 Budet - Derek backup 6 8" xfId="34877"/>
    <cellStyle name="Comma [0] TBD-_PAG Calendarised 2004 Budet - Derek backup 6 8" xfId="34856"/>
    <cellStyle name="Comma [0] TBD_PAG Calendarised 2004 Budet - Derek backup 6 9" xfId="31612"/>
    <cellStyle name="Comma [0] TBD-_PAG Calendarised 2004 Budet - Derek backup 6 9" xfId="31611"/>
    <cellStyle name="Comma [0] TBD_PAG Calendarised 2004 Budet - Derek backup 7" xfId="7322"/>
    <cellStyle name="Comma [0] TBD-_PAG Calendarised 2004 Budet - Derek backup 7" xfId="7323"/>
    <cellStyle name="Comma [0] TBD_PAG Calendarised 2004 Budet - Derek backup 7 10" xfId="28206"/>
    <cellStyle name="Comma [0] TBD-_PAG Calendarised 2004 Budet - Derek backup 7 10" xfId="34794"/>
    <cellStyle name="Comma [0] TBD_PAG Calendarised 2004 Budet - Derek backup 7 11" xfId="33655"/>
    <cellStyle name="Comma [0] TBD-_PAG Calendarised 2004 Budet - Derek backup 7 11" xfId="33654"/>
    <cellStyle name="Comma [0] TBD_PAG Calendarised 2004 Budet - Derek backup 7 12" xfId="16071"/>
    <cellStyle name="Comma [0] TBD-_PAG Calendarised 2004 Budet - Derek backup 7 12" xfId="16072"/>
    <cellStyle name="Comma [0] TBD_PAG Calendarised 2004 Budet - Derek backup 7 2" xfId="22413"/>
    <cellStyle name="Comma [0] TBD-_PAG Calendarised 2004 Budet - Derek backup 7 2" xfId="22414"/>
    <cellStyle name="Comma [0] TBD_PAG Calendarised 2004 Budet - Derek backup 7 3" xfId="26920"/>
    <cellStyle name="Comma [0] TBD-_PAG Calendarised 2004 Budet - Derek backup 7 3" xfId="26921"/>
    <cellStyle name="Comma [0] TBD_PAG Calendarised 2004 Budet - Derek backup 7 4" xfId="24831"/>
    <cellStyle name="Comma [0] TBD-_PAG Calendarised 2004 Budet - Derek backup 7 4" xfId="24830"/>
    <cellStyle name="Comma [0] TBD_PAG Calendarised 2004 Budet - Derek backup 7 5" xfId="24478"/>
    <cellStyle name="Comma [0] TBD-_PAG Calendarised 2004 Budet - Derek backup 7 5" xfId="27560"/>
    <cellStyle name="Comma [0] TBD_PAG Calendarised 2004 Budet - Derek backup 7 6" xfId="33086"/>
    <cellStyle name="Comma [0] TBD-_PAG Calendarised 2004 Budet - Derek backup 7 6" xfId="33087"/>
    <cellStyle name="Comma [0] TBD_PAG Calendarised 2004 Budet - Derek backup 7 7" xfId="30644"/>
    <cellStyle name="Comma [0] TBD-_PAG Calendarised 2004 Budet - Derek backup 7 7" xfId="30643"/>
    <cellStyle name="Comma [0] TBD_PAG Calendarised 2004 Budet - Derek backup 7 8" xfId="34869"/>
    <cellStyle name="Comma [0] TBD-_PAG Calendarised 2004 Budet - Derek backup 7 8" xfId="34896"/>
    <cellStyle name="Comma [0] TBD_PAG Calendarised 2004 Budet - Derek backup 7 9" xfId="31610"/>
    <cellStyle name="Comma [0] TBD-_PAG Calendarised 2004 Budet - Derek backup 7 9" xfId="31609"/>
    <cellStyle name="Comma [0] TBD_PAG Calendarised 2004 Budet - Derek backup 8" xfId="7324"/>
    <cellStyle name="Comma [0] TBD-_PAG Calendarised 2004 Budet - Derek backup 8" xfId="7325"/>
    <cellStyle name="Comma [0] TBD_PAG Calendarised 2004 Budet - Derek backup 8 10" xfId="28207"/>
    <cellStyle name="Comma [0] TBD-_PAG Calendarised 2004 Budet - Derek backup 8 10" xfId="31650"/>
    <cellStyle name="Comma [0] TBD_PAG Calendarised 2004 Budet - Derek backup 8 11" xfId="33653"/>
    <cellStyle name="Comma [0] TBD-_PAG Calendarised 2004 Budet - Derek backup 8 11" xfId="33652"/>
    <cellStyle name="Comma [0] TBD_PAG Calendarised 2004 Budet - Derek backup 8 12" xfId="16073"/>
    <cellStyle name="Comma [0] TBD-_PAG Calendarised 2004 Budet - Derek backup 8 12" xfId="16074"/>
    <cellStyle name="Comma [0] TBD_PAG Calendarised 2004 Budet - Derek backup 8 2" xfId="22415"/>
    <cellStyle name="Comma [0] TBD-_PAG Calendarised 2004 Budet - Derek backup 8 2" xfId="22416"/>
    <cellStyle name="Comma [0] TBD_PAG Calendarised 2004 Budet - Derek backup 8 3" xfId="26922"/>
    <cellStyle name="Comma [0] TBD-_PAG Calendarised 2004 Budet - Derek backup 8 3" xfId="26923"/>
    <cellStyle name="Comma [0] TBD_PAG Calendarised 2004 Budet - Derek backup 8 4" xfId="24829"/>
    <cellStyle name="Comma [0] TBD-_PAG Calendarised 2004 Budet - Derek backup 8 4" xfId="24828"/>
    <cellStyle name="Comma [0] TBD_PAG Calendarised 2004 Budet - Derek backup 8 5" xfId="27566"/>
    <cellStyle name="Comma [0] TBD-_PAG Calendarised 2004 Budet - Derek backup 8 5" xfId="27563"/>
    <cellStyle name="Comma [0] TBD_PAG Calendarised 2004 Budet - Derek backup 8 6" xfId="33088"/>
    <cellStyle name="Comma [0] TBD-_PAG Calendarised 2004 Budet - Derek backup 8 6" xfId="33089"/>
    <cellStyle name="Comma [0] TBD_PAG Calendarised 2004 Budet - Derek backup 8 7" xfId="30642"/>
    <cellStyle name="Comma [0] TBD-_PAG Calendarised 2004 Budet - Derek backup 8 7" xfId="30641"/>
    <cellStyle name="Comma [0] TBD_PAG Calendarised 2004 Budet - Derek backup 8 8" xfId="28089"/>
    <cellStyle name="Comma [0] TBD-_PAG Calendarised 2004 Budet - Derek backup 8 8" xfId="28306"/>
    <cellStyle name="Comma [0] TBD_PAG Calendarised 2004 Budet - Derek backup 8 9" xfId="31608"/>
    <cellStyle name="Comma [0] TBD-_PAG Calendarised 2004 Budet - Derek backup 8 9" xfId="31607"/>
    <cellStyle name="Comma [0] TBD_PAG Calendarised 2004 Budet - Derek backup 9" xfId="7326"/>
    <cellStyle name="Comma [0] TBD-_PAG Calendarised 2004 Budet - Derek backup 9" xfId="7327"/>
    <cellStyle name="Comma [0] TBD_PAG Calendarised 2004 Budet - Derek backup 9 10" xfId="31651"/>
    <cellStyle name="Comma [0] TBD-_PAG Calendarised 2004 Budet - Derek backup 9 10" xfId="31652"/>
    <cellStyle name="Comma [0] TBD_PAG Calendarised 2004 Budet - Derek backup 9 11" xfId="33651"/>
    <cellStyle name="Comma [0] TBD-_PAG Calendarised 2004 Budet - Derek backup 9 11" xfId="33650"/>
    <cellStyle name="Comma [0] TBD_PAG Calendarised 2004 Budet - Derek backup 9 12" xfId="16075"/>
    <cellStyle name="Comma [0] TBD-_PAG Calendarised 2004 Budet - Derek backup 9 12" xfId="16076"/>
    <cellStyle name="Comma [0] TBD_PAG Calendarised 2004 Budet - Derek backup 9 2" xfId="22417"/>
    <cellStyle name="Comma [0] TBD-_PAG Calendarised 2004 Budet - Derek backup 9 2" xfId="22418"/>
    <cellStyle name="Comma [0] TBD_PAG Calendarised 2004 Budet - Derek backup 9 3" xfId="26924"/>
    <cellStyle name="Comma [0] TBD-_PAG Calendarised 2004 Budet - Derek backup 9 3" xfId="26925"/>
    <cellStyle name="Comma [0] TBD_PAG Calendarised 2004 Budet - Derek backup 9 4" xfId="24827"/>
    <cellStyle name="Comma [0] TBD-_PAG Calendarised 2004 Budet - Derek backup 9 4" xfId="24826"/>
    <cellStyle name="Comma [0] TBD_PAG Calendarised 2004 Budet - Derek backup 9 5" xfId="27609"/>
    <cellStyle name="Comma [0] TBD-_PAG Calendarised 2004 Budet - Derek backup 9 5" xfId="27567"/>
    <cellStyle name="Comma [0] TBD_PAG Calendarised 2004 Budet - Derek backup 9 6" xfId="33090"/>
    <cellStyle name="Comma [0] TBD-_PAG Calendarised 2004 Budet - Derek backup 9 6" xfId="33091"/>
    <cellStyle name="Comma [0] TBD_PAG Calendarised 2004 Budet - Derek backup 9 7" xfId="30640"/>
    <cellStyle name="Comma [0] TBD-_PAG Calendarised 2004 Budet - Derek backup 9 7" xfId="30639"/>
    <cellStyle name="Comma [0] TBD_PAG Calendarised 2004 Budet - Derek backup 9 8" xfId="31843"/>
    <cellStyle name="Comma [0] TBD-_PAG Calendarised 2004 Budet - Derek backup 9 8" xfId="30154"/>
    <cellStyle name="Comma [0] TBD_PAG Calendarised 2004 Budet - Derek backup 9 9" xfId="31606"/>
    <cellStyle name="Comma [0] TBD-_PAG Calendarised 2004 Budet - Derek backup 9 9" xfId="31605"/>
    <cellStyle name="Comma [0] TBD_PAG Calendarised 2004 Budet - Derek backupUpdateJan15 - new risksCostPerfUpdate" xfId="7328"/>
    <cellStyle name="Comma [0] TBD-_PAG Calendarised 2004 Budet - Derek backupUpdateJan15 - new risksCostPerfUpdate" xfId="7329"/>
    <cellStyle name="Comma [0] TBD_PAG Calendarised 2004 Budet - Derek backupUpdateJan15 - new risksCostPerfUpdate 10" xfId="7330"/>
    <cellStyle name="Comma [0] TBD-_PAG Calendarised 2004 Budet - Derek backupUpdateJan15 - new risksCostPerfUpdate 10" xfId="7331"/>
    <cellStyle name="Comma [0] TBD_PAG Calendarised 2004 Budet - Derek backupUpdateJan15 - new risksCostPerfUpdate 10 10" xfId="28208"/>
    <cellStyle name="Comma [0] TBD-_PAG Calendarised 2004 Budet - Derek backupUpdateJan15 - new risksCostPerfUpdate 10 10" xfId="28209"/>
    <cellStyle name="Comma [0] TBD_PAG Calendarised 2004 Budet - Derek backupUpdateJan15 - new risksCostPerfUpdate 10 11" xfId="33648"/>
    <cellStyle name="Comma [0] TBD-_PAG Calendarised 2004 Budet - Derek backupUpdateJan15 - new risksCostPerfUpdate 10 11" xfId="33647"/>
    <cellStyle name="Comma [0] TBD_PAG Calendarised 2004 Budet - Derek backupUpdateJan15 - new risksCostPerfUpdate 10 12" xfId="16079"/>
    <cellStyle name="Comma [0] TBD-_PAG Calendarised 2004 Budet - Derek backupUpdateJan15 - new risksCostPerfUpdate 10 12" xfId="16080"/>
    <cellStyle name="Comma [0] TBD_PAG Calendarised 2004 Budet - Derek backupUpdateJan15 - new risksCostPerfUpdate 10 2" xfId="22421"/>
    <cellStyle name="Comma [0] TBD-_PAG Calendarised 2004 Budet - Derek backupUpdateJan15 - new risksCostPerfUpdate 10 2" xfId="22422"/>
    <cellStyle name="Comma [0] TBD_PAG Calendarised 2004 Budet - Derek backupUpdateJan15 - new risksCostPerfUpdate 10 3" xfId="26928"/>
    <cellStyle name="Comma [0] TBD-_PAG Calendarised 2004 Budet - Derek backupUpdateJan15 - new risksCostPerfUpdate 10 3" xfId="26929"/>
    <cellStyle name="Comma [0] TBD_PAG Calendarised 2004 Budet - Derek backupUpdateJan15 - new risksCostPerfUpdate 10 4" xfId="24823"/>
    <cellStyle name="Comma [0] TBD-_PAG Calendarised 2004 Budet - Derek backupUpdateJan15 - new risksCostPerfUpdate 10 4" xfId="24822"/>
    <cellStyle name="Comma [0] TBD_PAG Calendarised 2004 Budet - Derek backupUpdateJan15 - new risksCostPerfUpdate 10 5" xfId="25794"/>
    <cellStyle name="Comma [0] TBD-_PAG Calendarised 2004 Budet - Derek backupUpdateJan15 - new risksCostPerfUpdate 10 5" xfId="27600"/>
    <cellStyle name="Comma [0] TBD_PAG Calendarised 2004 Budet - Derek backupUpdateJan15 - new risksCostPerfUpdate 10 6" xfId="33094"/>
    <cellStyle name="Comma [0] TBD-_PAG Calendarised 2004 Budet - Derek backupUpdateJan15 - new risksCostPerfUpdate 10 6" xfId="33095"/>
    <cellStyle name="Comma [0] TBD_PAG Calendarised 2004 Budet - Derek backupUpdateJan15 - new risksCostPerfUpdate 10 7" xfId="30636"/>
    <cellStyle name="Comma [0] TBD-_PAG Calendarised 2004 Budet - Derek backupUpdateJan15 - new risksCostPerfUpdate 10 7" xfId="30635"/>
    <cellStyle name="Comma [0] TBD_PAG Calendarised 2004 Budet - Derek backupUpdateJan15 - new risksCostPerfUpdate 10 8" xfId="28308"/>
    <cellStyle name="Comma [0] TBD-_PAG Calendarised 2004 Budet - Derek backupUpdateJan15 - new risksCostPerfUpdate 10 8" xfId="28309"/>
    <cellStyle name="Comma [0] TBD_PAG Calendarised 2004 Budet - Derek backupUpdateJan15 - new risksCostPerfUpdate 10 9" xfId="31604"/>
    <cellStyle name="Comma [0] TBD-_PAG Calendarised 2004 Budet - Derek backupUpdateJan15 - new risksCostPerfUpdate 10 9" xfId="34140"/>
    <cellStyle name="Comma [0] TBD_PAG Calendarised 2004 Budet - Derek backupUpdateJan15 - new risksCostPerfUpdate 11" xfId="7332"/>
    <cellStyle name="Comma [0] TBD-_PAG Calendarised 2004 Budet - Derek backupUpdateJan15 - new risksCostPerfUpdate 11" xfId="7333"/>
    <cellStyle name="Comma [0] TBD_PAG Calendarised 2004 Budet - Derek backupUpdateJan15 - new risksCostPerfUpdate 11 10" xfId="28210"/>
    <cellStyle name="Comma [0] TBD-_PAG Calendarised 2004 Budet - Derek backupUpdateJan15 - new risksCostPerfUpdate 11 10" xfId="28211"/>
    <cellStyle name="Comma [0] TBD_PAG Calendarised 2004 Budet - Derek backupUpdateJan15 - new risksCostPerfUpdate 11 11" xfId="33646"/>
    <cellStyle name="Comma [0] TBD-_PAG Calendarised 2004 Budet - Derek backupUpdateJan15 - new risksCostPerfUpdate 11 11" xfId="36542"/>
    <cellStyle name="Comma [0] TBD_PAG Calendarised 2004 Budet - Derek backupUpdateJan15 - new risksCostPerfUpdate 11 12" xfId="16081"/>
    <cellStyle name="Comma [0] TBD-_PAG Calendarised 2004 Budet - Derek backupUpdateJan15 - new risksCostPerfUpdate 11 12" xfId="16082"/>
    <cellStyle name="Comma [0] TBD_PAG Calendarised 2004 Budet - Derek backupUpdateJan15 - new risksCostPerfUpdate 11 2" xfId="22423"/>
    <cellStyle name="Comma [0] TBD-_PAG Calendarised 2004 Budet - Derek backupUpdateJan15 - new risksCostPerfUpdate 11 2" xfId="22424"/>
    <cellStyle name="Comma [0] TBD_PAG Calendarised 2004 Budet - Derek backupUpdateJan15 - new risksCostPerfUpdate 11 3" xfId="26930"/>
    <cellStyle name="Comma [0] TBD-_PAG Calendarised 2004 Budet - Derek backupUpdateJan15 - new risksCostPerfUpdate 11 3" xfId="26931"/>
    <cellStyle name="Comma [0] TBD_PAG Calendarised 2004 Budet - Derek backupUpdateJan15 - new risksCostPerfUpdate 11 4" xfId="24821"/>
    <cellStyle name="Comma [0] TBD-_PAG Calendarised 2004 Budet - Derek backupUpdateJan15 - new risksCostPerfUpdate 11 4" xfId="24820"/>
    <cellStyle name="Comma [0] TBD_PAG Calendarised 2004 Budet - Derek backupUpdateJan15 - new risksCostPerfUpdate 11 5" xfId="27582"/>
    <cellStyle name="Comma [0] TBD-_PAG Calendarised 2004 Budet - Derek backupUpdateJan15 - new risksCostPerfUpdate 11 5" xfId="27593"/>
    <cellStyle name="Comma [0] TBD_PAG Calendarised 2004 Budet - Derek backupUpdateJan15 - new risksCostPerfUpdate 11 6" xfId="33096"/>
    <cellStyle name="Comma [0] TBD-_PAG Calendarised 2004 Budet - Derek backupUpdateJan15 - new risksCostPerfUpdate 11 6" xfId="33097"/>
    <cellStyle name="Comma [0] TBD_PAG Calendarised 2004 Budet - Derek backupUpdateJan15 - new risksCostPerfUpdate 11 7" xfId="30634"/>
    <cellStyle name="Comma [0] TBD-_PAG Calendarised 2004 Budet - Derek backupUpdateJan15 - new risksCostPerfUpdate 11 7" xfId="30633"/>
    <cellStyle name="Comma [0] TBD_PAG Calendarised 2004 Budet - Derek backupUpdateJan15 - new risksCostPerfUpdate 11 8" xfId="34865"/>
    <cellStyle name="Comma [0] TBD-_PAG Calendarised 2004 Budet - Derek backupUpdateJan15 - new risksCostPerfUpdate 11 8" xfId="34874"/>
    <cellStyle name="Comma [0] TBD_PAG Calendarised 2004 Budet - Derek backupUpdateJan15 - new risksCostPerfUpdate 11 9" xfId="34139"/>
    <cellStyle name="Comma [0] TBD-_PAG Calendarised 2004 Budet - Derek backupUpdateJan15 - new risksCostPerfUpdate 11 9" xfId="34138"/>
    <cellStyle name="Comma [0] TBD_PAG Calendarised 2004 Budet - Derek backupUpdateJan15 - new risksCostPerfUpdate 12" xfId="7334"/>
    <cellStyle name="Comma [0] TBD-_PAG Calendarised 2004 Budet - Derek backupUpdateJan15 - new risksCostPerfUpdate 12" xfId="7335"/>
    <cellStyle name="Comma [0] TBD_PAG Calendarised 2004 Budet - Derek backupUpdateJan15 - new risksCostPerfUpdate 12 10" xfId="28212"/>
    <cellStyle name="Comma [0] TBD-_PAG Calendarised 2004 Budet - Derek backupUpdateJan15 - new risksCostPerfUpdate 12 10" xfId="28213"/>
    <cellStyle name="Comma [0] TBD_PAG Calendarised 2004 Budet - Derek backupUpdateJan15 - new risksCostPerfUpdate 12 11" xfId="36541"/>
    <cellStyle name="Comma [0] TBD-_PAG Calendarised 2004 Budet - Derek backupUpdateJan15 - new risksCostPerfUpdate 12 11" xfId="36540"/>
    <cellStyle name="Comma [0] TBD_PAG Calendarised 2004 Budet - Derek backupUpdateJan15 - new risksCostPerfUpdate 12 12" xfId="16083"/>
    <cellStyle name="Comma [0] TBD-_PAG Calendarised 2004 Budet - Derek backupUpdateJan15 - new risksCostPerfUpdate 12 12" xfId="16084"/>
    <cellStyle name="Comma [0] TBD_PAG Calendarised 2004 Budet - Derek backupUpdateJan15 - new risksCostPerfUpdate 12 2" xfId="22425"/>
    <cellStyle name="Comma [0] TBD-_PAG Calendarised 2004 Budet - Derek backupUpdateJan15 - new risksCostPerfUpdate 12 2" xfId="22426"/>
    <cellStyle name="Comma [0] TBD_PAG Calendarised 2004 Budet - Derek backupUpdateJan15 - new risksCostPerfUpdate 12 3" xfId="26932"/>
    <cellStyle name="Comma [0] TBD-_PAG Calendarised 2004 Budet - Derek backupUpdateJan15 - new risksCostPerfUpdate 12 3" xfId="26933"/>
    <cellStyle name="Comma [0] TBD_PAG Calendarised 2004 Budet - Derek backupUpdateJan15 - new risksCostPerfUpdate 12 4" xfId="24819"/>
    <cellStyle name="Comma [0] TBD-_PAG Calendarised 2004 Budet - Derek backupUpdateJan15 - new risksCostPerfUpdate 12 4" xfId="24818"/>
    <cellStyle name="Comma [0] TBD_PAG Calendarised 2004 Budet - Derek backupUpdateJan15 - new risksCostPerfUpdate 12 5" xfId="27613"/>
    <cellStyle name="Comma [0] TBD-_PAG Calendarised 2004 Budet - Derek backupUpdateJan15 - new risksCostPerfUpdate 12 5" xfId="23457"/>
    <cellStyle name="Comma [0] TBD_PAG Calendarised 2004 Budet - Derek backupUpdateJan15 - new risksCostPerfUpdate 12 6" xfId="33098"/>
    <cellStyle name="Comma [0] TBD-_PAG Calendarised 2004 Budet - Derek backupUpdateJan15 - new risksCostPerfUpdate 12 6" xfId="33099"/>
    <cellStyle name="Comma [0] TBD_PAG Calendarised 2004 Budet - Derek backupUpdateJan15 - new risksCostPerfUpdate 12 7" xfId="30632"/>
    <cellStyle name="Comma [0] TBD-_PAG Calendarised 2004 Budet - Derek backupUpdateJan15 - new risksCostPerfUpdate 12 7" xfId="30631"/>
    <cellStyle name="Comma [0] TBD_PAG Calendarised 2004 Budet - Derek backupUpdateJan15 - new risksCostPerfUpdate 12 8" xfId="28310"/>
    <cellStyle name="Comma [0] TBD-_PAG Calendarised 2004 Budet - Derek backupUpdateJan15 - new risksCostPerfUpdate 12 8" xfId="28091"/>
    <cellStyle name="Comma [0] TBD_PAG Calendarised 2004 Budet - Derek backupUpdateJan15 - new risksCostPerfUpdate 12 9" xfId="34137"/>
    <cellStyle name="Comma [0] TBD-_PAG Calendarised 2004 Budet - Derek backupUpdateJan15 - new risksCostPerfUpdate 12 9" xfId="34136"/>
    <cellStyle name="Comma [0] TBD_PAG Calendarised 2004 Budet - Derek backupUpdateJan15 - new risksCostPerfUpdate 13" xfId="7336"/>
    <cellStyle name="Comma [0] TBD-_PAG Calendarised 2004 Budet - Derek backupUpdateJan15 - new risksCostPerfUpdate 13" xfId="7337"/>
    <cellStyle name="Comma [0] TBD_PAG Calendarised 2004 Budet - Derek backupUpdateJan15 - new risksCostPerfUpdate 13 10" xfId="28214"/>
    <cellStyle name="Comma [0] TBD-_PAG Calendarised 2004 Budet - Derek backupUpdateJan15 - new risksCostPerfUpdate 13 10" xfId="28215"/>
    <cellStyle name="Comma [0] TBD_PAG Calendarised 2004 Budet - Derek backupUpdateJan15 - new risksCostPerfUpdate 13 11" xfId="36539"/>
    <cellStyle name="Comma [0] TBD-_PAG Calendarised 2004 Budet - Derek backupUpdateJan15 - new risksCostPerfUpdate 13 11" xfId="36538"/>
    <cellStyle name="Comma [0] TBD_PAG Calendarised 2004 Budet - Derek backupUpdateJan15 - new risksCostPerfUpdate 13 12" xfId="16085"/>
    <cellStyle name="Comma [0] TBD-_PAG Calendarised 2004 Budet - Derek backupUpdateJan15 - new risksCostPerfUpdate 13 12" xfId="16086"/>
    <cellStyle name="Comma [0] TBD_PAG Calendarised 2004 Budet - Derek backupUpdateJan15 - new risksCostPerfUpdate 13 2" xfId="22427"/>
    <cellStyle name="Comma [0] TBD-_PAG Calendarised 2004 Budet - Derek backupUpdateJan15 - new risksCostPerfUpdate 13 2" xfId="22428"/>
    <cellStyle name="Comma [0] TBD_PAG Calendarised 2004 Budet - Derek backupUpdateJan15 - new risksCostPerfUpdate 13 3" xfId="26934"/>
    <cellStyle name="Comma [0] TBD-_PAG Calendarised 2004 Budet - Derek backupUpdateJan15 - new risksCostPerfUpdate 13 3" xfId="26935"/>
    <cellStyle name="Comma [0] TBD_PAG Calendarised 2004 Budet - Derek backupUpdateJan15 - new risksCostPerfUpdate 13 4" xfId="24817"/>
    <cellStyle name="Comma [0] TBD-_PAG Calendarised 2004 Budet - Derek backupUpdateJan15 - new risksCostPerfUpdate 13 4" xfId="24816"/>
    <cellStyle name="Comma [0] TBD_PAG Calendarised 2004 Budet - Derek backupUpdateJan15 - new risksCostPerfUpdate 13 5" xfId="23580"/>
    <cellStyle name="Comma [0] TBD-_PAG Calendarised 2004 Budet - Derek backupUpdateJan15 - new risksCostPerfUpdate 13 5" xfId="25795"/>
    <cellStyle name="Comma [0] TBD_PAG Calendarised 2004 Budet - Derek backupUpdateJan15 - new risksCostPerfUpdate 13 6" xfId="33100"/>
    <cellStyle name="Comma [0] TBD-_PAG Calendarised 2004 Budet - Derek backupUpdateJan15 - new risksCostPerfUpdate 13 6" xfId="33101"/>
    <cellStyle name="Comma [0] TBD_PAG Calendarised 2004 Budet - Derek backupUpdateJan15 - new risksCostPerfUpdate 13 7" xfId="30630"/>
    <cellStyle name="Comma [0] TBD-_PAG Calendarised 2004 Budet - Derek backupUpdateJan15 - new risksCostPerfUpdate 13 7" xfId="30629"/>
    <cellStyle name="Comma [0] TBD_PAG Calendarised 2004 Budet - Derek backupUpdateJan15 - new risksCostPerfUpdate 13 8" xfId="34828"/>
    <cellStyle name="Comma [0] TBD-_PAG Calendarised 2004 Budet - Derek backupUpdateJan15 - new risksCostPerfUpdate 13 8" xfId="34829"/>
    <cellStyle name="Comma [0] TBD_PAG Calendarised 2004 Budet - Derek backupUpdateJan15 - new risksCostPerfUpdate 13 9" xfId="34135"/>
    <cellStyle name="Comma [0] TBD-_PAG Calendarised 2004 Budet - Derek backupUpdateJan15 - new risksCostPerfUpdate 13 9" xfId="30078"/>
    <cellStyle name="Comma [0] TBD_PAG Calendarised 2004 Budet - Derek backupUpdateJan15 - new risksCostPerfUpdate 14" xfId="7338"/>
    <cellStyle name="Comma [0] TBD-_PAG Calendarised 2004 Budet - Derek backupUpdateJan15 - new risksCostPerfUpdate 14" xfId="7339"/>
    <cellStyle name="Comma [0] TBD_PAG Calendarised 2004 Budet - Derek backupUpdateJan15 - new risksCostPerfUpdate 14 10" xfId="28216"/>
    <cellStyle name="Comma [0] TBD-_PAG Calendarised 2004 Budet - Derek backupUpdateJan15 - new risksCostPerfUpdate 14 10" xfId="28217"/>
    <cellStyle name="Comma [0] TBD_PAG Calendarised 2004 Budet - Derek backupUpdateJan15 - new risksCostPerfUpdate 14 11" xfId="36537"/>
    <cellStyle name="Comma [0] TBD-_PAG Calendarised 2004 Budet - Derek backupUpdateJan15 - new risksCostPerfUpdate 14 11" xfId="36536"/>
    <cellStyle name="Comma [0] TBD_PAG Calendarised 2004 Budet - Derek backupUpdateJan15 - new risksCostPerfUpdate 14 12" xfId="16087"/>
    <cellStyle name="Comma [0] TBD-_PAG Calendarised 2004 Budet - Derek backupUpdateJan15 - new risksCostPerfUpdate 14 12" xfId="16088"/>
    <cellStyle name="Comma [0] TBD_PAG Calendarised 2004 Budet - Derek backupUpdateJan15 - new risksCostPerfUpdate 14 2" xfId="22429"/>
    <cellStyle name="Comma [0] TBD-_PAG Calendarised 2004 Budet - Derek backupUpdateJan15 - new risksCostPerfUpdate 14 2" xfId="22430"/>
    <cellStyle name="Comma [0] TBD_PAG Calendarised 2004 Budet - Derek backupUpdateJan15 - new risksCostPerfUpdate 14 3" xfId="26936"/>
    <cellStyle name="Comma [0] TBD-_PAG Calendarised 2004 Budet - Derek backupUpdateJan15 - new risksCostPerfUpdate 14 3" xfId="26937"/>
    <cellStyle name="Comma [0] TBD_PAG Calendarised 2004 Budet - Derek backupUpdateJan15 - new risksCostPerfUpdate 14 4" xfId="24815"/>
    <cellStyle name="Comma [0] TBD-_PAG Calendarised 2004 Budet - Derek backupUpdateJan15 - new risksCostPerfUpdate 14 4" xfId="24814"/>
    <cellStyle name="Comma [0] TBD_PAG Calendarised 2004 Budet - Derek backupUpdateJan15 - new risksCostPerfUpdate 14 5" xfId="24455"/>
    <cellStyle name="Comma [0] TBD-_PAG Calendarised 2004 Budet - Derek backupUpdateJan15 - new risksCostPerfUpdate 14 5" xfId="23458"/>
    <cellStyle name="Comma [0] TBD_PAG Calendarised 2004 Budet - Derek backupUpdateJan15 - new risksCostPerfUpdate 14 6" xfId="33102"/>
    <cellStyle name="Comma [0] TBD-_PAG Calendarised 2004 Budet - Derek backupUpdateJan15 - new risksCostPerfUpdate 14 6" xfId="33103"/>
    <cellStyle name="Comma [0] TBD_PAG Calendarised 2004 Budet - Derek backupUpdateJan15 - new risksCostPerfUpdate 14 7" xfId="30628"/>
    <cellStyle name="Comma [0] TBD-_PAG Calendarised 2004 Budet - Derek backupUpdateJan15 - new risksCostPerfUpdate 14 7" xfId="30627"/>
    <cellStyle name="Comma [0] TBD_PAG Calendarised 2004 Budet - Derek backupUpdateJan15 - new risksCostPerfUpdate 14 8" xfId="28311"/>
    <cellStyle name="Comma [0] TBD-_PAG Calendarised 2004 Budet - Derek backupUpdateJan15 - new risksCostPerfUpdate 14 8" xfId="28312"/>
    <cellStyle name="Comma [0] TBD_PAG Calendarised 2004 Budet - Derek backupUpdateJan15 - new risksCostPerfUpdate 14 9" xfId="30077"/>
    <cellStyle name="Comma [0] TBD-_PAG Calendarised 2004 Budet - Derek backupUpdateJan15 - new risksCostPerfUpdate 14 9" xfId="30076"/>
    <cellStyle name="Comma [0] TBD_PAG Calendarised 2004 Budet - Derek backupUpdateJan15 - new risksCostPerfUpdate 15" xfId="7340"/>
    <cellStyle name="Comma [0] TBD-_PAG Calendarised 2004 Budet - Derek backupUpdateJan15 - new risksCostPerfUpdate 15" xfId="7341"/>
    <cellStyle name="Comma [0] TBD_PAG Calendarised 2004 Budet - Derek backupUpdateJan15 - new risksCostPerfUpdate 15 10" xfId="28218"/>
    <cellStyle name="Comma [0] TBD-_PAG Calendarised 2004 Budet - Derek backupUpdateJan15 - new risksCostPerfUpdate 15 10" xfId="28219"/>
    <cellStyle name="Comma [0] TBD_PAG Calendarised 2004 Budet - Derek backupUpdateJan15 - new risksCostPerfUpdate 15 11" xfId="36535"/>
    <cellStyle name="Comma [0] TBD-_PAG Calendarised 2004 Budet - Derek backupUpdateJan15 - new risksCostPerfUpdate 15 11" xfId="36534"/>
    <cellStyle name="Comma [0] TBD_PAG Calendarised 2004 Budet - Derek backupUpdateJan15 - new risksCostPerfUpdate 15 12" xfId="16089"/>
    <cellStyle name="Comma [0] TBD-_PAG Calendarised 2004 Budet - Derek backupUpdateJan15 - new risksCostPerfUpdate 15 12" xfId="16090"/>
    <cellStyle name="Comma [0] TBD_PAG Calendarised 2004 Budet - Derek backupUpdateJan15 - new risksCostPerfUpdate 15 2" xfId="22431"/>
    <cellStyle name="Comma [0] TBD-_PAG Calendarised 2004 Budet - Derek backupUpdateJan15 - new risksCostPerfUpdate 15 2" xfId="22432"/>
    <cellStyle name="Comma [0] TBD_PAG Calendarised 2004 Budet - Derek backupUpdateJan15 - new risksCostPerfUpdate 15 3" xfId="26938"/>
    <cellStyle name="Comma [0] TBD-_PAG Calendarised 2004 Budet - Derek backupUpdateJan15 - new risksCostPerfUpdate 15 3" xfId="26939"/>
    <cellStyle name="Comma [0] TBD_PAG Calendarised 2004 Budet - Derek backupUpdateJan15 - new risksCostPerfUpdate 15 4" xfId="24813"/>
    <cellStyle name="Comma [0] TBD-_PAG Calendarised 2004 Budet - Derek backupUpdateJan15 - new risksCostPerfUpdate 15 4" xfId="24812"/>
    <cellStyle name="Comma [0] TBD_PAG Calendarised 2004 Budet - Derek backupUpdateJan15 - new risksCostPerfUpdate 15 5" xfId="23581"/>
    <cellStyle name="Comma [0] TBD-_PAG Calendarised 2004 Budet - Derek backupUpdateJan15 - new risksCostPerfUpdate 15 5" xfId="23582"/>
    <cellStyle name="Comma [0] TBD_PAG Calendarised 2004 Budet - Derek backupUpdateJan15 - new risksCostPerfUpdate 15 6" xfId="33104"/>
    <cellStyle name="Comma [0] TBD-_PAG Calendarised 2004 Budet - Derek backupUpdateJan15 - new risksCostPerfUpdate 15 6" xfId="33105"/>
    <cellStyle name="Comma [0] TBD_PAG Calendarised 2004 Budet - Derek backupUpdateJan15 - new risksCostPerfUpdate 15 7" xfId="30626"/>
    <cellStyle name="Comma [0] TBD-_PAG Calendarised 2004 Budet - Derek backupUpdateJan15 - new risksCostPerfUpdate 15 7" xfId="30625"/>
    <cellStyle name="Comma [0] TBD_PAG Calendarised 2004 Budet - Derek backupUpdateJan15 - new risksCostPerfUpdate 15 8" xfId="28623"/>
    <cellStyle name="Comma [0] TBD-_PAG Calendarised 2004 Budet - Derek backupUpdateJan15 - new risksCostPerfUpdate 15 8" xfId="30152"/>
    <cellStyle name="Comma [0] TBD_PAG Calendarised 2004 Budet - Derek backupUpdateJan15 - new risksCostPerfUpdate 15 9" xfId="31603"/>
    <cellStyle name="Comma [0] TBD-_PAG Calendarised 2004 Budet - Derek backupUpdateJan15 - new risksCostPerfUpdate 15 9" xfId="31602"/>
    <cellStyle name="Comma [0] TBD_PAG Calendarised 2004 Budet - Derek backupUpdateJan15 - new risksCostPerfUpdate 16" xfId="7342"/>
    <cellStyle name="Comma [0] TBD-_PAG Calendarised 2004 Budet - Derek backupUpdateJan15 - new risksCostPerfUpdate 16" xfId="7343"/>
    <cellStyle name="Comma [0] TBD_PAG Calendarised 2004 Budet - Derek backupUpdateJan15 - new risksCostPerfUpdate 16 10" xfId="28220"/>
    <cellStyle name="Comma [0] TBD-_PAG Calendarised 2004 Budet - Derek backupUpdateJan15 - new risksCostPerfUpdate 16 10" xfId="28221"/>
    <cellStyle name="Comma [0] TBD_PAG Calendarised 2004 Budet - Derek backupUpdateJan15 - new risksCostPerfUpdate 16 11" xfId="36533"/>
    <cellStyle name="Comma [0] TBD-_PAG Calendarised 2004 Budet - Derek backupUpdateJan15 - new risksCostPerfUpdate 16 11" xfId="36532"/>
    <cellStyle name="Comma [0] TBD_PAG Calendarised 2004 Budet - Derek backupUpdateJan15 - new risksCostPerfUpdate 16 12" xfId="16091"/>
    <cellStyle name="Comma [0] TBD-_PAG Calendarised 2004 Budet - Derek backupUpdateJan15 - new risksCostPerfUpdate 16 12" xfId="16092"/>
    <cellStyle name="Comma [0] TBD_PAG Calendarised 2004 Budet - Derek backupUpdateJan15 - new risksCostPerfUpdate 16 2" xfId="22433"/>
    <cellStyle name="Comma [0] TBD-_PAG Calendarised 2004 Budet - Derek backupUpdateJan15 - new risksCostPerfUpdate 16 2" xfId="22434"/>
    <cellStyle name="Comma [0] TBD_PAG Calendarised 2004 Budet - Derek backupUpdateJan15 - new risksCostPerfUpdate 16 3" xfId="26940"/>
    <cellStyle name="Comma [0] TBD-_PAG Calendarised 2004 Budet - Derek backupUpdateJan15 - new risksCostPerfUpdate 16 3" xfId="26941"/>
    <cellStyle name="Comma [0] TBD_PAG Calendarised 2004 Budet - Derek backupUpdateJan15 - new risksCostPerfUpdate 16 4" xfId="24811"/>
    <cellStyle name="Comma [0] TBD-_PAG Calendarised 2004 Budet - Derek backupUpdateJan15 - new risksCostPerfUpdate 16 4" xfId="24810"/>
    <cellStyle name="Comma [0] TBD_PAG Calendarised 2004 Budet - Derek backupUpdateJan15 - new risksCostPerfUpdate 16 5" xfId="23583"/>
    <cellStyle name="Comma [0] TBD-_PAG Calendarised 2004 Budet - Derek backupUpdateJan15 - new risksCostPerfUpdate 16 5" xfId="27590"/>
    <cellStyle name="Comma [0] TBD_PAG Calendarised 2004 Budet - Derek backupUpdateJan15 - new risksCostPerfUpdate 16 6" xfId="33106"/>
    <cellStyle name="Comma [0] TBD-_PAG Calendarised 2004 Budet - Derek backupUpdateJan15 - new risksCostPerfUpdate 16 6" xfId="33107"/>
    <cellStyle name="Comma [0] TBD_PAG Calendarised 2004 Budet - Derek backupUpdateJan15 - new risksCostPerfUpdate 16 7" xfId="30624"/>
    <cellStyle name="Comma [0] TBD-_PAG Calendarised 2004 Budet - Derek backupUpdateJan15 - new risksCostPerfUpdate 16 7" xfId="30623"/>
    <cellStyle name="Comma [0] TBD_PAG Calendarised 2004 Budet - Derek backupUpdateJan15 - new risksCostPerfUpdate 16 8" xfId="31844"/>
    <cellStyle name="Comma [0] TBD-_PAG Calendarised 2004 Budet - Derek backupUpdateJan15 - new risksCostPerfUpdate 16 8" xfId="30177"/>
    <cellStyle name="Comma [0] TBD_PAG Calendarised 2004 Budet - Derek backupUpdateJan15 - new risksCostPerfUpdate 16 9" xfId="31601"/>
    <cellStyle name="Comma [0] TBD-_PAG Calendarised 2004 Budet - Derek backupUpdateJan15 - new risksCostPerfUpdate 16 9" xfId="31600"/>
    <cellStyle name="Comma [0] TBD_PAG Calendarised 2004 Budet - Derek backupUpdateJan15 - new risksCostPerfUpdate 17" xfId="7344"/>
    <cellStyle name="Comma [0] TBD-_PAG Calendarised 2004 Budet - Derek backupUpdateJan15 - new risksCostPerfUpdate 17" xfId="7345"/>
    <cellStyle name="Comma [0] TBD_PAG Calendarised 2004 Budet - Derek backupUpdateJan15 - new risksCostPerfUpdate 17 10" xfId="28222"/>
    <cellStyle name="Comma [0] TBD-_PAG Calendarised 2004 Budet - Derek backupUpdateJan15 - new risksCostPerfUpdate 17 10" xfId="28223"/>
    <cellStyle name="Comma [0] TBD_PAG Calendarised 2004 Budet - Derek backupUpdateJan15 - new risksCostPerfUpdate 17 11" xfId="36531"/>
    <cellStyle name="Comma [0] TBD-_PAG Calendarised 2004 Budet - Derek backupUpdateJan15 - new risksCostPerfUpdate 17 11" xfId="36530"/>
    <cellStyle name="Comma [0] TBD_PAG Calendarised 2004 Budet - Derek backupUpdateJan15 - new risksCostPerfUpdate 17 12" xfId="16093"/>
    <cellStyle name="Comma [0] TBD-_PAG Calendarised 2004 Budet - Derek backupUpdateJan15 - new risksCostPerfUpdate 17 12" xfId="16094"/>
    <cellStyle name="Comma [0] TBD_PAG Calendarised 2004 Budet - Derek backupUpdateJan15 - new risksCostPerfUpdate 17 2" xfId="22435"/>
    <cellStyle name="Comma [0] TBD-_PAG Calendarised 2004 Budet - Derek backupUpdateJan15 - new risksCostPerfUpdate 17 2" xfId="22436"/>
    <cellStyle name="Comma [0] TBD_PAG Calendarised 2004 Budet - Derek backupUpdateJan15 - new risksCostPerfUpdate 17 3" xfId="26942"/>
    <cellStyle name="Comma [0] TBD-_PAG Calendarised 2004 Budet - Derek backupUpdateJan15 - new risksCostPerfUpdate 17 3" xfId="26943"/>
    <cellStyle name="Comma [0] TBD_PAG Calendarised 2004 Budet - Derek backupUpdateJan15 - new risksCostPerfUpdate 17 4" xfId="24809"/>
    <cellStyle name="Comma [0] TBD-_PAG Calendarised 2004 Budet - Derek backupUpdateJan15 - new risksCostPerfUpdate 17 4" xfId="24808"/>
    <cellStyle name="Comma [0] TBD_PAG Calendarised 2004 Budet - Derek backupUpdateJan15 - new risksCostPerfUpdate 17 5" xfId="27597"/>
    <cellStyle name="Comma [0] TBD-_PAG Calendarised 2004 Budet - Derek backupUpdateJan15 - new risksCostPerfUpdate 17 5" xfId="23584"/>
    <cellStyle name="Comma [0] TBD_PAG Calendarised 2004 Budet - Derek backupUpdateJan15 - new risksCostPerfUpdate 17 6" xfId="33108"/>
    <cellStyle name="Comma [0] TBD-_PAG Calendarised 2004 Budet - Derek backupUpdateJan15 - new risksCostPerfUpdate 17 6" xfId="33109"/>
    <cellStyle name="Comma [0] TBD_PAG Calendarised 2004 Budet - Derek backupUpdateJan15 - new risksCostPerfUpdate 17 7" xfId="30622"/>
    <cellStyle name="Comma [0] TBD-_PAG Calendarised 2004 Budet - Derek backupUpdateJan15 - new risksCostPerfUpdate 17 7" xfId="30621"/>
    <cellStyle name="Comma [0] TBD_PAG Calendarised 2004 Budet - Derek backupUpdateJan15 - new risksCostPerfUpdate 17 8" xfId="29584"/>
    <cellStyle name="Comma [0] TBD-_PAG Calendarised 2004 Budet - Derek backupUpdateJan15 - new risksCostPerfUpdate 17 8" xfId="29585"/>
    <cellStyle name="Comma [0] TBD_PAG Calendarised 2004 Budet - Derek backupUpdateJan15 - new risksCostPerfUpdate 17 9" xfId="31599"/>
    <cellStyle name="Comma [0] TBD-_PAG Calendarised 2004 Budet - Derek backupUpdateJan15 - new risksCostPerfUpdate 17 9" xfId="31598"/>
    <cellStyle name="Comma [0] TBD_PAG Calendarised 2004 Budet - Derek backupUpdateJan15 - new risksCostPerfUpdate 18" xfId="7346"/>
    <cellStyle name="Comma [0] TBD-_PAG Calendarised 2004 Budet - Derek backupUpdateJan15 - new risksCostPerfUpdate 18" xfId="7347"/>
    <cellStyle name="Comma [0] TBD_PAG Calendarised 2004 Budet - Derek backupUpdateJan15 - new risksCostPerfUpdate 18 10" xfId="28224"/>
    <cellStyle name="Comma [0] TBD-_PAG Calendarised 2004 Budet - Derek backupUpdateJan15 - new risksCostPerfUpdate 18 10" xfId="28225"/>
    <cellStyle name="Comma [0] TBD_PAG Calendarised 2004 Budet - Derek backupUpdateJan15 - new risksCostPerfUpdate 18 11" xfId="33645"/>
    <cellStyle name="Comma [0] TBD-_PAG Calendarised 2004 Budet - Derek backupUpdateJan15 - new risksCostPerfUpdate 18 11" xfId="36529"/>
    <cellStyle name="Comma [0] TBD_PAG Calendarised 2004 Budet - Derek backupUpdateJan15 - new risksCostPerfUpdate 18 12" xfId="16095"/>
    <cellStyle name="Comma [0] TBD-_PAG Calendarised 2004 Budet - Derek backupUpdateJan15 - new risksCostPerfUpdate 18 12" xfId="16096"/>
    <cellStyle name="Comma [0] TBD_PAG Calendarised 2004 Budet - Derek backupUpdateJan15 - new risksCostPerfUpdate 18 2" xfId="22437"/>
    <cellStyle name="Comma [0] TBD-_PAG Calendarised 2004 Budet - Derek backupUpdateJan15 - new risksCostPerfUpdate 18 2" xfId="22438"/>
    <cellStyle name="Comma [0] TBD_PAG Calendarised 2004 Budet - Derek backupUpdateJan15 - new risksCostPerfUpdate 18 3" xfId="26944"/>
    <cellStyle name="Comma [0] TBD-_PAG Calendarised 2004 Budet - Derek backupUpdateJan15 - new risksCostPerfUpdate 18 3" xfId="26945"/>
    <cellStyle name="Comma [0] TBD_PAG Calendarised 2004 Budet - Derek backupUpdateJan15 - new risksCostPerfUpdate 18 4" xfId="24807"/>
    <cellStyle name="Comma [0] TBD-_PAG Calendarised 2004 Budet - Derek backupUpdateJan15 - new risksCostPerfUpdate 18 4" xfId="24806"/>
    <cellStyle name="Comma [0] TBD_PAG Calendarised 2004 Budet - Derek backupUpdateJan15 - new risksCostPerfUpdate 18 5" xfId="23459"/>
    <cellStyle name="Comma [0] TBD-_PAG Calendarised 2004 Budet - Derek backupUpdateJan15 - new risksCostPerfUpdate 18 5" xfId="27568"/>
    <cellStyle name="Comma [0] TBD_PAG Calendarised 2004 Budet - Derek backupUpdateJan15 - new risksCostPerfUpdate 18 6" xfId="33110"/>
    <cellStyle name="Comma [0] TBD-_PAG Calendarised 2004 Budet - Derek backupUpdateJan15 - new risksCostPerfUpdate 18 6" xfId="33111"/>
    <cellStyle name="Comma [0] TBD_PAG Calendarised 2004 Budet - Derek backupUpdateJan15 - new risksCostPerfUpdate 18 7" xfId="30620"/>
    <cellStyle name="Comma [0] TBD-_PAG Calendarised 2004 Budet - Derek backupUpdateJan15 - new risksCostPerfUpdate 18 7" xfId="30619"/>
    <cellStyle name="Comma [0] TBD_PAG Calendarised 2004 Budet - Derek backupUpdateJan15 - new risksCostPerfUpdate 18 8" xfId="29586"/>
    <cellStyle name="Comma [0] TBD-_PAG Calendarised 2004 Budet - Derek backupUpdateJan15 - new risksCostPerfUpdate 18 8" xfId="29587"/>
    <cellStyle name="Comma [0] TBD_PAG Calendarised 2004 Budet - Derek backupUpdateJan15 - new risksCostPerfUpdate 18 9" xfId="31597"/>
    <cellStyle name="Comma [0] TBD-_PAG Calendarised 2004 Budet - Derek backupUpdateJan15 - new risksCostPerfUpdate 18 9" xfId="31596"/>
    <cellStyle name="Comma [0] TBD_PAG Calendarised 2004 Budet - Derek backupUpdateJan15 - new risksCostPerfUpdate 19" xfId="7348"/>
    <cellStyle name="Comma [0] TBD-_PAG Calendarised 2004 Budet - Derek backupUpdateJan15 - new risksCostPerfUpdate 19" xfId="7349"/>
    <cellStyle name="Comma [0] TBD_PAG Calendarised 2004 Budet - Derek backupUpdateJan15 - new risksCostPerfUpdate 19 10" xfId="34857"/>
    <cellStyle name="Comma [0] TBD-_PAG Calendarised 2004 Budet - Derek backupUpdateJan15 - new risksCostPerfUpdate 19 10" xfId="29055"/>
    <cellStyle name="Comma [0] TBD_PAG Calendarised 2004 Budet - Derek backupUpdateJan15 - new risksCostPerfUpdate 19 11" xfId="36528"/>
    <cellStyle name="Comma [0] TBD-_PAG Calendarised 2004 Budet - Derek backupUpdateJan15 - new risksCostPerfUpdate 19 11" xfId="36527"/>
    <cellStyle name="Comma [0] TBD_PAG Calendarised 2004 Budet - Derek backupUpdateJan15 - new risksCostPerfUpdate 19 12" xfId="16097"/>
    <cellStyle name="Comma [0] TBD-_PAG Calendarised 2004 Budet - Derek backupUpdateJan15 - new risksCostPerfUpdate 19 12" xfId="16098"/>
    <cellStyle name="Comma [0] TBD_PAG Calendarised 2004 Budet - Derek backupUpdateJan15 - new risksCostPerfUpdate 19 2" xfId="22439"/>
    <cellStyle name="Comma [0] TBD-_PAG Calendarised 2004 Budet - Derek backupUpdateJan15 - new risksCostPerfUpdate 19 2" xfId="22440"/>
    <cellStyle name="Comma [0] TBD_PAG Calendarised 2004 Budet - Derek backupUpdateJan15 - new risksCostPerfUpdate 19 3" xfId="26946"/>
    <cellStyle name="Comma [0] TBD-_PAG Calendarised 2004 Budet - Derek backupUpdateJan15 - new risksCostPerfUpdate 19 3" xfId="26947"/>
    <cellStyle name="Comma [0] TBD_PAG Calendarised 2004 Budet - Derek backupUpdateJan15 - new risksCostPerfUpdate 19 4" xfId="24805"/>
    <cellStyle name="Comma [0] TBD-_PAG Calendarised 2004 Budet - Derek backupUpdateJan15 - new risksCostPerfUpdate 19 4" xfId="24804"/>
    <cellStyle name="Comma [0] TBD_PAG Calendarised 2004 Budet - Derek backupUpdateJan15 - new risksCostPerfUpdate 19 5" xfId="27569"/>
    <cellStyle name="Comma [0] TBD-_PAG Calendarised 2004 Budet - Derek backupUpdateJan15 - new risksCostPerfUpdate 19 5" xfId="23585"/>
    <cellStyle name="Comma [0] TBD_PAG Calendarised 2004 Budet - Derek backupUpdateJan15 - new risksCostPerfUpdate 19 6" xfId="33112"/>
    <cellStyle name="Comma [0] TBD-_PAG Calendarised 2004 Budet - Derek backupUpdateJan15 - new risksCostPerfUpdate 19 6" xfId="33113"/>
    <cellStyle name="Comma [0] TBD_PAG Calendarised 2004 Budet - Derek backupUpdateJan15 - new risksCostPerfUpdate 19 7" xfId="30618"/>
    <cellStyle name="Comma [0] TBD-_PAG Calendarised 2004 Budet - Derek backupUpdateJan15 - new risksCostPerfUpdate 19 7" xfId="30617"/>
    <cellStyle name="Comma [0] TBD_PAG Calendarised 2004 Budet - Derek backupUpdateJan15 - new risksCostPerfUpdate 19 8" xfId="29588"/>
    <cellStyle name="Comma [0] TBD-_PAG Calendarised 2004 Budet - Derek backupUpdateJan15 - new risksCostPerfUpdate 19 8" xfId="29589"/>
    <cellStyle name="Comma [0] TBD_PAG Calendarised 2004 Budet - Derek backupUpdateJan15 - new risksCostPerfUpdate 19 9" xfId="28189"/>
    <cellStyle name="Comma [0] TBD-_PAG Calendarised 2004 Budet - Derek backupUpdateJan15 - new risksCostPerfUpdate 19 9" xfId="31595"/>
    <cellStyle name="Comma [0] TBD_PAG Calendarised 2004 Budet - Derek backupUpdateJan15 - new risksCostPerfUpdate 2" xfId="7350"/>
    <cellStyle name="Comma [0] TBD-_PAG Calendarised 2004 Budet - Derek backupUpdateJan15 - new risksCostPerfUpdate 2" xfId="7351"/>
    <cellStyle name="Comma [0] TBD_PAG Calendarised 2004 Budet - Derek backupUpdateJan15 - new risksCostPerfUpdate 2 10" xfId="29056"/>
    <cellStyle name="Comma [0] TBD-_PAG Calendarised 2004 Budet - Derek backupUpdateJan15 - new risksCostPerfUpdate 2 10" xfId="29057"/>
    <cellStyle name="Comma [0] TBD_PAG Calendarised 2004 Budet - Derek backupUpdateJan15 - new risksCostPerfUpdate 2 11" xfId="36526"/>
    <cellStyle name="Comma [0] TBD-_PAG Calendarised 2004 Budet - Derek backupUpdateJan15 - new risksCostPerfUpdate 2 11" xfId="36525"/>
    <cellStyle name="Comma [0] TBD_PAG Calendarised 2004 Budet - Derek backupUpdateJan15 - new risksCostPerfUpdate 2 12" xfId="16099"/>
    <cellStyle name="Comma [0] TBD-_PAG Calendarised 2004 Budet - Derek backupUpdateJan15 - new risksCostPerfUpdate 2 12" xfId="16100"/>
    <cellStyle name="Comma [0] TBD_PAG Calendarised 2004 Budet - Derek backupUpdateJan15 - new risksCostPerfUpdate 2 2" xfId="22441"/>
    <cellStyle name="Comma [0] TBD-_PAG Calendarised 2004 Budet - Derek backupUpdateJan15 - new risksCostPerfUpdate 2 2" xfId="22442"/>
    <cellStyle name="Comma [0] TBD_PAG Calendarised 2004 Budet - Derek backupUpdateJan15 - new risksCostPerfUpdate 2 3" xfId="26948"/>
    <cellStyle name="Comma [0] TBD-_PAG Calendarised 2004 Budet - Derek backupUpdateJan15 - new risksCostPerfUpdate 2 3" xfId="26949"/>
    <cellStyle name="Comma [0] TBD_PAG Calendarised 2004 Budet - Derek backupUpdateJan15 - new risksCostPerfUpdate 2 4" xfId="24803"/>
    <cellStyle name="Comma [0] TBD-_PAG Calendarised 2004 Budet - Derek backupUpdateJan15 - new risksCostPerfUpdate 2 4" xfId="24802"/>
    <cellStyle name="Comma [0] TBD_PAG Calendarised 2004 Budet - Derek backupUpdateJan15 - new risksCostPerfUpdate 2 5" xfId="23586"/>
    <cellStyle name="Comma [0] TBD-_PAG Calendarised 2004 Budet - Derek backupUpdateJan15 - new risksCostPerfUpdate 2 5" xfId="23665"/>
    <cellStyle name="Comma [0] TBD_PAG Calendarised 2004 Budet - Derek backupUpdateJan15 - new risksCostPerfUpdate 2 6" xfId="33114"/>
    <cellStyle name="Comma [0] TBD-_PAG Calendarised 2004 Budet - Derek backupUpdateJan15 - new risksCostPerfUpdate 2 6" xfId="33115"/>
    <cellStyle name="Comma [0] TBD_PAG Calendarised 2004 Budet - Derek backupUpdateJan15 - new risksCostPerfUpdate 2 7" xfId="30616"/>
    <cellStyle name="Comma [0] TBD-_PAG Calendarised 2004 Budet - Derek backupUpdateJan15 - new risksCostPerfUpdate 2 7" xfId="30615"/>
    <cellStyle name="Comma [0] TBD_PAG Calendarised 2004 Budet - Derek backupUpdateJan15 - new risksCostPerfUpdate 2 8" xfId="29590"/>
    <cellStyle name="Comma [0] TBD-_PAG Calendarised 2004 Budet - Derek backupUpdateJan15 - new risksCostPerfUpdate 2 8" xfId="29591"/>
    <cellStyle name="Comma [0] TBD_PAG Calendarised 2004 Budet - Derek backupUpdateJan15 - new risksCostPerfUpdate 2 9" xfId="31594"/>
    <cellStyle name="Comma [0] TBD-_PAG Calendarised 2004 Budet - Derek backupUpdateJan15 - new risksCostPerfUpdate 2 9" xfId="31593"/>
    <cellStyle name="Comma [0] TBD_PAG Calendarised 2004 Budet - Derek backupUpdateJan15 - new risksCostPerfUpdate 20" xfId="7352"/>
    <cellStyle name="Comma [0] TBD-_PAG Calendarised 2004 Budet - Derek backupUpdateJan15 - new risksCostPerfUpdate 20" xfId="7353"/>
    <cellStyle name="Comma [0] TBD_PAG Calendarised 2004 Budet - Derek backupUpdateJan15 - new risksCostPerfUpdate 20 10" xfId="29058"/>
    <cellStyle name="Comma [0] TBD-_PAG Calendarised 2004 Budet - Derek backupUpdateJan15 - new risksCostPerfUpdate 20 10" xfId="29059"/>
    <cellStyle name="Comma [0] TBD_PAG Calendarised 2004 Budet - Derek backupUpdateJan15 - new risksCostPerfUpdate 20 11" xfId="36524"/>
    <cellStyle name="Comma [0] TBD-_PAG Calendarised 2004 Budet - Derek backupUpdateJan15 - new risksCostPerfUpdate 20 11" xfId="36523"/>
    <cellStyle name="Comma [0] TBD_PAG Calendarised 2004 Budet - Derek backupUpdateJan15 - new risksCostPerfUpdate 20 12" xfId="16101"/>
    <cellStyle name="Comma [0] TBD-_PAG Calendarised 2004 Budet - Derek backupUpdateJan15 - new risksCostPerfUpdate 20 12" xfId="16102"/>
    <cellStyle name="Comma [0] TBD_PAG Calendarised 2004 Budet - Derek backupUpdateJan15 - new risksCostPerfUpdate 20 2" xfId="22443"/>
    <cellStyle name="Comma [0] TBD-_PAG Calendarised 2004 Budet - Derek backupUpdateJan15 - new risksCostPerfUpdate 20 2" xfId="22444"/>
    <cellStyle name="Comma [0] TBD_PAG Calendarised 2004 Budet - Derek backupUpdateJan15 - new risksCostPerfUpdate 20 3" xfId="26950"/>
    <cellStyle name="Comma [0] TBD-_PAG Calendarised 2004 Budet - Derek backupUpdateJan15 - new risksCostPerfUpdate 20 3" xfId="26951"/>
    <cellStyle name="Comma [0] TBD_PAG Calendarised 2004 Budet - Derek backupUpdateJan15 - new risksCostPerfUpdate 20 4" xfId="24801"/>
    <cellStyle name="Comma [0] TBD-_PAG Calendarised 2004 Budet - Derek backupUpdateJan15 - new risksCostPerfUpdate 20 4" xfId="24800"/>
    <cellStyle name="Comma [0] TBD_PAG Calendarised 2004 Budet - Derek backupUpdateJan15 - new risksCostPerfUpdate 20 5" xfId="24453"/>
    <cellStyle name="Comma [0] TBD-_PAG Calendarised 2004 Budet - Derek backupUpdateJan15 - new risksCostPerfUpdate 20 5" xfId="25796"/>
    <cellStyle name="Comma [0] TBD_PAG Calendarised 2004 Budet - Derek backupUpdateJan15 - new risksCostPerfUpdate 20 6" xfId="33116"/>
    <cellStyle name="Comma [0] TBD-_PAG Calendarised 2004 Budet - Derek backupUpdateJan15 - new risksCostPerfUpdate 20 6" xfId="33117"/>
    <cellStyle name="Comma [0] TBD_PAG Calendarised 2004 Budet - Derek backupUpdateJan15 - new risksCostPerfUpdate 20 7" xfId="30614"/>
    <cellStyle name="Comma [0] TBD-_PAG Calendarised 2004 Budet - Derek backupUpdateJan15 - new risksCostPerfUpdate 20 7" xfId="30613"/>
    <cellStyle name="Comma [0] TBD_PAG Calendarised 2004 Budet - Derek backupUpdateJan15 - new risksCostPerfUpdate 20 8" xfId="29592"/>
    <cellStyle name="Comma [0] TBD-_PAG Calendarised 2004 Budet - Derek backupUpdateJan15 - new risksCostPerfUpdate 20 8" xfId="29593"/>
    <cellStyle name="Comma [0] TBD_PAG Calendarised 2004 Budet - Derek backupUpdateJan15 - new risksCostPerfUpdate 20 9" xfId="31592"/>
    <cellStyle name="Comma [0] TBD-_PAG Calendarised 2004 Budet - Derek backupUpdateJan15 - new risksCostPerfUpdate 20 9" xfId="31591"/>
    <cellStyle name="Comma [0] TBD_PAG Calendarised 2004 Budet - Derek backupUpdateJan15 - new risksCostPerfUpdate 21" xfId="7354"/>
    <cellStyle name="Comma [0] TBD-_PAG Calendarised 2004 Budet - Derek backupUpdateJan15 - new risksCostPerfUpdate 21" xfId="7355"/>
    <cellStyle name="Comma [0] TBD_PAG Calendarised 2004 Budet - Derek backupUpdateJan15 - new risksCostPerfUpdate 21 10" xfId="29060"/>
    <cellStyle name="Comma [0] TBD-_PAG Calendarised 2004 Budet - Derek backupUpdateJan15 - new risksCostPerfUpdate 21 10" xfId="29061"/>
    <cellStyle name="Comma [0] TBD_PAG Calendarised 2004 Budet - Derek backupUpdateJan15 - new risksCostPerfUpdate 21 11" xfId="36754"/>
    <cellStyle name="Comma [0] TBD-_PAG Calendarised 2004 Budet - Derek backupUpdateJan15 - new risksCostPerfUpdate 21 11" xfId="33758"/>
    <cellStyle name="Comma [0] TBD_PAG Calendarised 2004 Budet - Derek backupUpdateJan15 - new risksCostPerfUpdate 21 12" xfId="16103"/>
    <cellStyle name="Comma [0] TBD-_PAG Calendarised 2004 Budet - Derek backupUpdateJan15 - new risksCostPerfUpdate 21 12" xfId="16104"/>
    <cellStyle name="Comma [0] TBD_PAG Calendarised 2004 Budet - Derek backupUpdateJan15 - new risksCostPerfUpdate 21 2" xfId="22445"/>
    <cellStyle name="Comma [0] TBD-_PAG Calendarised 2004 Budet - Derek backupUpdateJan15 - new risksCostPerfUpdate 21 2" xfId="22446"/>
    <cellStyle name="Comma [0] TBD_PAG Calendarised 2004 Budet - Derek backupUpdateJan15 - new risksCostPerfUpdate 21 3" xfId="26952"/>
    <cellStyle name="Comma [0] TBD-_PAG Calendarised 2004 Budet - Derek backupUpdateJan15 - new risksCostPerfUpdate 21 3" xfId="26953"/>
    <cellStyle name="Comma [0] TBD_PAG Calendarised 2004 Budet - Derek backupUpdateJan15 - new risksCostPerfUpdate 21 4" xfId="24799"/>
    <cellStyle name="Comma [0] TBD-_PAG Calendarised 2004 Budet - Derek backupUpdateJan15 - new risksCostPerfUpdate 21 4" xfId="24798"/>
    <cellStyle name="Comma [0] TBD_PAG Calendarised 2004 Budet - Derek backupUpdateJan15 - new risksCostPerfUpdate 21 5" xfId="24469"/>
    <cellStyle name="Comma [0] TBD-_PAG Calendarised 2004 Budet - Derek backupUpdateJan15 - new risksCostPerfUpdate 21 5" xfId="24288"/>
    <cellStyle name="Comma [0] TBD_PAG Calendarised 2004 Budet - Derek backupUpdateJan15 - new risksCostPerfUpdate 21 6" xfId="33118"/>
    <cellStyle name="Comma [0] TBD-_PAG Calendarised 2004 Budet - Derek backupUpdateJan15 - new risksCostPerfUpdate 21 6" xfId="33119"/>
    <cellStyle name="Comma [0] TBD_PAG Calendarised 2004 Budet - Derek backupUpdateJan15 - new risksCostPerfUpdate 21 7" xfId="30612"/>
    <cellStyle name="Comma [0] TBD-_PAG Calendarised 2004 Budet - Derek backupUpdateJan15 - new risksCostPerfUpdate 21 7" xfId="30611"/>
    <cellStyle name="Comma [0] TBD_PAG Calendarised 2004 Budet - Derek backupUpdateJan15 - new risksCostPerfUpdate 21 8" xfId="28092"/>
    <cellStyle name="Comma [0] TBD-_PAG Calendarised 2004 Budet - Derek backupUpdateJan15 - new risksCostPerfUpdate 21 8" xfId="31845"/>
    <cellStyle name="Comma [0] TBD_PAG Calendarised 2004 Budet - Derek backupUpdateJan15 - new risksCostPerfUpdate 21 9" xfId="31590"/>
    <cellStyle name="Comma [0] TBD-_PAG Calendarised 2004 Budet - Derek backupUpdateJan15 - new risksCostPerfUpdate 21 9" xfId="31589"/>
    <cellStyle name="Comma [0] TBD_PAG Calendarised 2004 Budet - Derek backupUpdateJan15 - new risksCostPerfUpdate 22" xfId="7356"/>
    <cellStyle name="Comma [0] TBD-_PAG Calendarised 2004 Budet - Derek backupUpdateJan15 - new risksCostPerfUpdate 22" xfId="7357"/>
    <cellStyle name="Comma [0] TBD_PAG Calendarised 2004 Budet - Derek backupUpdateJan15 - new risksCostPerfUpdate 22 10" xfId="29062"/>
    <cellStyle name="Comma [0] TBD-_PAG Calendarised 2004 Budet - Derek backupUpdateJan15 - new risksCostPerfUpdate 22 10" xfId="34859"/>
    <cellStyle name="Comma [0] TBD_PAG Calendarised 2004 Budet - Derek backupUpdateJan15 - new risksCostPerfUpdate 22 11" xfId="30246"/>
    <cellStyle name="Comma [0] TBD-_PAG Calendarised 2004 Budet - Derek backupUpdateJan15 - new risksCostPerfUpdate 22 11" xfId="33644"/>
    <cellStyle name="Comma [0] TBD_PAG Calendarised 2004 Budet - Derek backupUpdateJan15 - new risksCostPerfUpdate 22 12" xfId="16105"/>
    <cellStyle name="Comma [0] TBD-_PAG Calendarised 2004 Budet - Derek backupUpdateJan15 - new risksCostPerfUpdate 22 12" xfId="16106"/>
    <cellStyle name="Comma [0] TBD_PAG Calendarised 2004 Budet - Derek backupUpdateJan15 - new risksCostPerfUpdate 22 2" xfId="22447"/>
    <cellStyle name="Comma [0] TBD-_PAG Calendarised 2004 Budet - Derek backupUpdateJan15 - new risksCostPerfUpdate 22 2" xfId="22448"/>
    <cellStyle name="Comma [0] TBD_PAG Calendarised 2004 Budet - Derek backupUpdateJan15 - new risksCostPerfUpdate 22 3" xfId="26954"/>
    <cellStyle name="Comma [0] TBD-_PAG Calendarised 2004 Budet - Derek backupUpdateJan15 - new risksCostPerfUpdate 22 3" xfId="26955"/>
    <cellStyle name="Comma [0] TBD_PAG Calendarised 2004 Budet - Derek backupUpdateJan15 - new risksCostPerfUpdate 22 4" xfId="24797"/>
    <cellStyle name="Comma [0] TBD-_PAG Calendarised 2004 Budet - Derek backupUpdateJan15 - new risksCostPerfUpdate 22 4" xfId="24796"/>
    <cellStyle name="Comma [0] TBD_PAG Calendarised 2004 Budet - Derek backupUpdateJan15 - new risksCostPerfUpdate 22 5" xfId="24289"/>
    <cellStyle name="Comma [0] TBD-_PAG Calendarised 2004 Budet - Derek backupUpdateJan15 - new risksCostPerfUpdate 22 5" xfId="24290"/>
    <cellStyle name="Comma [0] TBD_PAG Calendarised 2004 Budet - Derek backupUpdateJan15 - new risksCostPerfUpdate 22 6" xfId="33120"/>
    <cellStyle name="Comma [0] TBD-_PAG Calendarised 2004 Budet - Derek backupUpdateJan15 - new risksCostPerfUpdate 22 6" xfId="33121"/>
    <cellStyle name="Comma [0] TBD_PAG Calendarised 2004 Budet - Derek backupUpdateJan15 - new risksCostPerfUpdate 22 7" xfId="30610"/>
    <cellStyle name="Comma [0] TBD-_PAG Calendarised 2004 Budet - Derek backupUpdateJan15 - new risksCostPerfUpdate 22 7" xfId="30609"/>
    <cellStyle name="Comma [0] TBD_PAG Calendarised 2004 Budet - Derek backupUpdateJan15 - new risksCostPerfUpdate 22 8" xfId="31846"/>
    <cellStyle name="Comma [0] TBD-_PAG Calendarised 2004 Budet - Derek backupUpdateJan15 - new risksCostPerfUpdate 22 8" xfId="29594"/>
    <cellStyle name="Comma [0] TBD_PAG Calendarised 2004 Budet - Derek backupUpdateJan15 - new risksCostPerfUpdate 22 9" xfId="31588"/>
    <cellStyle name="Comma [0] TBD-_PAG Calendarised 2004 Budet - Derek backupUpdateJan15 - new risksCostPerfUpdate 22 9" xfId="31587"/>
    <cellStyle name="Comma [0] TBD_PAG Calendarised 2004 Budet - Derek backupUpdateJan15 - new risksCostPerfUpdate 23" xfId="7358"/>
    <cellStyle name="Comma [0] TBD-_PAG Calendarised 2004 Budet - Derek backupUpdateJan15 - new risksCostPerfUpdate 23" xfId="7359"/>
    <cellStyle name="Comma [0] TBD_PAG Calendarised 2004 Budet - Derek backupUpdateJan15 - new risksCostPerfUpdate 23 10" xfId="29063"/>
    <cellStyle name="Comma [0] TBD-_PAG Calendarised 2004 Budet - Derek backupUpdateJan15 - new risksCostPerfUpdate 23 10" xfId="28227"/>
    <cellStyle name="Comma [0] TBD_PAG Calendarised 2004 Budet - Derek backupUpdateJan15 - new risksCostPerfUpdate 23 11" xfId="36522"/>
    <cellStyle name="Comma [0] TBD-_PAG Calendarised 2004 Budet - Derek backupUpdateJan15 - new risksCostPerfUpdate 23 11" xfId="36521"/>
    <cellStyle name="Comma [0] TBD_PAG Calendarised 2004 Budet - Derek backupUpdateJan15 - new risksCostPerfUpdate 23 12" xfId="16107"/>
    <cellStyle name="Comma [0] TBD-_PAG Calendarised 2004 Budet - Derek backupUpdateJan15 - new risksCostPerfUpdate 23 12" xfId="16108"/>
    <cellStyle name="Comma [0] TBD_PAG Calendarised 2004 Budet - Derek backupUpdateJan15 - new risksCostPerfUpdate 23 2" xfId="22449"/>
    <cellStyle name="Comma [0] TBD-_PAG Calendarised 2004 Budet - Derek backupUpdateJan15 - new risksCostPerfUpdate 23 2" xfId="22450"/>
    <cellStyle name="Comma [0] TBD_PAG Calendarised 2004 Budet - Derek backupUpdateJan15 - new risksCostPerfUpdate 23 3" xfId="26956"/>
    <cellStyle name="Comma [0] TBD-_PAG Calendarised 2004 Budet - Derek backupUpdateJan15 - new risksCostPerfUpdate 23 3" xfId="26957"/>
    <cellStyle name="Comma [0] TBD_PAG Calendarised 2004 Budet - Derek backupUpdateJan15 - new risksCostPerfUpdate 23 4" xfId="24795"/>
    <cellStyle name="Comma [0] TBD-_PAG Calendarised 2004 Budet - Derek backupUpdateJan15 - new risksCostPerfUpdate 23 4" xfId="24794"/>
    <cellStyle name="Comma [0] TBD_PAG Calendarised 2004 Budet - Derek backupUpdateJan15 - new risksCostPerfUpdate 23 5" xfId="24291"/>
    <cellStyle name="Comma [0] TBD-_PAG Calendarised 2004 Budet - Derek backupUpdateJan15 - new risksCostPerfUpdate 23 5" xfId="24292"/>
    <cellStyle name="Comma [0] TBD_PAG Calendarised 2004 Budet - Derek backupUpdateJan15 - new risksCostPerfUpdate 23 6" xfId="33122"/>
    <cellStyle name="Comma [0] TBD-_PAG Calendarised 2004 Budet - Derek backupUpdateJan15 - new risksCostPerfUpdate 23 6" xfId="33123"/>
    <cellStyle name="Comma [0] TBD_PAG Calendarised 2004 Budet - Derek backupUpdateJan15 - new risksCostPerfUpdate 23 7" xfId="30608"/>
    <cellStyle name="Comma [0] TBD-_PAG Calendarised 2004 Budet - Derek backupUpdateJan15 - new risksCostPerfUpdate 23 7" xfId="30607"/>
    <cellStyle name="Comma [0] TBD_PAG Calendarised 2004 Budet - Derek backupUpdateJan15 - new risksCostPerfUpdate 23 8" xfId="29595"/>
    <cellStyle name="Comma [0] TBD-_PAG Calendarised 2004 Budet - Derek backupUpdateJan15 - new risksCostPerfUpdate 23 8" xfId="29596"/>
    <cellStyle name="Comma [0] TBD_PAG Calendarised 2004 Budet - Derek backupUpdateJan15 - new risksCostPerfUpdate 23 9" xfId="31586"/>
    <cellStyle name="Comma [0] TBD-_PAG Calendarised 2004 Budet - Derek backupUpdateJan15 - new risksCostPerfUpdate 23 9" xfId="31585"/>
    <cellStyle name="Comma [0] TBD_PAG Calendarised 2004 Budet - Derek backupUpdateJan15 - new risksCostPerfUpdate 24" xfId="7360"/>
    <cellStyle name="Comma [0] TBD-_PAG Calendarised 2004 Budet - Derek backupUpdateJan15 - new risksCostPerfUpdate 24" xfId="7361"/>
    <cellStyle name="Comma [0] TBD_PAG Calendarised 2004 Budet - Derek backupUpdateJan15 - new risksCostPerfUpdate 24 10" xfId="34863"/>
    <cellStyle name="Comma [0] TBD-_PAG Calendarised 2004 Budet - Derek backupUpdateJan15 - new risksCostPerfUpdate 24 10" xfId="34893"/>
    <cellStyle name="Comma [0] TBD_PAG Calendarised 2004 Budet - Derek backupUpdateJan15 - new risksCostPerfUpdate 24 11" xfId="28537"/>
    <cellStyle name="Comma [0] TBD-_PAG Calendarised 2004 Budet - Derek backupUpdateJan15 - new risksCostPerfUpdate 24 11" xfId="33643"/>
    <cellStyle name="Comma [0] TBD_PAG Calendarised 2004 Budet - Derek backupUpdateJan15 - new risksCostPerfUpdate 24 12" xfId="16109"/>
    <cellStyle name="Comma [0] TBD-_PAG Calendarised 2004 Budet - Derek backupUpdateJan15 - new risksCostPerfUpdate 24 12" xfId="16110"/>
    <cellStyle name="Comma [0] TBD_PAG Calendarised 2004 Budet - Derek backupUpdateJan15 - new risksCostPerfUpdate 24 2" xfId="22451"/>
    <cellStyle name="Comma [0] TBD-_PAG Calendarised 2004 Budet - Derek backupUpdateJan15 - new risksCostPerfUpdate 24 2" xfId="22452"/>
    <cellStyle name="Comma [0] TBD_PAG Calendarised 2004 Budet - Derek backupUpdateJan15 - new risksCostPerfUpdate 24 3" xfId="26958"/>
    <cellStyle name="Comma [0] TBD-_PAG Calendarised 2004 Budet - Derek backupUpdateJan15 - new risksCostPerfUpdate 24 3" xfId="26959"/>
    <cellStyle name="Comma [0] TBD_PAG Calendarised 2004 Budet - Derek backupUpdateJan15 - new risksCostPerfUpdate 24 4" xfId="24793"/>
    <cellStyle name="Comma [0] TBD-_PAG Calendarised 2004 Budet - Derek backupUpdateJan15 - new risksCostPerfUpdate 24 4" xfId="24792"/>
    <cellStyle name="Comma [0] TBD_PAG Calendarised 2004 Budet - Derek backupUpdateJan15 - new risksCostPerfUpdate 24 5" xfId="24293"/>
    <cellStyle name="Comma [0] TBD-_PAG Calendarised 2004 Budet - Derek backupUpdateJan15 - new risksCostPerfUpdate 24 5" xfId="24294"/>
    <cellStyle name="Comma [0] TBD_PAG Calendarised 2004 Budet - Derek backupUpdateJan15 - new risksCostPerfUpdate 24 6" xfId="33124"/>
    <cellStyle name="Comma [0] TBD-_PAG Calendarised 2004 Budet - Derek backupUpdateJan15 - new risksCostPerfUpdate 24 6" xfId="33125"/>
    <cellStyle name="Comma [0] TBD_PAG Calendarised 2004 Budet - Derek backupUpdateJan15 - new risksCostPerfUpdate 24 7" xfId="30606"/>
    <cellStyle name="Comma [0] TBD-_PAG Calendarised 2004 Budet - Derek backupUpdateJan15 - new risksCostPerfUpdate 24 7" xfId="30605"/>
    <cellStyle name="Comma [0] TBD_PAG Calendarised 2004 Budet - Derek backupUpdateJan15 - new risksCostPerfUpdate 24 8" xfId="29597"/>
    <cellStyle name="Comma [0] TBD-_PAG Calendarised 2004 Budet - Derek backupUpdateJan15 - new risksCostPerfUpdate 24 8" xfId="29598"/>
    <cellStyle name="Comma [0] TBD_PAG Calendarised 2004 Budet - Derek backupUpdateJan15 - new risksCostPerfUpdate 24 9" xfId="31584"/>
    <cellStyle name="Comma [0] TBD-_PAG Calendarised 2004 Budet - Derek backupUpdateJan15 - new risksCostPerfUpdate 24 9" xfId="31583"/>
    <cellStyle name="Comma [0] TBD_PAG Calendarised 2004 Budet - Derek backupUpdateJan15 - new risksCostPerfUpdate 25" xfId="7362"/>
    <cellStyle name="Comma [0] TBD-_PAG Calendarised 2004 Budet - Derek backupUpdateJan15 - new risksCostPerfUpdate 25" xfId="7363"/>
    <cellStyle name="Comma [0] TBD_PAG Calendarised 2004 Budet - Derek backupUpdateJan15 - new risksCostPerfUpdate 25 10" xfId="29093"/>
    <cellStyle name="Comma [0] TBD-_PAG Calendarised 2004 Budet - Derek backupUpdateJan15 - new risksCostPerfUpdate 25 10" xfId="30166"/>
    <cellStyle name="Comma [0] TBD_PAG Calendarised 2004 Budet - Derek backupUpdateJan15 - new risksCostPerfUpdate 25 11" xfId="33642"/>
    <cellStyle name="Comma [0] TBD-_PAG Calendarised 2004 Budet - Derek backupUpdateJan15 - new risksCostPerfUpdate 25 11" xfId="36520"/>
    <cellStyle name="Comma [0] TBD_PAG Calendarised 2004 Budet - Derek backupUpdateJan15 - new risksCostPerfUpdate 25 12" xfId="16111"/>
    <cellStyle name="Comma [0] TBD-_PAG Calendarised 2004 Budet - Derek backupUpdateJan15 - new risksCostPerfUpdate 25 12" xfId="16112"/>
    <cellStyle name="Comma [0] TBD_PAG Calendarised 2004 Budet - Derek backupUpdateJan15 - new risksCostPerfUpdate 25 2" xfId="22453"/>
    <cellStyle name="Comma [0] TBD-_PAG Calendarised 2004 Budet - Derek backupUpdateJan15 - new risksCostPerfUpdate 25 2" xfId="22454"/>
    <cellStyle name="Comma [0] TBD_PAG Calendarised 2004 Budet - Derek backupUpdateJan15 - new risksCostPerfUpdate 25 3" xfId="26960"/>
    <cellStyle name="Comma [0] TBD-_PAG Calendarised 2004 Budet - Derek backupUpdateJan15 - new risksCostPerfUpdate 25 3" xfId="26961"/>
    <cellStyle name="Comma [0] TBD_PAG Calendarised 2004 Budet - Derek backupUpdateJan15 - new risksCostPerfUpdate 25 4" xfId="24791"/>
    <cellStyle name="Comma [0] TBD-_PAG Calendarised 2004 Budet - Derek backupUpdateJan15 - new risksCostPerfUpdate 25 4" xfId="24790"/>
    <cellStyle name="Comma [0] TBD_PAG Calendarised 2004 Budet - Derek backupUpdateJan15 - new risksCostPerfUpdate 25 5" xfId="24295"/>
    <cellStyle name="Comma [0] TBD-_PAG Calendarised 2004 Budet - Derek backupUpdateJan15 - new risksCostPerfUpdate 25 5" xfId="24296"/>
    <cellStyle name="Comma [0] TBD_PAG Calendarised 2004 Budet - Derek backupUpdateJan15 - new risksCostPerfUpdate 25 6" xfId="33126"/>
    <cellStyle name="Comma [0] TBD-_PAG Calendarised 2004 Budet - Derek backupUpdateJan15 - new risksCostPerfUpdate 25 6" xfId="33127"/>
    <cellStyle name="Comma [0] TBD_PAG Calendarised 2004 Budet - Derek backupUpdateJan15 - new risksCostPerfUpdate 25 7" xfId="30604"/>
    <cellStyle name="Comma [0] TBD-_PAG Calendarised 2004 Budet - Derek backupUpdateJan15 - new risksCostPerfUpdate 25 7" xfId="30603"/>
    <cellStyle name="Comma [0] TBD_PAG Calendarised 2004 Budet - Derek backupUpdateJan15 - new risksCostPerfUpdate 25 8" xfId="29599"/>
    <cellStyle name="Comma [0] TBD-_PAG Calendarised 2004 Budet - Derek backupUpdateJan15 - new risksCostPerfUpdate 25 8" xfId="29600"/>
    <cellStyle name="Comma [0] TBD_PAG Calendarised 2004 Budet - Derek backupUpdateJan15 - new risksCostPerfUpdate 25 9" xfId="31582"/>
    <cellStyle name="Comma [0] TBD-_PAG Calendarised 2004 Budet - Derek backupUpdateJan15 - new risksCostPerfUpdate 25 9" xfId="31581"/>
    <cellStyle name="Comma [0] TBD_PAG Calendarised 2004 Budet - Derek backupUpdateJan15 - new risksCostPerfUpdate 26" xfId="7364"/>
    <cellStyle name="Comma [0] TBD-_PAG Calendarised 2004 Budet - Derek backupUpdateJan15 - new risksCostPerfUpdate 26" xfId="7365"/>
    <cellStyle name="Comma [0] TBD_PAG Calendarised 2004 Budet - Derek backupUpdateJan15 - new risksCostPerfUpdate 26 10" xfId="29099"/>
    <cellStyle name="Comma [0] TBD-_PAG Calendarised 2004 Budet - Derek backupUpdateJan15 - new risksCostPerfUpdate 26 10" xfId="29100"/>
    <cellStyle name="Comma [0] TBD_PAG Calendarised 2004 Budet - Derek backupUpdateJan15 - new risksCostPerfUpdate 26 11" xfId="36519"/>
    <cellStyle name="Comma [0] TBD-_PAG Calendarised 2004 Budet - Derek backupUpdateJan15 - new risksCostPerfUpdate 26 11" xfId="36518"/>
    <cellStyle name="Comma [0] TBD_PAG Calendarised 2004 Budet - Derek backupUpdateJan15 - new risksCostPerfUpdate 26 12" xfId="16113"/>
    <cellStyle name="Comma [0] TBD-_PAG Calendarised 2004 Budet - Derek backupUpdateJan15 - new risksCostPerfUpdate 26 12" xfId="16114"/>
    <cellStyle name="Comma [0] TBD_PAG Calendarised 2004 Budet - Derek backupUpdateJan15 - new risksCostPerfUpdate 26 2" xfId="22455"/>
    <cellStyle name="Comma [0] TBD-_PAG Calendarised 2004 Budet - Derek backupUpdateJan15 - new risksCostPerfUpdate 26 2" xfId="22456"/>
    <cellStyle name="Comma [0] TBD_PAG Calendarised 2004 Budet - Derek backupUpdateJan15 - new risksCostPerfUpdate 26 3" xfId="26962"/>
    <cellStyle name="Comma [0] TBD-_PAG Calendarised 2004 Budet - Derek backupUpdateJan15 - new risksCostPerfUpdate 26 3" xfId="26963"/>
    <cellStyle name="Comma [0] TBD_PAG Calendarised 2004 Budet - Derek backupUpdateJan15 - new risksCostPerfUpdate 26 4" xfId="24789"/>
    <cellStyle name="Comma [0] TBD-_PAG Calendarised 2004 Budet - Derek backupUpdateJan15 - new risksCostPerfUpdate 26 4" xfId="24788"/>
    <cellStyle name="Comma [0] TBD_PAG Calendarised 2004 Budet - Derek backupUpdateJan15 - new risksCostPerfUpdate 26 5" xfId="24297"/>
    <cellStyle name="Comma [0] TBD-_PAG Calendarised 2004 Budet - Derek backupUpdateJan15 - new risksCostPerfUpdate 26 5" xfId="23460"/>
    <cellStyle name="Comma [0] TBD_PAG Calendarised 2004 Budet - Derek backupUpdateJan15 - new risksCostPerfUpdate 26 6" xfId="33128"/>
    <cellStyle name="Comma [0] TBD-_PAG Calendarised 2004 Budet - Derek backupUpdateJan15 - new risksCostPerfUpdate 26 6" xfId="33129"/>
    <cellStyle name="Comma [0] TBD_PAG Calendarised 2004 Budet - Derek backupUpdateJan15 - new risksCostPerfUpdate 26 7" xfId="30602"/>
    <cellStyle name="Comma [0] TBD-_PAG Calendarised 2004 Budet - Derek backupUpdateJan15 - new risksCostPerfUpdate 26 7" xfId="30601"/>
    <cellStyle name="Comma [0] TBD_PAG Calendarised 2004 Budet - Derek backupUpdateJan15 - new risksCostPerfUpdate 26 8" xfId="29601"/>
    <cellStyle name="Comma [0] TBD-_PAG Calendarised 2004 Budet - Derek backupUpdateJan15 - new risksCostPerfUpdate 26 8" xfId="29602"/>
    <cellStyle name="Comma [0] TBD_PAG Calendarised 2004 Budet - Derek backupUpdateJan15 - new risksCostPerfUpdate 26 9" xfId="31580"/>
    <cellStyle name="Comma [0] TBD-_PAG Calendarised 2004 Budet - Derek backupUpdateJan15 - new risksCostPerfUpdate 26 9" xfId="28188"/>
    <cellStyle name="Comma [0] TBD_PAG Calendarised 2004 Budet - Derek backupUpdateJan15 - new risksCostPerfUpdate 27" xfId="7366"/>
    <cellStyle name="Comma [0] TBD-_PAG Calendarised 2004 Budet - Derek backupUpdateJan15 - new risksCostPerfUpdate 27" xfId="7367"/>
    <cellStyle name="Comma [0] TBD_PAG Calendarised 2004 Budet - Derek backupUpdateJan15 - new risksCostPerfUpdate 27 10" xfId="29101"/>
    <cellStyle name="Comma [0] TBD-_PAG Calendarised 2004 Budet - Derek backupUpdateJan15 - new risksCostPerfUpdate 27 10" xfId="29102"/>
    <cellStyle name="Comma [0] TBD_PAG Calendarised 2004 Budet - Derek backupUpdateJan15 - new risksCostPerfUpdate 27 11" xfId="36517"/>
    <cellStyle name="Comma [0] TBD-_PAG Calendarised 2004 Budet - Derek backupUpdateJan15 - new risksCostPerfUpdate 27 11" xfId="30245"/>
    <cellStyle name="Comma [0] TBD_PAG Calendarised 2004 Budet - Derek backupUpdateJan15 - new risksCostPerfUpdate 27 12" xfId="16115"/>
    <cellStyle name="Comma [0] TBD-_PAG Calendarised 2004 Budet - Derek backupUpdateJan15 - new risksCostPerfUpdate 27 12" xfId="16116"/>
    <cellStyle name="Comma [0] TBD_PAG Calendarised 2004 Budet - Derek backupUpdateJan15 - new risksCostPerfUpdate 27 2" xfId="22457"/>
    <cellStyle name="Comma [0] TBD-_PAG Calendarised 2004 Budet - Derek backupUpdateJan15 - new risksCostPerfUpdate 27 2" xfId="22458"/>
    <cellStyle name="Comma [0] TBD_PAG Calendarised 2004 Budet - Derek backupUpdateJan15 - new risksCostPerfUpdate 27 3" xfId="26964"/>
    <cellStyle name="Comma [0] TBD-_PAG Calendarised 2004 Budet - Derek backupUpdateJan15 - new risksCostPerfUpdate 27 3" xfId="26965"/>
    <cellStyle name="Comma [0] TBD_PAG Calendarised 2004 Budet - Derek backupUpdateJan15 - new risksCostPerfUpdate 27 4" xfId="24787"/>
    <cellStyle name="Comma [0] TBD-_PAG Calendarised 2004 Budet - Derek backupUpdateJan15 - new risksCostPerfUpdate 27 4" xfId="24786"/>
    <cellStyle name="Comma [0] TBD_PAG Calendarised 2004 Budet - Derek backupUpdateJan15 - new risksCostPerfUpdate 27 5" xfId="25797"/>
    <cellStyle name="Comma [0] TBD-_PAG Calendarised 2004 Budet - Derek backupUpdateJan15 - new risksCostPerfUpdate 27 5" xfId="25798"/>
    <cellStyle name="Comma [0] TBD_PAG Calendarised 2004 Budet - Derek backupUpdateJan15 - new risksCostPerfUpdate 27 6" xfId="33130"/>
    <cellStyle name="Comma [0] TBD-_PAG Calendarised 2004 Budet - Derek backupUpdateJan15 - new risksCostPerfUpdate 27 6" xfId="33131"/>
    <cellStyle name="Comma [0] TBD_PAG Calendarised 2004 Budet - Derek backupUpdateJan15 - new risksCostPerfUpdate 27 7" xfId="30600"/>
    <cellStyle name="Comma [0] TBD-_PAG Calendarised 2004 Budet - Derek backupUpdateJan15 - new risksCostPerfUpdate 27 7" xfId="30599"/>
    <cellStyle name="Comma [0] TBD_PAG Calendarised 2004 Budet - Derek backupUpdateJan15 - new risksCostPerfUpdate 27 8" xfId="29603"/>
    <cellStyle name="Comma [0] TBD-_PAG Calendarised 2004 Budet - Derek backupUpdateJan15 - new risksCostPerfUpdate 27 8" xfId="28313"/>
    <cellStyle name="Comma [0] TBD_PAG Calendarised 2004 Budet - Derek backupUpdateJan15 - new risksCostPerfUpdate 27 9" xfId="31579"/>
    <cellStyle name="Comma [0] TBD-_PAG Calendarised 2004 Budet - Derek backupUpdateJan15 - new risksCostPerfUpdate 27 9" xfId="31578"/>
    <cellStyle name="Comma [0] TBD_PAG Calendarised 2004 Budet - Derek backupUpdateJan15 - new risksCostPerfUpdate 28" xfId="7368"/>
    <cellStyle name="Comma [0] TBD-_PAG Calendarised 2004 Budet - Derek backupUpdateJan15 - new risksCostPerfUpdate 28" xfId="7369"/>
    <cellStyle name="Comma [0] TBD_PAG Calendarised 2004 Budet - Derek backupUpdateJan15 - new risksCostPerfUpdate 28 10" xfId="29103"/>
    <cellStyle name="Comma [0] TBD-_PAG Calendarised 2004 Budet - Derek backupUpdateJan15 - new risksCostPerfUpdate 28 10" xfId="29104"/>
    <cellStyle name="Comma [0] TBD_PAG Calendarised 2004 Budet - Derek backupUpdateJan15 - new risksCostPerfUpdate 28 11" xfId="35783"/>
    <cellStyle name="Comma [0] TBD-_PAG Calendarised 2004 Budet - Derek backupUpdateJan15 - new risksCostPerfUpdate 28 11" xfId="35784"/>
    <cellStyle name="Comma [0] TBD_PAG Calendarised 2004 Budet - Derek backupUpdateJan15 - new risksCostPerfUpdate 28 12" xfId="16117"/>
    <cellStyle name="Comma [0] TBD-_PAG Calendarised 2004 Budet - Derek backupUpdateJan15 - new risksCostPerfUpdate 28 12" xfId="16118"/>
    <cellStyle name="Comma [0] TBD_PAG Calendarised 2004 Budet - Derek backupUpdateJan15 - new risksCostPerfUpdate 28 2" xfId="22459"/>
    <cellStyle name="Comma [0] TBD-_PAG Calendarised 2004 Budet - Derek backupUpdateJan15 - new risksCostPerfUpdate 28 2" xfId="22460"/>
    <cellStyle name="Comma [0] TBD_PAG Calendarised 2004 Budet - Derek backupUpdateJan15 - new risksCostPerfUpdate 28 3" xfId="26966"/>
    <cellStyle name="Comma [0] TBD-_PAG Calendarised 2004 Budet - Derek backupUpdateJan15 - new risksCostPerfUpdate 28 3" xfId="26967"/>
    <cellStyle name="Comma [0] TBD_PAG Calendarised 2004 Budet - Derek backupUpdateJan15 - new risksCostPerfUpdate 28 4" xfId="24785"/>
    <cellStyle name="Comma [0] TBD-_PAG Calendarised 2004 Budet - Derek backupUpdateJan15 - new risksCostPerfUpdate 28 4" xfId="24784"/>
    <cellStyle name="Comma [0] TBD_PAG Calendarised 2004 Budet - Derek backupUpdateJan15 - new risksCostPerfUpdate 28 5" xfId="24298"/>
    <cellStyle name="Comma [0] TBD-_PAG Calendarised 2004 Budet - Derek backupUpdateJan15 - new risksCostPerfUpdate 28 5" xfId="24299"/>
    <cellStyle name="Comma [0] TBD_PAG Calendarised 2004 Budet - Derek backupUpdateJan15 - new risksCostPerfUpdate 28 6" xfId="33132"/>
    <cellStyle name="Comma [0] TBD-_PAG Calendarised 2004 Budet - Derek backupUpdateJan15 - new risksCostPerfUpdate 28 6" xfId="33133"/>
    <cellStyle name="Comma [0] TBD_PAG Calendarised 2004 Budet - Derek backupUpdateJan15 - new risksCostPerfUpdate 28 7" xfId="30598"/>
    <cellStyle name="Comma [0] TBD-_PAG Calendarised 2004 Budet - Derek backupUpdateJan15 - new risksCostPerfUpdate 28 7" xfId="30597"/>
    <cellStyle name="Comma [0] TBD_PAG Calendarised 2004 Budet - Derek backupUpdateJan15 - new risksCostPerfUpdate 28 8" xfId="34830"/>
    <cellStyle name="Comma [0] TBD-_PAG Calendarised 2004 Budet - Derek backupUpdateJan15 - new risksCostPerfUpdate 28 8" xfId="34831"/>
    <cellStyle name="Comma [0] TBD_PAG Calendarised 2004 Budet - Derek backupUpdateJan15 - new risksCostPerfUpdate 28 9" xfId="31577"/>
    <cellStyle name="Comma [0] TBD-_PAG Calendarised 2004 Budet - Derek backupUpdateJan15 - new risksCostPerfUpdate 28 9" xfId="31576"/>
    <cellStyle name="Comma [0] TBD_PAG Calendarised 2004 Budet - Derek backupUpdateJan15 - new risksCostPerfUpdate 29" xfId="22419"/>
    <cellStyle name="Comma [0] TBD-_PAG Calendarised 2004 Budet - Derek backupUpdateJan15 - new risksCostPerfUpdate 29" xfId="22420"/>
    <cellStyle name="Comma [0] TBD_PAG Calendarised 2004 Budet - Derek backupUpdateJan15 - new risksCostPerfUpdate 3" xfId="7370"/>
    <cellStyle name="Comma [0] TBD-_PAG Calendarised 2004 Budet - Derek backupUpdateJan15 - new risksCostPerfUpdate 3" xfId="7371"/>
    <cellStyle name="Comma [0] TBD_PAG Calendarised 2004 Budet - Derek backupUpdateJan15 - new risksCostPerfUpdate 3 10" xfId="29105"/>
    <cellStyle name="Comma [0] TBD-_PAG Calendarised 2004 Budet - Derek backupUpdateJan15 - new risksCostPerfUpdate 3 10" xfId="29106"/>
    <cellStyle name="Comma [0] TBD_PAG Calendarised 2004 Budet - Derek backupUpdateJan15 - new risksCostPerfUpdate 3 11" xfId="36516"/>
    <cellStyle name="Comma [0] TBD-_PAG Calendarised 2004 Budet - Derek backupUpdateJan15 - new risksCostPerfUpdate 3 11" xfId="36515"/>
    <cellStyle name="Comma [0] TBD_PAG Calendarised 2004 Budet - Derek backupUpdateJan15 - new risksCostPerfUpdate 3 12" xfId="16119"/>
    <cellStyle name="Comma [0] TBD-_PAG Calendarised 2004 Budet - Derek backupUpdateJan15 - new risksCostPerfUpdate 3 12" xfId="16120"/>
    <cellStyle name="Comma [0] TBD_PAG Calendarised 2004 Budet - Derek backupUpdateJan15 - new risksCostPerfUpdate 3 2" xfId="22461"/>
    <cellStyle name="Comma [0] TBD-_PAG Calendarised 2004 Budet - Derek backupUpdateJan15 - new risksCostPerfUpdate 3 2" xfId="22462"/>
    <cellStyle name="Comma [0] TBD_PAG Calendarised 2004 Budet - Derek backupUpdateJan15 - new risksCostPerfUpdate 3 3" xfId="26968"/>
    <cellStyle name="Comma [0] TBD-_PAG Calendarised 2004 Budet - Derek backupUpdateJan15 - new risksCostPerfUpdate 3 3" xfId="26969"/>
    <cellStyle name="Comma [0] TBD_PAG Calendarised 2004 Budet - Derek backupUpdateJan15 - new risksCostPerfUpdate 3 4" xfId="24783"/>
    <cellStyle name="Comma [0] TBD-_PAG Calendarised 2004 Budet - Derek backupUpdateJan15 - new risksCostPerfUpdate 3 4" xfId="24782"/>
    <cellStyle name="Comma [0] TBD_PAG Calendarised 2004 Budet - Derek backupUpdateJan15 - new risksCostPerfUpdate 3 5" xfId="24300"/>
    <cellStyle name="Comma [0] TBD-_PAG Calendarised 2004 Budet - Derek backupUpdateJan15 - new risksCostPerfUpdate 3 5" xfId="24301"/>
    <cellStyle name="Comma [0] TBD_PAG Calendarised 2004 Budet - Derek backupUpdateJan15 - new risksCostPerfUpdate 3 6" xfId="33134"/>
    <cellStyle name="Comma [0] TBD-_PAG Calendarised 2004 Budet - Derek backupUpdateJan15 - new risksCostPerfUpdate 3 6" xfId="33135"/>
    <cellStyle name="Comma [0] TBD_PAG Calendarised 2004 Budet - Derek backupUpdateJan15 - new risksCostPerfUpdate 3 7" xfId="30596"/>
    <cellStyle name="Comma [0] TBD-_PAG Calendarised 2004 Budet - Derek backupUpdateJan15 - new risksCostPerfUpdate 3 7" xfId="30595"/>
    <cellStyle name="Comma [0] TBD_PAG Calendarised 2004 Budet - Derek backupUpdateJan15 - new risksCostPerfUpdate 3 8" xfId="29604"/>
    <cellStyle name="Comma [0] TBD-_PAG Calendarised 2004 Budet - Derek backupUpdateJan15 - new risksCostPerfUpdate 3 8" xfId="29605"/>
    <cellStyle name="Comma [0] TBD_PAG Calendarised 2004 Budet - Derek backupUpdateJan15 - new risksCostPerfUpdate 3 9" xfId="31575"/>
    <cellStyle name="Comma [0] TBD-_PAG Calendarised 2004 Budet - Derek backupUpdateJan15 - new risksCostPerfUpdate 3 9" xfId="31574"/>
    <cellStyle name="Comma [0] TBD_PAG Calendarised 2004 Budet - Derek backupUpdateJan15 - new risksCostPerfUpdate 30" xfId="26926"/>
    <cellStyle name="Comma [0] TBD-_PAG Calendarised 2004 Budet - Derek backupUpdateJan15 - new risksCostPerfUpdate 30" xfId="26927"/>
    <cellStyle name="Comma [0] TBD_PAG Calendarised 2004 Budet - Derek backupUpdateJan15 - new risksCostPerfUpdate 31" xfId="24825"/>
    <cellStyle name="Comma [0] TBD-_PAG Calendarised 2004 Budet - Derek backupUpdateJan15 - new risksCostPerfUpdate 31" xfId="24824"/>
    <cellStyle name="Comma [0] TBD_PAG Calendarised 2004 Budet - Derek backupUpdateJan15 - new risksCostPerfUpdate 32" xfId="27604"/>
    <cellStyle name="Comma [0] TBD-_PAG Calendarised 2004 Budet - Derek backupUpdateJan15 - new risksCostPerfUpdate 32" xfId="27608"/>
    <cellStyle name="Comma [0] TBD_PAG Calendarised 2004 Budet - Derek backupUpdateJan15 - new risksCostPerfUpdate 33" xfId="33092"/>
    <cellStyle name="Comma [0] TBD-_PAG Calendarised 2004 Budet - Derek backupUpdateJan15 - new risksCostPerfUpdate 33" xfId="33093"/>
    <cellStyle name="Comma [0] TBD_PAG Calendarised 2004 Budet - Derek backupUpdateJan15 - new risksCostPerfUpdate 34" xfId="30638"/>
    <cellStyle name="Comma [0] TBD-_PAG Calendarised 2004 Budet - Derek backupUpdateJan15 - new risksCostPerfUpdate 34" xfId="30637"/>
    <cellStyle name="Comma [0] TBD_PAG Calendarised 2004 Budet - Derek backupUpdateJan15 - new risksCostPerfUpdate 35" xfId="28090"/>
    <cellStyle name="Comma [0] TBD-_PAG Calendarised 2004 Budet - Derek backupUpdateJan15 - new risksCostPerfUpdate 35" xfId="28307"/>
    <cellStyle name="Comma [0] TBD_PAG Calendarised 2004 Budet - Derek backupUpdateJan15 - new risksCostPerfUpdate 36" xfId="34141"/>
    <cellStyle name="Comma [0] TBD-_PAG Calendarised 2004 Budet - Derek backupUpdateJan15 - new risksCostPerfUpdate 36" xfId="28190"/>
    <cellStyle name="Comma [0] TBD_PAG Calendarised 2004 Budet - Derek backupUpdateJan15 - new risksCostPerfUpdate 37" xfId="31653"/>
    <cellStyle name="Comma [0] TBD-_PAG Calendarised 2004 Budet - Derek backupUpdateJan15 - new risksCostPerfUpdate 37" xfId="31655"/>
    <cellStyle name="Comma [0] TBD_PAG Calendarised 2004 Budet - Derek backupUpdateJan15 - new risksCostPerfUpdate 38" xfId="33649"/>
    <cellStyle name="Comma [0] TBD-_PAG Calendarised 2004 Budet - Derek backupUpdateJan15 - new risksCostPerfUpdate 38" xfId="30290"/>
    <cellStyle name="Comma [0] TBD_PAG Calendarised 2004 Budet - Derek backupUpdateJan15 - new risksCostPerfUpdate 39" xfId="16077"/>
    <cellStyle name="Comma [0] TBD-_PAG Calendarised 2004 Budet - Derek backupUpdateJan15 - new risksCostPerfUpdate 39" xfId="16078"/>
    <cellStyle name="Comma [0] TBD_PAG Calendarised 2004 Budet - Derek backupUpdateJan15 - new risksCostPerfUpdate 4" xfId="7372"/>
    <cellStyle name="Comma [0] TBD-_PAG Calendarised 2004 Budet - Derek backupUpdateJan15 - new risksCostPerfUpdate 4" xfId="7373"/>
    <cellStyle name="Comma [0] TBD_PAG Calendarised 2004 Budet - Derek backupUpdateJan15 - new risksCostPerfUpdate 4 10" xfId="29107"/>
    <cellStyle name="Comma [0] TBD-_PAG Calendarised 2004 Budet - Derek backupUpdateJan15 - new risksCostPerfUpdate 4 10" xfId="28122"/>
    <cellStyle name="Comma [0] TBD_PAG Calendarised 2004 Budet - Derek backupUpdateJan15 - new risksCostPerfUpdate 4 11" xfId="36514"/>
    <cellStyle name="Comma [0] TBD-_PAG Calendarised 2004 Budet - Derek backupUpdateJan15 - new risksCostPerfUpdate 4 11" xfId="33641"/>
    <cellStyle name="Comma [0] TBD_PAG Calendarised 2004 Budet - Derek backupUpdateJan15 - new risksCostPerfUpdate 4 12" xfId="16121"/>
    <cellStyle name="Comma [0] TBD-_PAG Calendarised 2004 Budet - Derek backupUpdateJan15 - new risksCostPerfUpdate 4 12" xfId="16122"/>
    <cellStyle name="Comma [0] TBD_PAG Calendarised 2004 Budet - Derek backupUpdateJan15 - new risksCostPerfUpdate 4 2" xfId="22463"/>
    <cellStyle name="Comma [0] TBD-_PAG Calendarised 2004 Budet - Derek backupUpdateJan15 - new risksCostPerfUpdate 4 2" xfId="22464"/>
    <cellStyle name="Comma [0] TBD_PAG Calendarised 2004 Budet - Derek backupUpdateJan15 - new risksCostPerfUpdate 4 3" xfId="26970"/>
    <cellStyle name="Comma [0] TBD-_PAG Calendarised 2004 Budet - Derek backupUpdateJan15 - new risksCostPerfUpdate 4 3" xfId="26971"/>
    <cellStyle name="Comma [0] TBD_PAG Calendarised 2004 Budet - Derek backupUpdateJan15 - new risksCostPerfUpdate 4 4" xfId="24781"/>
    <cellStyle name="Comma [0] TBD-_PAG Calendarised 2004 Budet - Derek backupUpdateJan15 - new risksCostPerfUpdate 4 4" xfId="24780"/>
    <cellStyle name="Comma [0] TBD_PAG Calendarised 2004 Budet - Derek backupUpdateJan15 - new risksCostPerfUpdate 4 5" xfId="24302"/>
    <cellStyle name="Comma [0] TBD-_PAG Calendarised 2004 Budet - Derek backupUpdateJan15 - new risksCostPerfUpdate 4 5" xfId="24303"/>
    <cellStyle name="Comma [0] TBD_PAG Calendarised 2004 Budet - Derek backupUpdateJan15 - new risksCostPerfUpdate 4 6" xfId="33136"/>
    <cellStyle name="Comma [0] TBD-_PAG Calendarised 2004 Budet - Derek backupUpdateJan15 - new risksCostPerfUpdate 4 6" xfId="33137"/>
    <cellStyle name="Comma [0] TBD_PAG Calendarised 2004 Budet - Derek backupUpdateJan15 - new risksCostPerfUpdate 4 7" xfId="30594"/>
    <cellStyle name="Comma [0] TBD-_PAG Calendarised 2004 Budet - Derek backupUpdateJan15 - new risksCostPerfUpdate 4 7" xfId="30593"/>
    <cellStyle name="Comma [0] TBD_PAG Calendarised 2004 Budet - Derek backupUpdateJan15 - new risksCostPerfUpdate 4 8" xfId="29606"/>
    <cellStyle name="Comma [0] TBD-_PAG Calendarised 2004 Budet - Derek backupUpdateJan15 - new risksCostPerfUpdate 4 8" xfId="29607"/>
    <cellStyle name="Comma [0] TBD_PAG Calendarised 2004 Budet - Derek backupUpdateJan15 - new risksCostPerfUpdate 4 9" xfId="31573"/>
    <cellStyle name="Comma [0] TBD-_PAG Calendarised 2004 Budet - Derek backupUpdateJan15 - new risksCostPerfUpdate 4 9" xfId="31572"/>
    <cellStyle name="Comma [0] TBD_PAG Calendarised 2004 Budet - Derek backupUpdateJan15 - new risksCostPerfUpdate 5" xfId="7374"/>
    <cellStyle name="Comma [0] TBD-_PAG Calendarised 2004 Budet - Derek backupUpdateJan15 - new risksCostPerfUpdate 5" xfId="7375"/>
    <cellStyle name="Comma [0] TBD_PAG Calendarised 2004 Budet - Derek backupUpdateJan15 - new risksCostPerfUpdate 5 10" xfId="29108"/>
    <cellStyle name="Comma [0] TBD-_PAG Calendarised 2004 Budet - Derek backupUpdateJan15 - new risksCostPerfUpdate 5 10" xfId="28228"/>
    <cellStyle name="Comma [0] TBD_PAG Calendarised 2004 Budet - Derek backupUpdateJan15 - new risksCostPerfUpdate 5 11" xfId="36513"/>
    <cellStyle name="Comma [0] TBD-_PAG Calendarised 2004 Budet - Derek backupUpdateJan15 - new risksCostPerfUpdate 5 11" xfId="36512"/>
    <cellStyle name="Comma [0] TBD_PAG Calendarised 2004 Budet - Derek backupUpdateJan15 - new risksCostPerfUpdate 5 12" xfId="16123"/>
    <cellStyle name="Comma [0] TBD-_PAG Calendarised 2004 Budet - Derek backupUpdateJan15 - new risksCostPerfUpdate 5 12" xfId="16124"/>
    <cellStyle name="Comma [0] TBD_PAG Calendarised 2004 Budet - Derek backupUpdateJan15 - new risksCostPerfUpdate 5 2" xfId="22465"/>
    <cellStyle name="Comma [0] TBD-_PAG Calendarised 2004 Budet - Derek backupUpdateJan15 - new risksCostPerfUpdate 5 2" xfId="22466"/>
    <cellStyle name="Comma [0] TBD_PAG Calendarised 2004 Budet - Derek backupUpdateJan15 - new risksCostPerfUpdate 5 3" xfId="26972"/>
    <cellStyle name="Comma [0] TBD-_PAG Calendarised 2004 Budet - Derek backupUpdateJan15 - new risksCostPerfUpdate 5 3" xfId="26973"/>
    <cellStyle name="Comma [0] TBD_PAG Calendarised 2004 Budet - Derek backupUpdateJan15 - new risksCostPerfUpdate 5 4" xfId="24779"/>
    <cellStyle name="Comma [0] TBD-_PAG Calendarised 2004 Budet - Derek backupUpdateJan15 - new risksCostPerfUpdate 5 4" xfId="24778"/>
    <cellStyle name="Comma [0] TBD_PAG Calendarised 2004 Budet - Derek backupUpdateJan15 - new risksCostPerfUpdate 5 5" xfId="24304"/>
    <cellStyle name="Comma [0] TBD-_PAG Calendarised 2004 Budet - Derek backupUpdateJan15 - new risksCostPerfUpdate 5 5" xfId="24305"/>
    <cellStyle name="Comma [0] TBD_PAG Calendarised 2004 Budet - Derek backupUpdateJan15 - new risksCostPerfUpdate 5 6" xfId="33138"/>
    <cellStyle name="Comma [0] TBD-_PAG Calendarised 2004 Budet - Derek backupUpdateJan15 - new risksCostPerfUpdate 5 6" xfId="33139"/>
    <cellStyle name="Comma [0] TBD_PAG Calendarised 2004 Budet - Derek backupUpdateJan15 - new risksCostPerfUpdate 5 7" xfId="30592"/>
    <cellStyle name="Comma [0] TBD-_PAG Calendarised 2004 Budet - Derek backupUpdateJan15 - new risksCostPerfUpdate 5 7" xfId="30591"/>
    <cellStyle name="Comma [0] TBD_PAG Calendarised 2004 Budet - Derek backupUpdateJan15 - new risksCostPerfUpdate 5 8" xfId="29608"/>
    <cellStyle name="Comma [0] TBD-_PAG Calendarised 2004 Budet - Derek backupUpdateJan15 - new risksCostPerfUpdate 5 8" xfId="29609"/>
    <cellStyle name="Comma [0] TBD_PAG Calendarised 2004 Budet - Derek backupUpdateJan15 - new risksCostPerfUpdate 5 9" xfId="31571"/>
    <cellStyle name="Comma [0] TBD-_PAG Calendarised 2004 Budet - Derek backupUpdateJan15 - new risksCostPerfUpdate 5 9" xfId="28187"/>
    <cellStyle name="Comma [0] TBD_PAG Calendarised 2004 Budet - Derek backupUpdateJan15 - new risksCostPerfUpdate 6" xfId="7376"/>
    <cellStyle name="Comma [0] TBD-_PAG Calendarised 2004 Budet - Derek backupUpdateJan15 - new risksCostPerfUpdate 6" xfId="7377"/>
    <cellStyle name="Comma [0] TBD_PAG Calendarised 2004 Budet - Derek backupUpdateJan15 - new risksCostPerfUpdate 6 10" xfId="31658"/>
    <cellStyle name="Comma [0] TBD-_PAG Calendarised 2004 Budet - Derek backupUpdateJan15 - new risksCostPerfUpdate 6 10" xfId="31659"/>
    <cellStyle name="Comma [0] TBD_PAG Calendarised 2004 Budet - Derek backupUpdateJan15 - new risksCostPerfUpdate 6 11" xfId="36511"/>
    <cellStyle name="Comma [0] TBD-_PAG Calendarised 2004 Budet - Derek backupUpdateJan15 - new risksCostPerfUpdate 6 11" xfId="36510"/>
    <cellStyle name="Comma [0] TBD_PAG Calendarised 2004 Budet - Derek backupUpdateJan15 - new risksCostPerfUpdate 6 12" xfId="16125"/>
    <cellStyle name="Comma [0] TBD-_PAG Calendarised 2004 Budet - Derek backupUpdateJan15 - new risksCostPerfUpdate 6 12" xfId="16126"/>
    <cellStyle name="Comma [0] TBD_PAG Calendarised 2004 Budet - Derek backupUpdateJan15 - new risksCostPerfUpdate 6 2" xfId="22467"/>
    <cellStyle name="Comma [0] TBD-_PAG Calendarised 2004 Budet - Derek backupUpdateJan15 - new risksCostPerfUpdate 6 2" xfId="22468"/>
    <cellStyle name="Comma [0] TBD_PAG Calendarised 2004 Budet - Derek backupUpdateJan15 - new risksCostPerfUpdate 6 3" xfId="26974"/>
    <cellStyle name="Comma [0] TBD-_PAG Calendarised 2004 Budet - Derek backupUpdateJan15 - new risksCostPerfUpdate 6 3" xfId="26975"/>
    <cellStyle name="Comma [0] TBD_PAG Calendarised 2004 Budet - Derek backupUpdateJan15 - new risksCostPerfUpdate 6 4" xfId="24777"/>
    <cellStyle name="Comma [0] TBD-_PAG Calendarised 2004 Budet - Derek backupUpdateJan15 - new risksCostPerfUpdate 6 4" xfId="24776"/>
    <cellStyle name="Comma [0] TBD_PAG Calendarised 2004 Budet - Derek backupUpdateJan15 - new risksCostPerfUpdate 6 5" xfId="24306"/>
    <cellStyle name="Comma [0] TBD-_PAG Calendarised 2004 Budet - Derek backupUpdateJan15 - new risksCostPerfUpdate 6 5" xfId="24307"/>
    <cellStyle name="Comma [0] TBD_PAG Calendarised 2004 Budet - Derek backupUpdateJan15 - new risksCostPerfUpdate 6 6" xfId="33140"/>
    <cellStyle name="Comma [0] TBD-_PAG Calendarised 2004 Budet - Derek backupUpdateJan15 - new risksCostPerfUpdate 6 6" xfId="33141"/>
    <cellStyle name="Comma [0] TBD_PAG Calendarised 2004 Budet - Derek backupUpdateJan15 - new risksCostPerfUpdate 6 7" xfId="30590"/>
    <cellStyle name="Comma [0] TBD-_PAG Calendarised 2004 Budet - Derek backupUpdateJan15 - new risksCostPerfUpdate 6 7" xfId="30589"/>
    <cellStyle name="Comma [0] TBD_PAG Calendarised 2004 Budet - Derek backupUpdateJan15 - new risksCostPerfUpdate 6 8" xfId="29610"/>
    <cellStyle name="Comma [0] TBD-_PAG Calendarised 2004 Budet - Derek backupUpdateJan15 - new risksCostPerfUpdate 6 8" xfId="29611"/>
    <cellStyle name="Comma [0] TBD_PAG Calendarised 2004 Budet - Derek backupUpdateJan15 - new risksCostPerfUpdate 6 9" xfId="31570"/>
    <cellStyle name="Comma [0] TBD-_PAG Calendarised 2004 Budet - Derek backupUpdateJan15 - new risksCostPerfUpdate 6 9" xfId="33551"/>
    <cellStyle name="Comma [0] TBD_PAG Calendarised 2004 Budet - Derek backupUpdateJan15 - new risksCostPerfUpdate 7" xfId="7378"/>
    <cellStyle name="Comma [0] TBD-_PAG Calendarised 2004 Budet - Derek backupUpdateJan15 - new risksCostPerfUpdate 7" xfId="7379"/>
    <cellStyle name="Comma [0] TBD_PAG Calendarised 2004 Budet - Derek backupUpdateJan15 - new risksCostPerfUpdate 7 10" xfId="29109"/>
    <cellStyle name="Comma [0] TBD-_PAG Calendarised 2004 Budet - Derek backupUpdateJan15 - new risksCostPerfUpdate 7 10" xfId="29110"/>
    <cellStyle name="Comma [0] TBD_PAG Calendarised 2004 Budet - Derek backupUpdateJan15 - new risksCostPerfUpdate 7 11" xfId="36509"/>
    <cellStyle name="Comma [0] TBD-_PAG Calendarised 2004 Budet - Derek backupUpdateJan15 - new risksCostPerfUpdate 7 11" xfId="36508"/>
    <cellStyle name="Comma [0] TBD_PAG Calendarised 2004 Budet - Derek backupUpdateJan15 - new risksCostPerfUpdate 7 12" xfId="16127"/>
    <cellStyle name="Comma [0] TBD-_PAG Calendarised 2004 Budet - Derek backupUpdateJan15 - new risksCostPerfUpdate 7 12" xfId="16128"/>
    <cellStyle name="Comma [0] TBD_PAG Calendarised 2004 Budet - Derek backupUpdateJan15 - new risksCostPerfUpdate 7 2" xfId="22469"/>
    <cellStyle name="Comma [0] TBD-_PAG Calendarised 2004 Budet - Derek backupUpdateJan15 - new risksCostPerfUpdate 7 2" xfId="22470"/>
    <cellStyle name="Comma [0] TBD_PAG Calendarised 2004 Budet - Derek backupUpdateJan15 - new risksCostPerfUpdate 7 3" xfId="26976"/>
    <cellStyle name="Comma [0] TBD-_PAG Calendarised 2004 Budet - Derek backupUpdateJan15 - new risksCostPerfUpdate 7 3" xfId="26977"/>
    <cellStyle name="Comma [0] TBD_PAG Calendarised 2004 Budet - Derek backupUpdateJan15 - new risksCostPerfUpdate 7 4" xfId="24775"/>
    <cellStyle name="Comma [0] TBD-_PAG Calendarised 2004 Budet - Derek backupUpdateJan15 - new risksCostPerfUpdate 7 4" xfId="24774"/>
    <cellStyle name="Comma [0] TBD_PAG Calendarised 2004 Budet - Derek backupUpdateJan15 - new risksCostPerfUpdate 7 5" xfId="23587"/>
    <cellStyle name="Comma [0] TBD-_PAG Calendarised 2004 Budet - Derek backupUpdateJan15 - new risksCostPerfUpdate 7 5" xfId="27570"/>
    <cellStyle name="Comma [0] TBD_PAG Calendarised 2004 Budet - Derek backupUpdateJan15 - new risksCostPerfUpdate 7 6" xfId="33142"/>
    <cellStyle name="Comma [0] TBD-_PAG Calendarised 2004 Budet - Derek backupUpdateJan15 - new risksCostPerfUpdate 7 6" xfId="33143"/>
    <cellStyle name="Comma [0] TBD_PAG Calendarised 2004 Budet - Derek backupUpdateJan15 - new risksCostPerfUpdate 7 7" xfId="30588"/>
    <cellStyle name="Comma [0] TBD-_PAG Calendarised 2004 Budet - Derek backupUpdateJan15 - new risksCostPerfUpdate 7 7" xfId="30587"/>
    <cellStyle name="Comma [0] TBD_PAG Calendarised 2004 Budet - Derek backupUpdateJan15 - new risksCostPerfUpdate 7 8" xfId="29612"/>
    <cellStyle name="Comma [0] TBD-_PAG Calendarised 2004 Budet - Derek backupUpdateJan15 - new risksCostPerfUpdate 7 8" xfId="29613"/>
    <cellStyle name="Comma [0] TBD_PAG Calendarised 2004 Budet - Derek backupUpdateJan15 - new risksCostPerfUpdate 7 9" xfId="34134"/>
    <cellStyle name="Comma [0] TBD-_PAG Calendarised 2004 Budet - Derek backupUpdateJan15 - new risksCostPerfUpdate 7 9" xfId="34133"/>
    <cellStyle name="Comma [0] TBD_PAG Calendarised 2004 Budet - Derek backupUpdateJan15 - new risksCostPerfUpdate 8" xfId="7380"/>
    <cellStyle name="Comma [0] TBD-_PAG Calendarised 2004 Budet - Derek backupUpdateJan15 - new risksCostPerfUpdate 8" xfId="7381"/>
    <cellStyle name="Comma [0] TBD_PAG Calendarised 2004 Budet - Derek backupUpdateJan15 - new risksCostPerfUpdate 8 10" xfId="29111"/>
    <cellStyle name="Comma [0] TBD-_PAG Calendarised 2004 Budet - Derek backupUpdateJan15 - new risksCostPerfUpdate 8 10" xfId="29112"/>
    <cellStyle name="Comma [0] TBD_PAG Calendarised 2004 Budet - Derek backupUpdateJan15 - new risksCostPerfUpdate 8 11" xfId="30244"/>
    <cellStyle name="Comma [0] TBD-_PAG Calendarised 2004 Budet - Derek backupUpdateJan15 - new risksCostPerfUpdate 8 11" xfId="36507"/>
    <cellStyle name="Comma [0] TBD_PAG Calendarised 2004 Budet - Derek backupUpdateJan15 - new risksCostPerfUpdate 8 12" xfId="16129"/>
    <cellStyle name="Comma [0] TBD-_PAG Calendarised 2004 Budet - Derek backupUpdateJan15 - new risksCostPerfUpdate 8 12" xfId="16130"/>
    <cellStyle name="Comma [0] TBD_PAG Calendarised 2004 Budet - Derek backupUpdateJan15 - new risksCostPerfUpdate 8 2" xfId="22471"/>
    <cellStyle name="Comma [0] TBD-_PAG Calendarised 2004 Budet - Derek backupUpdateJan15 - new risksCostPerfUpdate 8 2" xfId="22472"/>
    <cellStyle name="Comma [0] TBD_PAG Calendarised 2004 Budet - Derek backupUpdateJan15 - new risksCostPerfUpdate 8 3" xfId="26978"/>
    <cellStyle name="Comma [0] TBD-_PAG Calendarised 2004 Budet - Derek backupUpdateJan15 - new risksCostPerfUpdate 8 3" xfId="26979"/>
    <cellStyle name="Comma [0] TBD_PAG Calendarised 2004 Budet - Derek backupUpdateJan15 - new risksCostPerfUpdate 8 4" xfId="24773"/>
    <cellStyle name="Comma [0] TBD-_PAG Calendarised 2004 Budet - Derek backupUpdateJan15 - new risksCostPerfUpdate 8 4" xfId="24772"/>
    <cellStyle name="Comma [0] TBD_PAG Calendarised 2004 Budet - Derek backupUpdateJan15 - new risksCostPerfUpdate 8 5" xfId="27571"/>
    <cellStyle name="Comma [0] TBD-_PAG Calendarised 2004 Budet - Derek backupUpdateJan15 - new risksCostPerfUpdate 8 5" xfId="24308"/>
    <cellStyle name="Comma [0] TBD_PAG Calendarised 2004 Budet - Derek backupUpdateJan15 - new risksCostPerfUpdate 8 6" xfId="33144"/>
    <cellStyle name="Comma [0] TBD-_PAG Calendarised 2004 Budet - Derek backupUpdateJan15 - new risksCostPerfUpdate 8 6" xfId="33145"/>
    <cellStyle name="Comma [0] TBD_PAG Calendarised 2004 Budet - Derek backupUpdateJan15 - new risksCostPerfUpdate 8 7" xfId="30586"/>
    <cellStyle name="Comma [0] TBD-_PAG Calendarised 2004 Budet - Derek backupUpdateJan15 - new risksCostPerfUpdate 8 7" xfId="30585"/>
    <cellStyle name="Comma [0] TBD_PAG Calendarised 2004 Budet - Derek backupUpdateJan15 - new risksCostPerfUpdate 8 8" xfId="29614"/>
    <cellStyle name="Comma [0] TBD-_PAG Calendarised 2004 Budet - Derek backupUpdateJan15 - new risksCostPerfUpdate 8 8" xfId="29615"/>
    <cellStyle name="Comma [0] TBD_PAG Calendarised 2004 Budet - Derek backupUpdateJan15 - new risksCostPerfUpdate 8 9" xfId="34132"/>
    <cellStyle name="Comma [0] TBD-_PAG Calendarised 2004 Budet - Derek backupUpdateJan15 - new risksCostPerfUpdate 8 9" xfId="34131"/>
    <cellStyle name="Comma [0] TBD_PAG Calendarised 2004 Budet - Derek backupUpdateJan15 - new risksCostPerfUpdate 9" xfId="7382"/>
    <cellStyle name="Comma [0] TBD-_PAG Calendarised 2004 Budet - Derek backupUpdateJan15 - new risksCostPerfUpdate 9" xfId="7383"/>
    <cellStyle name="Comma [0] TBD_PAG Calendarised 2004 Budet - Derek backupUpdateJan15 - new risksCostPerfUpdate 9 10" xfId="29113"/>
    <cellStyle name="Comma [0] TBD-_PAG Calendarised 2004 Budet - Derek backupUpdateJan15 - new risksCostPerfUpdate 9 10" xfId="34915"/>
    <cellStyle name="Comma [0] TBD_PAG Calendarised 2004 Budet - Derek backupUpdateJan15 - new risksCostPerfUpdate 9 11" xfId="33640"/>
    <cellStyle name="Comma [0] TBD-_PAG Calendarised 2004 Budet - Derek backupUpdateJan15 - new risksCostPerfUpdate 9 11" xfId="36506"/>
    <cellStyle name="Comma [0] TBD_PAG Calendarised 2004 Budet - Derek backupUpdateJan15 - new risksCostPerfUpdate 9 12" xfId="16131"/>
    <cellStyle name="Comma [0] TBD-_PAG Calendarised 2004 Budet - Derek backupUpdateJan15 - new risksCostPerfUpdate 9 12" xfId="16132"/>
    <cellStyle name="Comma [0] TBD_PAG Calendarised 2004 Budet - Derek backupUpdateJan15 - new risksCostPerfUpdate 9 2" xfId="22473"/>
    <cellStyle name="Comma [0] TBD-_PAG Calendarised 2004 Budet - Derek backupUpdateJan15 - new risksCostPerfUpdate 9 2" xfId="22474"/>
    <cellStyle name="Comma [0] TBD_PAG Calendarised 2004 Budet - Derek backupUpdateJan15 - new risksCostPerfUpdate 9 3" xfId="26980"/>
    <cellStyle name="Comma [0] TBD-_PAG Calendarised 2004 Budet - Derek backupUpdateJan15 - new risksCostPerfUpdate 9 3" xfId="26981"/>
    <cellStyle name="Comma [0] TBD_PAG Calendarised 2004 Budet - Derek backupUpdateJan15 - new risksCostPerfUpdate 9 4" xfId="24771"/>
    <cellStyle name="Comma [0] TBD-_PAG Calendarised 2004 Budet - Derek backupUpdateJan15 - new risksCostPerfUpdate 9 4" xfId="24770"/>
    <cellStyle name="Comma [0] TBD_PAG Calendarised 2004 Budet - Derek backupUpdateJan15 - new risksCostPerfUpdate 9 5" xfId="24309"/>
    <cellStyle name="Comma [0] TBD-_PAG Calendarised 2004 Budet - Derek backupUpdateJan15 - new risksCostPerfUpdate 9 5" xfId="24310"/>
    <cellStyle name="Comma [0] TBD_PAG Calendarised 2004 Budet - Derek backupUpdateJan15 - new risksCostPerfUpdate 9 6" xfId="33146"/>
    <cellStyle name="Comma [0] TBD-_PAG Calendarised 2004 Budet - Derek backupUpdateJan15 - new risksCostPerfUpdate 9 6" xfId="33147"/>
    <cellStyle name="Comma [0] TBD_PAG Calendarised 2004 Budet - Derek backupUpdateJan15 - new risksCostPerfUpdate 9 7" xfId="30584"/>
    <cellStyle name="Comma [0] TBD-_PAG Calendarised 2004 Budet - Derek backupUpdateJan15 - new risksCostPerfUpdate 9 7" xfId="30583"/>
    <cellStyle name="Comma [0] TBD_PAG Calendarised 2004 Budet - Derek backupUpdateJan15 - new risksCostPerfUpdate 9 8" xfId="29616"/>
    <cellStyle name="Comma [0] TBD-_PAG Calendarised 2004 Budet - Derek backupUpdateJan15 - new risksCostPerfUpdate 9 8" xfId="29617"/>
    <cellStyle name="Comma [0] TBD_PAG Calendarised 2004 Budet - Derek backupUpdateJan15 - new risksCostPerfUpdate 9 9" xfId="34130"/>
    <cellStyle name="Comma [0] TBD-_PAG Calendarised 2004 Budet - Derek backupUpdateJan15 - new risksCostPerfUpdate 9 9" xfId="34129"/>
    <cellStyle name="Comma [0] TBD_PAG consol 10+2 v3" xfId="7384"/>
    <cellStyle name="Comma [0] TBD-_PAG consol 10+2 v3" xfId="7385"/>
    <cellStyle name="Comma [0] TBD_PAG consol 10+2 v3 10" xfId="7386"/>
    <cellStyle name="Comma [0] TBD-_PAG consol 10+2 v3 10" xfId="7387"/>
    <cellStyle name="Comma [0] TBD_PAG consol 10+2 v3 10 10" xfId="29117"/>
    <cellStyle name="Comma [0] TBD-_PAG consol 10+2 v3 10 10" xfId="29118"/>
    <cellStyle name="Comma [0] TBD_PAG consol 10+2 v3 10 11" xfId="36503"/>
    <cellStyle name="Comma [0] TBD-_PAG consol 10+2 v3 10 11" xfId="36502"/>
    <cellStyle name="Comma [0] TBD_PAG consol 10+2 v3 10 12" xfId="16135"/>
    <cellStyle name="Comma [0] TBD-_PAG consol 10+2 v3 10 12" xfId="16136"/>
    <cellStyle name="Comma [0] TBD_PAG consol 10+2 v3 10 2" xfId="22477"/>
    <cellStyle name="Comma [0] TBD-_PAG consol 10+2 v3 10 2" xfId="22478"/>
    <cellStyle name="Comma [0] TBD_PAG consol 10+2 v3 10 3" xfId="26984"/>
    <cellStyle name="Comma [0] TBD-_PAG consol 10+2 v3 10 3" xfId="26985"/>
    <cellStyle name="Comma [0] TBD_PAG consol 10+2 v3 10 4" xfId="24767"/>
    <cellStyle name="Comma [0] TBD-_PAG consol 10+2 v3 10 4" xfId="24766"/>
    <cellStyle name="Comma [0] TBD_PAG consol 10+2 v3 10 5" xfId="24313"/>
    <cellStyle name="Comma [0] TBD-_PAG consol 10+2 v3 10 5" xfId="24314"/>
    <cellStyle name="Comma [0] TBD_PAG consol 10+2 v3 10 6" xfId="33150"/>
    <cellStyle name="Comma [0] TBD-_PAG consol 10+2 v3 10 6" xfId="33151"/>
    <cellStyle name="Comma [0] TBD_PAG consol 10+2 v3 10 7" xfId="30580"/>
    <cellStyle name="Comma [0] TBD-_PAG consol 10+2 v3 10 7" xfId="30579"/>
    <cellStyle name="Comma [0] TBD_PAG consol 10+2 v3 10 8" xfId="29620"/>
    <cellStyle name="Comma [0] TBD-_PAG consol 10+2 v3 10 8" xfId="29621"/>
    <cellStyle name="Comma [0] TBD_PAG consol 10+2 v3 10 9" xfId="34126"/>
    <cellStyle name="Comma [0] TBD-_PAG consol 10+2 v3 10 9" xfId="34125"/>
    <cellStyle name="Comma [0] TBD_PAG consol 10+2 v3 11" xfId="7388"/>
    <cellStyle name="Comma [0] TBD-_PAG consol 10+2 v3 11" xfId="7389"/>
    <cellStyle name="Comma [0] TBD_PAG consol 10+2 v3 11 10" xfId="28229"/>
    <cellStyle name="Comma [0] TBD-_PAG consol 10+2 v3 11 10" xfId="29119"/>
    <cellStyle name="Comma [0] TBD_PAG consol 10+2 v3 11 11" xfId="36501"/>
    <cellStyle name="Comma [0] TBD-_PAG consol 10+2 v3 11 11" xfId="36500"/>
    <cellStyle name="Comma [0] TBD_PAG consol 10+2 v3 11 12" xfId="16137"/>
    <cellStyle name="Comma [0] TBD-_PAG consol 10+2 v3 11 12" xfId="16138"/>
    <cellStyle name="Comma [0] TBD_PAG consol 10+2 v3 11 2" xfId="22479"/>
    <cellStyle name="Comma [0] TBD-_PAG consol 10+2 v3 11 2" xfId="22480"/>
    <cellStyle name="Comma [0] TBD_PAG consol 10+2 v3 11 3" xfId="26986"/>
    <cellStyle name="Comma [0] TBD-_PAG consol 10+2 v3 11 3" xfId="26987"/>
    <cellStyle name="Comma [0] TBD_PAG consol 10+2 v3 11 4" xfId="24765"/>
    <cellStyle name="Comma [0] TBD-_PAG consol 10+2 v3 11 4" xfId="24764"/>
    <cellStyle name="Comma [0] TBD_PAG consol 10+2 v3 11 5" xfId="24315"/>
    <cellStyle name="Comma [0] TBD-_PAG consol 10+2 v3 11 5" xfId="24316"/>
    <cellStyle name="Comma [0] TBD_PAG consol 10+2 v3 11 6" xfId="33152"/>
    <cellStyle name="Comma [0] TBD-_PAG consol 10+2 v3 11 6" xfId="33153"/>
    <cellStyle name="Comma [0] TBD_PAG consol 10+2 v3 11 7" xfId="30578"/>
    <cellStyle name="Comma [0] TBD-_PAG consol 10+2 v3 11 7" xfId="30577"/>
    <cellStyle name="Comma [0] TBD_PAG consol 10+2 v3 11 8" xfId="29622"/>
    <cellStyle name="Comma [0] TBD-_PAG consol 10+2 v3 11 8" xfId="29623"/>
    <cellStyle name="Comma [0] TBD_PAG consol 10+2 v3 11 9" xfId="30075"/>
    <cellStyle name="Comma [0] TBD-_PAG consol 10+2 v3 11 9" xfId="31569"/>
    <cellStyle name="Comma [0] TBD_PAG consol 10+2 v3 12" xfId="7390"/>
    <cellStyle name="Comma [0] TBD-_PAG consol 10+2 v3 12" xfId="7391"/>
    <cellStyle name="Comma [0] TBD_PAG consol 10+2 v3 12 10" xfId="29120"/>
    <cellStyle name="Comma [0] TBD-_PAG consol 10+2 v3 12 10" xfId="34907"/>
    <cellStyle name="Comma [0] TBD_PAG consol 10+2 v3 12 11" xfId="33639"/>
    <cellStyle name="Comma [0] TBD-_PAG consol 10+2 v3 12 11" xfId="36499"/>
    <cellStyle name="Comma [0] TBD_PAG consol 10+2 v3 12 12" xfId="16139"/>
    <cellStyle name="Comma [0] TBD-_PAG consol 10+2 v3 12 12" xfId="16140"/>
    <cellStyle name="Comma [0] TBD_PAG consol 10+2 v3 12 2" xfId="22481"/>
    <cellStyle name="Comma [0] TBD-_PAG consol 10+2 v3 12 2" xfId="22482"/>
    <cellStyle name="Comma [0] TBD_PAG consol 10+2 v3 12 3" xfId="26988"/>
    <cellStyle name="Comma [0] TBD-_PAG consol 10+2 v3 12 3" xfId="26989"/>
    <cellStyle name="Comma [0] TBD_PAG consol 10+2 v3 12 4" xfId="24763"/>
    <cellStyle name="Comma [0] TBD-_PAG consol 10+2 v3 12 4" xfId="24762"/>
    <cellStyle name="Comma [0] TBD_PAG consol 10+2 v3 12 5" xfId="24317"/>
    <cellStyle name="Comma [0] TBD-_PAG consol 10+2 v3 12 5" xfId="24318"/>
    <cellStyle name="Comma [0] TBD_PAG consol 10+2 v3 12 6" xfId="33154"/>
    <cellStyle name="Comma [0] TBD-_PAG consol 10+2 v3 12 6" xfId="33155"/>
    <cellStyle name="Comma [0] TBD_PAG consol 10+2 v3 12 7" xfId="30576"/>
    <cellStyle name="Comma [0] TBD-_PAG consol 10+2 v3 12 7" xfId="30575"/>
    <cellStyle name="Comma [0] TBD_PAG consol 10+2 v3 12 8" xfId="29624"/>
    <cellStyle name="Comma [0] TBD-_PAG consol 10+2 v3 12 8" xfId="29625"/>
    <cellStyle name="Comma [0] TBD_PAG consol 10+2 v3 12 9" xfId="31568"/>
    <cellStyle name="Comma [0] TBD-_PAG consol 10+2 v3 12 9" xfId="34124"/>
    <cellStyle name="Comma [0] TBD_PAG consol 10+2 v3 13" xfId="7392"/>
    <cellStyle name="Comma [0] TBD-_PAG consol 10+2 v3 13" xfId="7393"/>
    <cellStyle name="Comma [0] TBD_PAG consol 10+2 v3 13 10" xfId="28445"/>
    <cellStyle name="Comma [0] TBD-_PAG consol 10+2 v3 13 10" xfId="28446"/>
    <cellStyle name="Comma [0] TBD_PAG consol 10+2 v3 13 11" xfId="36498"/>
    <cellStyle name="Comma [0] TBD-_PAG consol 10+2 v3 13 11" xfId="36497"/>
    <cellStyle name="Comma [0] TBD_PAG consol 10+2 v3 13 12" xfId="16141"/>
    <cellStyle name="Comma [0] TBD-_PAG consol 10+2 v3 13 12" xfId="16142"/>
    <cellStyle name="Comma [0] TBD_PAG consol 10+2 v3 13 2" xfId="22483"/>
    <cellStyle name="Comma [0] TBD-_PAG consol 10+2 v3 13 2" xfId="22484"/>
    <cellStyle name="Comma [0] TBD_PAG consol 10+2 v3 13 3" xfId="26990"/>
    <cellStyle name="Comma [0] TBD-_PAG consol 10+2 v3 13 3" xfId="26991"/>
    <cellStyle name="Comma [0] TBD_PAG consol 10+2 v3 13 4" xfId="24761"/>
    <cellStyle name="Comma [0] TBD-_PAG consol 10+2 v3 13 4" xfId="24760"/>
    <cellStyle name="Comma [0] TBD_PAG consol 10+2 v3 13 5" xfId="24319"/>
    <cellStyle name="Comma [0] TBD-_PAG consol 10+2 v3 13 5" xfId="24320"/>
    <cellStyle name="Comma [0] TBD_PAG consol 10+2 v3 13 6" xfId="33156"/>
    <cellStyle name="Comma [0] TBD-_PAG consol 10+2 v3 13 6" xfId="33157"/>
    <cellStyle name="Comma [0] TBD_PAG consol 10+2 v3 13 7" xfId="30574"/>
    <cellStyle name="Comma [0] TBD-_PAG consol 10+2 v3 13 7" xfId="30573"/>
    <cellStyle name="Comma [0] TBD_PAG consol 10+2 v3 13 8" xfId="29626"/>
    <cellStyle name="Comma [0] TBD-_PAG consol 10+2 v3 13 8" xfId="29627"/>
    <cellStyle name="Comma [0] TBD_PAG consol 10+2 v3 13 9" xfId="34123"/>
    <cellStyle name="Comma [0] TBD-_PAG consol 10+2 v3 13 9" xfId="34122"/>
    <cellStyle name="Comma [0] TBD_PAG consol 10+2 v3 14" xfId="7394"/>
    <cellStyle name="Comma [0] TBD-_PAG consol 10+2 v3 14" xfId="7395"/>
    <cellStyle name="Comma [0] TBD_PAG consol 10+2 v3 14 10" xfId="28447"/>
    <cellStyle name="Comma [0] TBD-_PAG consol 10+2 v3 14 10" xfId="28448"/>
    <cellStyle name="Comma [0] TBD_PAG consol 10+2 v3 14 11" xfId="36496"/>
    <cellStyle name="Comma [0] TBD-_PAG consol 10+2 v3 14 11" xfId="36495"/>
    <cellStyle name="Comma [0] TBD_PAG consol 10+2 v3 14 12" xfId="16143"/>
    <cellStyle name="Comma [0] TBD-_PAG consol 10+2 v3 14 12" xfId="16144"/>
    <cellStyle name="Comma [0] TBD_PAG consol 10+2 v3 14 2" xfId="22485"/>
    <cellStyle name="Comma [0] TBD-_PAG consol 10+2 v3 14 2" xfId="22486"/>
    <cellStyle name="Comma [0] TBD_PAG consol 10+2 v3 14 3" xfId="26992"/>
    <cellStyle name="Comma [0] TBD-_PAG consol 10+2 v3 14 3" xfId="26993"/>
    <cellStyle name="Comma [0] TBD_PAG consol 10+2 v3 14 4" xfId="24759"/>
    <cellStyle name="Comma [0] TBD-_PAG consol 10+2 v3 14 4" xfId="24758"/>
    <cellStyle name="Comma [0] TBD_PAG consol 10+2 v3 14 5" xfId="24321"/>
    <cellStyle name="Comma [0] TBD-_PAG consol 10+2 v3 14 5" xfId="24322"/>
    <cellStyle name="Comma [0] TBD_PAG consol 10+2 v3 14 6" xfId="33158"/>
    <cellStyle name="Comma [0] TBD-_PAG consol 10+2 v3 14 6" xfId="33159"/>
    <cellStyle name="Comma [0] TBD_PAG consol 10+2 v3 14 7" xfId="30572"/>
    <cellStyle name="Comma [0] TBD-_PAG consol 10+2 v3 14 7" xfId="30571"/>
    <cellStyle name="Comma [0] TBD_PAG consol 10+2 v3 14 8" xfId="31847"/>
    <cellStyle name="Comma [0] TBD-_PAG consol 10+2 v3 14 8" xfId="31848"/>
    <cellStyle name="Comma [0] TBD_PAG consol 10+2 v3 14 9" xfId="34121"/>
    <cellStyle name="Comma [0] TBD-_PAG consol 10+2 v3 14 9" xfId="34120"/>
    <cellStyle name="Comma [0] TBD_PAG consol 10+2 v3 15" xfId="7396"/>
    <cellStyle name="Comma [0] TBD-_PAG consol 10+2 v3 15" xfId="7397"/>
    <cellStyle name="Comma [0] TBD_PAG consol 10+2 v3 15 10" xfId="28449"/>
    <cellStyle name="Comma [0] TBD-_PAG consol 10+2 v3 15 10" xfId="34624"/>
    <cellStyle name="Comma [0] TBD_PAG consol 10+2 v3 15 11" xfId="36494"/>
    <cellStyle name="Comma [0] TBD-_PAG consol 10+2 v3 15 11" xfId="36493"/>
    <cellStyle name="Comma [0] TBD_PAG consol 10+2 v3 15 12" xfId="16145"/>
    <cellStyle name="Comma [0] TBD-_PAG consol 10+2 v3 15 12" xfId="16146"/>
    <cellStyle name="Comma [0] TBD_PAG consol 10+2 v3 15 2" xfId="22487"/>
    <cellStyle name="Comma [0] TBD-_PAG consol 10+2 v3 15 2" xfId="22488"/>
    <cellStyle name="Comma [0] TBD_PAG consol 10+2 v3 15 3" xfId="26994"/>
    <cellStyle name="Comma [0] TBD-_PAG consol 10+2 v3 15 3" xfId="26995"/>
    <cellStyle name="Comma [0] TBD_PAG consol 10+2 v3 15 4" xfId="24757"/>
    <cellStyle name="Comma [0] TBD-_PAG consol 10+2 v3 15 4" xfId="24756"/>
    <cellStyle name="Comma [0] TBD_PAG consol 10+2 v3 15 5" xfId="24323"/>
    <cellStyle name="Comma [0] TBD-_PAG consol 10+2 v3 15 5" xfId="24324"/>
    <cellStyle name="Comma [0] TBD_PAG consol 10+2 v3 15 6" xfId="33160"/>
    <cellStyle name="Comma [0] TBD-_PAG consol 10+2 v3 15 6" xfId="33161"/>
    <cellStyle name="Comma [0] TBD_PAG consol 10+2 v3 15 7" xfId="30570"/>
    <cellStyle name="Comma [0] TBD-_PAG consol 10+2 v3 15 7" xfId="30569"/>
    <cellStyle name="Comma [0] TBD_PAG consol 10+2 v3 15 8" xfId="31849"/>
    <cellStyle name="Comma [0] TBD-_PAG consol 10+2 v3 15 8" xfId="31850"/>
    <cellStyle name="Comma [0] TBD_PAG consol 10+2 v3 15 9" xfId="34119"/>
    <cellStyle name="Comma [0] TBD-_PAG consol 10+2 v3 15 9" xfId="34118"/>
    <cellStyle name="Comma [0] TBD_PAG consol 10+2 v3 16" xfId="7398"/>
    <cellStyle name="Comma [0] TBD-_PAG consol 10+2 v3 16" xfId="7399"/>
    <cellStyle name="Comma [0] TBD_PAG consol 10+2 v3 16 10" xfId="34625"/>
    <cellStyle name="Comma [0] TBD-_PAG consol 10+2 v3 16 10" xfId="33619"/>
    <cellStyle name="Comma [0] TBD_PAG consol 10+2 v3 16 11" xfId="33638"/>
    <cellStyle name="Comma [0] TBD-_PAG consol 10+2 v3 16 11" xfId="36492"/>
    <cellStyle name="Comma [0] TBD_PAG consol 10+2 v3 16 12" xfId="16147"/>
    <cellStyle name="Comma [0] TBD-_PAG consol 10+2 v3 16 12" xfId="16148"/>
    <cellStyle name="Comma [0] TBD_PAG consol 10+2 v3 16 2" xfId="22489"/>
    <cellStyle name="Comma [0] TBD-_PAG consol 10+2 v3 16 2" xfId="22490"/>
    <cellStyle name="Comma [0] TBD_PAG consol 10+2 v3 16 3" xfId="26996"/>
    <cellStyle name="Comma [0] TBD-_PAG consol 10+2 v3 16 3" xfId="26997"/>
    <cellStyle name="Comma [0] TBD_PAG consol 10+2 v3 16 4" xfId="24755"/>
    <cellStyle name="Comma [0] TBD-_PAG consol 10+2 v3 16 4" xfId="24754"/>
    <cellStyle name="Comma [0] TBD_PAG consol 10+2 v3 16 5" xfId="24325"/>
    <cellStyle name="Comma [0] TBD-_PAG consol 10+2 v3 16 5" xfId="24326"/>
    <cellStyle name="Comma [0] TBD_PAG consol 10+2 v3 16 6" xfId="33162"/>
    <cellStyle name="Comma [0] TBD-_PAG consol 10+2 v3 16 6" xfId="33163"/>
    <cellStyle name="Comma [0] TBD_PAG consol 10+2 v3 16 7" xfId="30568"/>
    <cellStyle name="Comma [0] TBD-_PAG consol 10+2 v3 16 7" xfId="30567"/>
    <cellStyle name="Comma [0] TBD_PAG consol 10+2 v3 16 8" xfId="31851"/>
    <cellStyle name="Comma [0] TBD-_PAG consol 10+2 v3 16 8" xfId="31852"/>
    <cellStyle name="Comma [0] TBD_PAG consol 10+2 v3 16 9" xfId="34117"/>
    <cellStyle name="Comma [0] TBD-_PAG consol 10+2 v3 16 9" xfId="34116"/>
    <cellStyle name="Comma [0] TBD_PAG consol 10+2 v3 17" xfId="7400"/>
    <cellStyle name="Comma [0] TBD-_PAG consol 10+2 v3 17" xfId="7401"/>
    <cellStyle name="Comma [0] TBD_PAG consol 10+2 v3 17 10" xfId="33620"/>
    <cellStyle name="Comma [0] TBD-_PAG consol 10+2 v3 17 10" xfId="34626"/>
    <cellStyle name="Comma [0] TBD_PAG consol 10+2 v3 17 11" xfId="36491"/>
    <cellStyle name="Comma [0] TBD-_PAG consol 10+2 v3 17 11" xfId="36490"/>
    <cellStyle name="Comma [0] TBD_PAG consol 10+2 v3 17 12" xfId="16149"/>
    <cellStyle name="Comma [0] TBD-_PAG consol 10+2 v3 17 12" xfId="16150"/>
    <cellStyle name="Comma [0] TBD_PAG consol 10+2 v3 17 2" xfId="22491"/>
    <cellStyle name="Comma [0] TBD-_PAG consol 10+2 v3 17 2" xfId="22492"/>
    <cellStyle name="Comma [0] TBD_PAG consol 10+2 v3 17 3" xfId="26998"/>
    <cellStyle name="Comma [0] TBD-_PAG consol 10+2 v3 17 3" xfId="26999"/>
    <cellStyle name="Comma [0] TBD_PAG consol 10+2 v3 17 4" xfId="24753"/>
    <cellStyle name="Comma [0] TBD-_PAG consol 10+2 v3 17 4" xfId="24752"/>
    <cellStyle name="Comma [0] TBD_PAG consol 10+2 v3 17 5" xfId="24327"/>
    <cellStyle name="Comma [0] TBD-_PAG consol 10+2 v3 17 5" xfId="24328"/>
    <cellStyle name="Comma [0] TBD_PAG consol 10+2 v3 17 6" xfId="33164"/>
    <cellStyle name="Comma [0] TBD-_PAG consol 10+2 v3 17 6" xfId="33165"/>
    <cellStyle name="Comma [0] TBD_PAG consol 10+2 v3 17 7" xfId="30566"/>
    <cellStyle name="Comma [0] TBD-_PAG consol 10+2 v3 17 7" xfId="30565"/>
    <cellStyle name="Comma [0] TBD_PAG consol 10+2 v3 17 8" xfId="31853"/>
    <cellStyle name="Comma [0] TBD-_PAG consol 10+2 v3 17 8" xfId="31854"/>
    <cellStyle name="Comma [0] TBD_PAG consol 10+2 v3 17 9" xfId="34115"/>
    <cellStyle name="Comma [0] TBD-_PAG consol 10+2 v3 17 9" xfId="30074"/>
    <cellStyle name="Comma [0] TBD_PAG consol 10+2 v3 18" xfId="7402"/>
    <cellStyle name="Comma [0] TBD-_PAG consol 10+2 v3 18" xfId="7403"/>
    <cellStyle name="Comma [0] TBD_PAG consol 10+2 v3 18 10" xfId="34627"/>
    <cellStyle name="Comma [0] TBD-_PAG consol 10+2 v3 18 10" xfId="28450"/>
    <cellStyle name="Comma [0] TBD_PAG consol 10+2 v3 18 11" xfId="36489"/>
    <cellStyle name="Comma [0] TBD-_PAG consol 10+2 v3 18 11" xfId="36488"/>
    <cellStyle name="Comma [0] TBD_PAG consol 10+2 v3 18 12" xfId="16151"/>
    <cellStyle name="Comma [0] TBD-_PAG consol 10+2 v3 18 12" xfId="16152"/>
    <cellStyle name="Comma [0] TBD_PAG consol 10+2 v3 18 2" xfId="22493"/>
    <cellStyle name="Comma [0] TBD-_PAG consol 10+2 v3 18 2" xfId="22494"/>
    <cellStyle name="Comma [0] TBD_PAG consol 10+2 v3 18 3" xfId="27000"/>
    <cellStyle name="Comma [0] TBD-_PAG consol 10+2 v3 18 3" xfId="27001"/>
    <cellStyle name="Comma [0] TBD_PAG consol 10+2 v3 18 4" xfId="24751"/>
    <cellStyle name="Comma [0] TBD-_PAG consol 10+2 v3 18 4" xfId="24750"/>
    <cellStyle name="Comma [0] TBD_PAG consol 10+2 v3 18 5" xfId="24329"/>
    <cellStyle name="Comma [0] TBD-_PAG consol 10+2 v3 18 5" xfId="24330"/>
    <cellStyle name="Comma [0] TBD_PAG consol 10+2 v3 18 6" xfId="33166"/>
    <cellStyle name="Comma [0] TBD-_PAG consol 10+2 v3 18 6" xfId="33167"/>
    <cellStyle name="Comma [0] TBD_PAG consol 10+2 v3 18 7" xfId="30564"/>
    <cellStyle name="Comma [0] TBD-_PAG consol 10+2 v3 18 7" xfId="30563"/>
    <cellStyle name="Comma [0] TBD_PAG consol 10+2 v3 18 8" xfId="31855"/>
    <cellStyle name="Comma [0] TBD-_PAG consol 10+2 v3 18 8" xfId="31856"/>
    <cellStyle name="Comma [0] TBD_PAG consol 10+2 v3 18 9" xfId="30073"/>
    <cellStyle name="Comma [0] TBD-_PAG consol 10+2 v3 18 9" xfId="34114"/>
    <cellStyle name="Comma [0] TBD_PAG consol 10+2 v3 19" xfId="7404"/>
    <cellStyle name="Comma [0] TBD-_PAG consol 10+2 v3 19" xfId="7405"/>
    <cellStyle name="Comma [0] TBD_PAG consol 10+2 v3 19 10" xfId="33566"/>
    <cellStyle name="Comma [0] TBD-_PAG consol 10+2 v3 19 10" xfId="28451"/>
    <cellStyle name="Comma [0] TBD_PAG consol 10+2 v3 19 11" xfId="36487"/>
    <cellStyle name="Comma [0] TBD-_PAG consol 10+2 v3 19 11" xfId="35785"/>
    <cellStyle name="Comma [0] TBD_PAG consol 10+2 v3 19 12" xfId="16153"/>
    <cellStyle name="Comma [0] TBD-_PAG consol 10+2 v3 19 12" xfId="16154"/>
    <cellStyle name="Comma [0] TBD_PAG consol 10+2 v3 19 2" xfId="22495"/>
    <cellStyle name="Comma [0] TBD-_PAG consol 10+2 v3 19 2" xfId="22496"/>
    <cellStyle name="Comma [0] TBD_PAG consol 10+2 v3 19 3" xfId="27002"/>
    <cellStyle name="Comma [0] TBD-_PAG consol 10+2 v3 19 3" xfId="27003"/>
    <cellStyle name="Comma [0] TBD_PAG consol 10+2 v3 19 4" xfId="24749"/>
    <cellStyle name="Comma [0] TBD-_PAG consol 10+2 v3 19 4" xfId="24748"/>
    <cellStyle name="Comma [0] TBD_PAG consol 10+2 v3 19 5" xfId="24331"/>
    <cellStyle name="Comma [0] TBD-_PAG consol 10+2 v3 19 5" xfId="25799"/>
    <cellStyle name="Comma [0] TBD_PAG consol 10+2 v3 19 6" xfId="33168"/>
    <cellStyle name="Comma [0] TBD-_PAG consol 10+2 v3 19 6" xfId="33169"/>
    <cellStyle name="Comma [0] TBD_PAG consol 10+2 v3 19 7" xfId="30562"/>
    <cellStyle name="Comma [0] TBD-_PAG consol 10+2 v3 19 7" xfId="30561"/>
    <cellStyle name="Comma [0] TBD_PAG consol 10+2 v3 19 8" xfId="28314"/>
    <cellStyle name="Comma [0] TBD-_PAG consol 10+2 v3 19 8" xfId="31857"/>
    <cellStyle name="Comma [0] TBD_PAG consol 10+2 v3 19 9" xfId="34113"/>
    <cellStyle name="Comma [0] TBD-_PAG consol 10+2 v3 19 9" xfId="34112"/>
    <cellStyle name="Comma [0] TBD_PAG consol 10+2 v3 2" xfId="7406"/>
    <cellStyle name="Comma [0] TBD-_PAG consol 10+2 v3 2" xfId="7407"/>
    <cellStyle name="Comma [0] TBD_PAG consol 10+2 v3 2 10" xfId="28452"/>
    <cellStyle name="Comma [0] TBD-_PAG consol 10+2 v3 2 10" xfId="28453"/>
    <cellStyle name="Comma [0] TBD_PAG consol 10+2 v3 2 11" xfId="36486"/>
    <cellStyle name="Comma [0] TBD-_PAG consol 10+2 v3 2 11" xfId="33637"/>
    <cellStyle name="Comma [0] TBD_PAG consol 10+2 v3 2 12" xfId="16155"/>
    <cellStyle name="Comma [0] TBD-_PAG consol 10+2 v3 2 12" xfId="16156"/>
    <cellStyle name="Comma [0] TBD_PAG consol 10+2 v3 2 2" xfId="22497"/>
    <cellStyle name="Comma [0] TBD-_PAG consol 10+2 v3 2 2" xfId="22498"/>
    <cellStyle name="Comma [0] TBD_PAG consol 10+2 v3 2 3" xfId="27004"/>
    <cellStyle name="Comma [0] TBD-_PAG consol 10+2 v3 2 3" xfId="27005"/>
    <cellStyle name="Comma [0] TBD_PAG consol 10+2 v3 2 4" xfId="24747"/>
    <cellStyle name="Comma [0] TBD-_PAG consol 10+2 v3 2 4" xfId="24746"/>
    <cellStyle name="Comma [0] TBD_PAG consol 10+2 v3 2 5" xfId="25800"/>
    <cellStyle name="Comma [0] TBD-_PAG consol 10+2 v3 2 5" xfId="25801"/>
    <cellStyle name="Comma [0] TBD_PAG consol 10+2 v3 2 6" xfId="33170"/>
    <cellStyle name="Comma [0] TBD-_PAG consol 10+2 v3 2 6" xfId="33171"/>
    <cellStyle name="Comma [0] TBD_PAG consol 10+2 v3 2 7" xfId="30560"/>
    <cellStyle name="Comma [0] TBD-_PAG consol 10+2 v3 2 7" xfId="30559"/>
    <cellStyle name="Comma [0] TBD_PAG consol 10+2 v3 2 8" xfId="31858"/>
    <cellStyle name="Comma [0] TBD-_PAG consol 10+2 v3 2 8" xfId="31859"/>
    <cellStyle name="Comma [0] TBD_PAG consol 10+2 v3 2 9" xfId="34111"/>
    <cellStyle name="Comma [0] TBD-_PAG consol 10+2 v3 2 9" xfId="34110"/>
    <cellStyle name="Comma [0] TBD_PAG consol 10+2 v3 20" xfId="7408"/>
    <cellStyle name="Comma [0] TBD-_PAG consol 10+2 v3 20" xfId="7409"/>
    <cellStyle name="Comma [0] TBD_PAG consol 10+2 v3 20 10" xfId="28454"/>
    <cellStyle name="Comma [0] TBD-_PAG consol 10+2 v3 20 10" xfId="28455"/>
    <cellStyle name="Comma [0] TBD_PAG consol 10+2 v3 20 11" xfId="36485"/>
    <cellStyle name="Comma [0] TBD-_PAG consol 10+2 v3 20 11" xfId="36484"/>
    <cellStyle name="Comma [0] TBD_PAG consol 10+2 v3 20 12" xfId="16157"/>
    <cellStyle name="Comma [0] TBD-_PAG consol 10+2 v3 20 12" xfId="16158"/>
    <cellStyle name="Comma [0] TBD_PAG consol 10+2 v3 20 2" xfId="22499"/>
    <cellStyle name="Comma [0] TBD-_PAG consol 10+2 v3 20 2" xfId="22500"/>
    <cellStyle name="Comma [0] TBD_PAG consol 10+2 v3 20 3" xfId="27006"/>
    <cellStyle name="Comma [0] TBD-_PAG consol 10+2 v3 20 3" xfId="27007"/>
    <cellStyle name="Comma [0] TBD_PAG consol 10+2 v3 20 4" xfId="24745"/>
    <cellStyle name="Comma [0] TBD-_PAG consol 10+2 v3 20 4" xfId="24744"/>
    <cellStyle name="Comma [0] TBD_PAG consol 10+2 v3 20 5" xfId="25802"/>
    <cellStyle name="Comma [0] TBD-_PAG consol 10+2 v3 20 5" xfId="25803"/>
    <cellStyle name="Comma [0] TBD_PAG consol 10+2 v3 20 6" xfId="33172"/>
    <cellStyle name="Comma [0] TBD-_PAG consol 10+2 v3 20 6" xfId="33173"/>
    <cellStyle name="Comma [0] TBD_PAG consol 10+2 v3 20 7" xfId="30558"/>
    <cellStyle name="Comma [0] TBD-_PAG consol 10+2 v3 20 7" xfId="30557"/>
    <cellStyle name="Comma [0] TBD_PAG consol 10+2 v3 20 8" xfId="31860"/>
    <cellStyle name="Comma [0] TBD-_PAG consol 10+2 v3 20 8" xfId="31861"/>
    <cellStyle name="Comma [0] TBD_PAG consol 10+2 v3 20 9" xfId="34109"/>
    <cellStyle name="Comma [0] TBD-_PAG consol 10+2 v3 20 9" xfId="34108"/>
    <cellStyle name="Comma [0] TBD_PAG consol 10+2 v3 21" xfId="7410"/>
    <cellStyle name="Comma [0] TBD-_PAG consol 10+2 v3 21" xfId="7411"/>
    <cellStyle name="Comma [0] TBD_PAG consol 10+2 v3 21 10" xfId="34628"/>
    <cellStyle name="Comma [0] TBD-_PAG consol 10+2 v3 21 10" xfId="34631"/>
    <cellStyle name="Comma [0] TBD_PAG consol 10+2 v3 21 11" xfId="36483"/>
    <cellStyle name="Comma [0] TBD-_PAG consol 10+2 v3 21 11" xfId="36482"/>
    <cellStyle name="Comma [0] TBD_PAG consol 10+2 v3 21 12" xfId="16159"/>
    <cellStyle name="Comma [0] TBD-_PAG consol 10+2 v3 21 12" xfId="16160"/>
    <cellStyle name="Comma [0] TBD_PAG consol 10+2 v3 21 2" xfId="22501"/>
    <cellStyle name="Comma [0] TBD-_PAG consol 10+2 v3 21 2" xfId="22502"/>
    <cellStyle name="Comma [0] TBD_PAG consol 10+2 v3 21 3" xfId="27008"/>
    <cellStyle name="Comma [0] TBD-_PAG consol 10+2 v3 21 3" xfId="27009"/>
    <cellStyle name="Comma [0] TBD_PAG consol 10+2 v3 21 4" xfId="24743"/>
    <cellStyle name="Comma [0] TBD-_PAG consol 10+2 v3 21 4" xfId="24742"/>
    <cellStyle name="Comma [0] TBD_PAG consol 10+2 v3 21 5" xfId="25804"/>
    <cellStyle name="Comma [0] TBD-_PAG consol 10+2 v3 21 5" xfId="25805"/>
    <cellStyle name="Comma [0] TBD_PAG consol 10+2 v3 21 6" xfId="33174"/>
    <cellStyle name="Comma [0] TBD-_PAG consol 10+2 v3 21 6" xfId="33175"/>
    <cellStyle name="Comma [0] TBD_PAG consol 10+2 v3 21 7" xfId="30556"/>
    <cellStyle name="Comma [0] TBD-_PAG consol 10+2 v3 21 7" xfId="30555"/>
    <cellStyle name="Comma [0] TBD_PAG consol 10+2 v3 21 8" xfId="31862"/>
    <cellStyle name="Comma [0] TBD-_PAG consol 10+2 v3 21 8" xfId="31863"/>
    <cellStyle name="Comma [0] TBD_PAG consol 10+2 v3 21 9" xfId="34107"/>
    <cellStyle name="Comma [0] TBD-_PAG consol 10+2 v3 21 9" xfId="34106"/>
    <cellStyle name="Comma [0] TBD_PAG consol 10+2 v3 22" xfId="7412"/>
    <cellStyle name="Comma [0] TBD-_PAG consol 10+2 v3 22" xfId="7413"/>
    <cellStyle name="Comma [0] TBD_PAG consol 10+2 v3 22 10" xfId="28456"/>
    <cellStyle name="Comma [0] TBD-_PAG consol 10+2 v3 22 10" xfId="28457"/>
    <cellStyle name="Comma [0] TBD_PAG consol 10+2 v3 22 11" xfId="36481"/>
    <cellStyle name="Comma [0] TBD-_PAG consol 10+2 v3 22 11" xfId="36480"/>
    <cellStyle name="Comma [0] TBD_PAG consol 10+2 v3 22 12" xfId="16161"/>
    <cellStyle name="Comma [0] TBD-_PAG consol 10+2 v3 22 12" xfId="16162"/>
    <cellStyle name="Comma [0] TBD_PAG consol 10+2 v3 22 2" xfId="22503"/>
    <cellStyle name="Comma [0] TBD-_PAG consol 10+2 v3 22 2" xfId="22504"/>
    <cellStyle name="Comma [0] TBD_PAG consol 10+2 v3 22 3" xfId="27010"/>
    <cellStyle name="Comma [0] TBD-_PAG consol 10+2 v3 22 3" xfId="27011"/>
    <cellStyle name="Comma [0] TBD_PAG consol 10+2 v3 22 4" xfId="24741"/>
    <cellStyle name="Comma [0] TBD-_PAG consol 10+2 v3 22 4" xfId="24740"/>
    <cellStyle name="Comma [0] TBD_PAG consol 10+2 v3 22 5" xfId="25806"/>
    <cellStyle name="Comma [0] TBD-_PAG consol 10+2 v3 22 5" xfId="25807"/>
    <cellStyle name="Comma [0] TBD_PAG consol 10+2 v3 22 6" xfId="33176"/>
    <cellStyle name="Comma [0] TBD-_PAG consol 10+2 v3 22 6" xfId="33177"/>
    <cellStyle name="Comma [0] TBD_PAG consol 10+2 v3 22 7" xfId="30554"/>
    <cellStyle name="Comma [0] TBD-_PAG consol 10+2 v3 22 7" xfId="30553"/>
    <cellStyle name="Comma [0] TBD_PAG consol 10+2 v3 22 8" xfId="31864"/>
    <cellStyle name="Comma [0] TBD-_PAG consol 10+2 v3 22 8" xfId="31865"/>
    <cellStyle name="Comma [0] TBD_PAG consol 10+2 v3 22 9" xfId="34105"/>
    <cellStyle name="Comma [0] TBD-_PAG consol 10+2 v3 22 9" xfId="34104"/>
    <cellStyle name="Comma [0] TBD_PAG consol 10+2 v3 23" xfId="7414"/>
    <cellStyle name="Comma [0] TBD-_PAG consol 10+2 v3 23" xfId="7415"/>
    <cellStyle name="Comma [0] TBD_PAG consol 10+2 v3 23 10" xfId="34632"/>
    <cellStyle name="Comma [0] TBD-_PAG consol 10+2 v3 23 10" xfId="34633"/>
    <cellStyle name="Comma [0] TBD_PAG consol 10+2 v3 23 11" xfId="35786"/>
    <cellStyle name="Comma [0] TBD-_PAG consol 10+2 v3 23 11" xfId="35787"/>
    <cellStyle name="Comma [0] TBD_PAG consol 10+2 v3 23 12" xfId="16163"/>
    <cellStyle name="Comma [0] TBD-_PAG consol 10+2 v3 23 12" xfId="16164"/>
    <cellStyle name="Comma [0] TBD_PAG consol 10+2 v3 23 2" xfId="22505"/>
    <cellStyle name="Comma [0] TBD-_PAG consol 10+2 v3 23 2" xfId="22506"/>
    <cellStyle name="Comma [0] TBD_PAG consol 10+2 v3 23 3" xfId="27012"/>
    <cellStyle name="Comma [0] TBD-_PAG consol 10+2 v3 23 3" xfId="27013"/>
    <cellStyle name="Comma [0] TBD_PAG consol 10+2 v3 23 4" xfId="24739"/>
    <cellStyle name="Comma [0] TBD-_PAG consol 10+2 v3 23 4" xfId="24738"/>
    <cellStyle name="Comma [0] TBD_PAG consol 10+2 v3 23 5" xfId="25808"/>
    <cellStyle name="Comma [0] TBD-_PAG consol 10+2 v3 23 5" xfId="23588"/>
    <cellStyle name="Comma [0] TBD_PAG consol 10+2 v3 23 6" xfId="33178"/>
    <cellStyle name="Comma [0] TBD-_PAG consol 10+2 v3 23 6" xfId="33179"/>
    <cellStyle name="Comma [0] TBD_PAG consol 10+2 v3 23 7" xfId="30552"/>
    <cellStyle name="Comma [0] TBD-_PAG consol 10+2 v3 23 7" xfId="30551"/>
    <cellStyle name="Comma [0] TBD_PAG consol 10+2 v3 23 8" xfId="31866"/>
    <cellStyle name="Comma [0] TBD-_PAG consol 10+2 v3 23 8" xfId="31867"/>
    <cellStyle name="Comma [0] TBD_PAG consol 10+2 v3 23 9" xfId="34103"/>
    <cellStyle name="Comma [0] TBD-_PAG consol 10+2 v3 23 9" xfId="34102"/>
    <cellStyle name="Comma [0] TBD_PAG consol 10+2 v3 24" xfId="7416"/>
    <cellStyle name="Comma [0] TBD-_PAG consol 10+2 v3 24" xfId="7417"/>
    <cellStyle name="Comma [0] TBD_PAG consol 10+2 v3 24 10" xfId="34634"/>
    <cellStyle name="Comma [0] TBD-_PAG consol 10+2 v3 24 10" xfId="34635"/>
    <cellStyle name="Comma [0] TBD_PAG consol 10+2 v3 24 11" xfId="30243"/>
    <cellStyle name="Comma [0] TBD-_PAG consol 10+2 v3 24 11" xfId="30242"/>
    <cellStyle name="Comma [0] TBD_PAG consol 10+2 v3 24 12" xfId="16165"/>
    <cellStyle name="Comma [0] TBD-_PAG consol 10+2 v3 24 12" xfId="16166"/>
    <cellStyle name="Comma [0] TBD_PAG consol 10+2 v3 24 2" xfId="22507"/>
    <cellStyle name="Comma [0] TBD-_PAG consol 10+2 v3 24 2" xfId="22508"/>
    <cellStyle name="Comma [0] TBD_PAG consol 10+2 v3 24 3" xfId="27014"/>
    <cellStyle name="Comma [0] TBD-_PAG consol 10+2 v3 24 3" xfId="27015"/>
    <cellStyle name="Comma [0] TBD_PAG consol 10+2 v3 24 4" xfId="24737"/>
    <cellStyle name="Comma [0] TBD-_PAG consol 10+2 v3 24 4" xfId="24736"/>
    <cellStyle name="Comma [0] TBD_PAG consol 10+2 v3 24 5" xfId="25809"/>
    <cellStyle name="Comma [0] TBD-_PAG consol 10+2 v3 24 5" xfId="25810"/>
    <cellStyle name="Comma [0] TBD_PAG consol 10+2 v3 24 6" xfId="33180"/>
    <cellStyle name="Comma [0] TBD-_PAG consol 10+2 v3 24 6" xfId="33181"/>
    <cellStyle name="Comma [0] TBD_PAG consol 10+2 v3 24 7" xfId="30550"/>
    <cellStyle name="Comma [0] TBD-_PAG consol 10+2 v3 24 7" xfId="30549"/>
    <cellStyle name="Comma [0] TBD_PAG consol 10+2 v3 24 8" xfId="31868"/>
    <cellStyle name="Comma [0] TBD-_PAG consol 10+2 v3 24 8" xfId="31869"/>
    <cellStyle name="Comma [0] TBD_PAG consol 10+2 v3 24 9" xfId="34101"/>
    <cellStyle name="Comma [0] TBD-_PAG consol 10+2 v3 24 9" xfId="34100"/>
    <cellStyle name="Comma [0] TBD_PAG consol 10+2 v3 25" xfId="7418"/>
    <cellStyle name="Comma [0] TBD-_PAG consol 10+2 v3 25" xfId="7419"/>
    <cellStyle name="Comma [0] TBD_PAG consol 10+2 v3 25 10" xfId="34636"/>
    <cellStyle name="Comma [0] TBD-_PAG consol 10+2 v3 25 10" xfId="34637"/>
    <cellStyle name="Comma [0] TBD_PAG consol 10+2 v3 25 11" xfId="30241"/>
    <cellStyle name="Comma [0] TBD-_PAG consol 10+2 v3 25 11" xfId="30240"/>
    <cellStyle name="Comma [0] TBD_PAG consol 10+2 v3 25 12" xfId="16167"/>
    <cellStyle name="Comma [0] TBD-_PAG consol 10+2 v3 25 12" xfId="16168"/>
    <cellStyle name="Comma [0] TBD_PAG consol 10+2 v3 25 2" xfId="22509"/>
    <cellStyle name="Comma [0] TBD-_PAG consol 10+2 v3 25 2" xfId="22510"/>
    <cellStyle name="Comma [0] TBD_PAG consol 10+2 v3 25 3" xfId="27016"/>
    <cellStyle name="Comma [0] TBD-_PAG consol 10+2 v3 25 3" xfId="27017"/>
    <cellStyle name="Comma [0] TBD_PAG consol 10+2 v3 25 4" xfId="24735"/>
    <cellStyle name="Comma [0] TBD-_PAG consol 10+2 v3 25 4" xfId="24734"/>
    <cellStyle name="Comma [0] TBD_PAG consol 10+2 v3 25 5" xfId="25811"/>
    <cellStyle name="Comma [0] TBD-_PAG consol 10+2 v3 25 5" xfId="25812"/>
    <cellStyle name="Comma [0] TBD_PAG consol 10+2 v3 25 6" xfId="33182"/>
    <cellStyle name="Comma [0] TBD-_PAG consol 10+2 v3 25 6" xfId="33183"/>
    <cellStyle name="Comma [0] TBD_PAG consol 10+2 v3 25 7" xfId="30548"/>
    <cellStyle name="Comma [0] TBD-_PAG consol 10+2 v3 25 7" xfId="30547"/>
    <cellStyle name="Comma [0] TBD_PAG consol 10+2 v3 25 8" xfId="31870"/>
    <cellStyle name="Comma [0] TBD-_PAG consol 10+2 v3 25 8" xfId="31871"/>
    <cellStyle name="Comma [0] TBD_PAG consol 10+2 v3 25 9" xfId="34099"/>
    <cellStyle name="Comma [0] TBD-_PAG consol 10+2 v3 25 9" xfId="34098"/>
    <cellStyle name="Comma [0] TBD_PAG consol 10+2 v3 26" xfId="7420"/>
    <cellStyle name="Comma [0] TBD-_PAG consol 10+2 v3 26" xfId="7421"/>
    <cellStyle name="Comma [0] TBD_PAG consol 10+2 v3 26 10" xfId="28458"/>
    <cellStyle name="Comma [0] TBD-_PAG consol 10+2 v3 26 10" xfId="28459"/>
    <cellStyle name="Comma [0] TBD_PAG consol 10+2 v3 26 11" xfId="30239"/>
    <cellStyle name="Comma [0] TBD-_PAG consol 10+2 v3 26 11" xfId="30238"/>
    <cellStyle name="Comma [0] TBD_PAG consol 10+2 v3 26 12" xfId="16169"/>
    <cellStyle name="Comma [0] TBD-_PAG consol 10+2 v3 26 12" xfId="16170"/>
    <cellStyle name="Comma [0] TBD_PAG consol 10+2 v3 26 2" xfId="22511"/>
    <cellStyle name="Comma [0] TBD-_PAG consol 10+2 v3 26 2" xfId="22512"/>
    <cellStyle name="Comma [0] TBD_PAG consol 10+2 v3 26 3" xfId="27018"/>
    <cellStyle name="Comma [0] TBD-_PAG consol 10+2 v3 26 3" xfId="27019"/>
    <cellStyle name="Comma [0] TBD_PAG consol 10+2 v3 26 4" xfId="24733"/>
    <cellStyle name="Comma [0] TBD-_PAG consol 10+2 v3 26 4" xfId="24732"/>
    <cellStyle name="Comma [0] TBD_PAG consol 10+2 v3 26 5" xfId="25813"/>
    <cellStyle name="Comma [0] TBD-_PAG consol 10+2 v3 26 5" xfId="25814"/>
    <cellStyle name="Comma [0] TBD_PAG consol 10+2 v3 26 6" xfId="33184"/>
    <cellStyle name="Comma [0] TBD-_PAG consol 10+2 v3 26 6" xfId="33185"/>
    <cellStyle name="Comma [0] TBD_PAG consol 10+2 v3 26 7" xfId="30546"/>
    <cellStyle name="Comma [0] TBD-_PAG consol 10+2 v3 26 7" xfId="30545"/>
    <cellStyle name="Comma [0] TBD_PAG consol 10+2 v3 26 8" xfId="31872"/>
    <cellStyle name="Comma [0] TBD-_PAG consol 10+2 v3 26 8" xfId="31873"/>
    <cellStyle name="Comma [0] TBD_PAG consol 10+2 v3 26 9" xfId="34097"/>
    <cellStyle name="Comma [0] TBD-_PAG consol 10+2 v3 26 9" xfId="34096"/>
    <cellStyle name="Comma [0] TBD_PAG consol 10+2 v3 27" xfId="7422"/>
    <cellStyle name="Comma [0] TBD-_PAG consol 10+2 v3 27" xfId="7423"/>
    <cellStyle name="Comma [0] TBD_PAG consol 10+2 v3 27 10" xfId="34638"/>
    <cellStyle name="Comma [0] TBD-_PAG consol 10+2 v3 27 10" xfId="34639"/>
    <cellStyle name="Comma [0] TBD_PAG consol 10+2 v3 27 11" xfId="30237"/>
    <cellStyle name="Comma [0] TBD-_PAG consol 10+2 v3 27 11" xfId="30236"/>
    <cellStyle name="Comma [0] TBD_PAG consol 10+2 v3 27 12" xfId="16171"/>
    <cellStyle name="Comma [0] TBD-_PAG consol 10+2 v3 27 12" xfId="16172"/>
    <cellStyle name="Comma [0] TBD_PAG consol 10+2 v3 27 2" xfId="22513"/>
    <cellStyle name="Comma [0] TBD-_PAG consol 10+2 v3 27 2" xfId="22514"/>
    <cellStyle name="Comma [0] TBD_PAG consol 10+2 v3 27 3" xfId="27020"/>
    <cellStyle name="Comma [0] TBD-_PAG consol 10+2 v3 27 3" xfId="27021"/>
    <cellStyle name="Comma [0] TBD_PAG consol 10+2 v3 27 4" xfId="24731"/>
    <cellStyle name="Comma [0] TBD-_PAG consol 10+2 v3 27 4" xfId="24730"/>
    <cellStyle name="Comma [0] TBD_PAG consol 10+2 v3 27 5" xfId="25815"/>
    <cellStyle name="Comma [0] TBD-_PAG consol 10+2 v3 27 5" xfId="25816"/>
    <cellStyle name="Comma [0] TBD_PAG consol 10+2 v3 27 6" xfId="33186"/>
    <cellStyle name="Comma [0] TBD-_PAG consol 10+2 v3 27 6" xfId="33187"/>
    <cellStyle name="Comma [0] TBD_PAG consol 10+2 v3 27 7" xfId="30544"/>
    <cellStyle name="Comma [0] TBD-_PAG consol 10+2 v3 27 7" xfId="30543"/>
    <cellStyle name="Comma [0] TBD_PAG consol 10+2 v3 27 8" xfId="31874"/>
    <cellStyle name="Comma [0] TBD-_PAG consol 10+2 v3 27 8" xfId="31875"/>
    <cellStyle name="Comma [0] TBD_PAG consol 10+2 v3 27 9" xfId="34095"/>
    <cellStyle name="Comma [0] TBD-_PAG consol 10+2 v3 27 9" xfId="34094"/>
    <cellStyle name="Comma [0] TBD_PAG consol 10+2 v3 28" xfId="7424"/>
    <cellStyle name="Comma [0] TBD-_PAG consol 10+2 v3 28" xfId="7425"/>
    <cellStyle name="Comma [0] TBD_PAG consol 10+2 v3 28 10" xfId="34640"/>
    <cellStyle name="Comma [0] TBD-_PAG consol 10+2 v3 28 10" xfId="34641"/>
    <cellStyle name="Comma [0] TBD_PAG consol 10+2 v3 28 11" xfId="29787"/>
    <cellStyle name="Comma [0] TBD-_PAG consol 10+2 v3 28 11" xfId="28115"/>
    <cellStyle name="Comma [0] TBD_PAG consol 10+2 v3 28 12" xfId="16173"/>
    <cellStyle name="Comma [0] TBD-_PAG consol 10+2 v3 28 12" xfId="16174"/>
    <cellStyle name="Comma [0] TBD_PAG consol 10+2 v3 28 2" xfId="22515"/>
    <cellStyle name="Comma [0] TBD-_PAG consol 10+2 v3 28 2" xfId="22516"/>
    <cellStyle name="Comma [0] TBD_PAG consol 10+2 v3 28 3" xfId="27022"/>
    <cellStyle name="Comma [0] TBD-_PAG consol 10+2 v3 28 3" xfId="27023"/>
    <cellStyle name="Comma [0] TBD_PAG consol 10+2 v3 28 4" xfId="24729"/>
    <cellStyle name="Comma [0] TBD-_PAG consol 10+2 v3 28 4" xfId="24728"/>
    <cellStyle name="Comma [0] TBD_PAG consol 10+2 v3 28 5" xfId="25817"/>
    <cellStyle name="Comma [0] TBD-_PAG consol 10+2 v3 28 5" xfId="25818"/>
    <cellStyle name="Comma [0] TBD_PAG consol 10+2 v3 28 6" xfId="33188"/>
    <cellStyle name="Comma [0] TBD-_PAG consol 10+2 v3 28 6" xfId="33189"/>
    <cellStyle name="Comma [0] TBD_PAG consol 10+2 v3 28 7" xfId="30542"/>
    <cellStyle name="Comma [0] TBD-_PAG consol 10+2 v3 28 7" xfId="30541"/>
    <cellStyle name="Comma [0] TBD_PAG consol 10+2 v3 28 8" xfId="31876"/>
    <cellStyle name="Comma [0] TBD-_PAG consol 10+2 v3 28 8" xfId="31877"/>
    <cellStyle name="Comma [0] TBD_PAG consol 10+2 v3 28 9" xfId="34091"/>
    <cellStyle name="Comma [0] TBD-_PAG consol 10+2 v3 28 9" xfId="34090"/>
    <cellStyle name="Comma [0] TBD_PAG consol 10+2 v3 29" xfId="22475"/>
    <cellStyle name="Comma [0] TBD-_PAG consol 10+2 v3 29" xfId="22476"/>
    <cellStyle name="Comma [0] TBD_PAG consol 10+2 v3 3" xfId="7426"/>
    <cellStyle name="Comma [0] TBD-_PAG consol 10+2 v3 3" xfId="7427"/>
    <cellStyle name="Comma [0] TBD_PAG consol 10+2 v3 3 10" xfId="34642"/>
    <cellStyle name="Comma [0] TBD-_PAG consol 10+2 v3 3 10" xfId="34916"/>
    <cellStyle name="Comma [0] TBD_PAG consol 10+2 v3 3 11" xfId="36479"/>
    <cellStyle name="Comma [0] TBD-_PAG consol 10+2 v3 3 11" xfId="33636"/>
    <cellStyle name="Comma [0] TBD_PAG consol 10+2 v3 3 12" xfId="16175"/>
    <cellStyle name="Comma [0] TBD-_PAG consol 10+2 v3 3 12" xfId="16176"/>
    <cellStyle name="Comma [0] TBD_PAG consol 10+2 v3 3 2" xfId="22517"/>
    <cellStyle name="Comma [0] TBD-_PAG consol 10+2 v3 3 2" xfId="22518"/>
    <cellStyle name="Comma [0] TBD_PAG consol 10+2 v3 3 3" xfId="27024"/>
    <cellStyle name="Comma [0] TBD-_PAG consol 10+2 v3 3 3" xfId="27025"/>
    <cellStyle name="Comma [0] TBD_PAG consol 10+2 v3 3 4" xfId="24727"/>
    <cellStyle name="Comma [0] TBD-_PAG consol 10+2 v3 3 4" xfId="24726"/>
    <cellStyle name="Comma [0] TBD_PAG consol 10+2 v3 3 5" xfId="25819"/>
    <cellStyle name="Comma [0] TBD-_PAG consol 10+2 v3 3 5" xfId="25820"/>
    <cellStyle name="Comma [0] TBD_PAG consol 10+2 v3 3 6" xfId="33190"/>
    <cellStyle name="Comma [0] TBD-_PAG consol 10+2 v3 3 6" xfId="33191"/>
    <cellStyle name="Comma [0] TBD_PAG consol 10+2 v3 3 7" xfId="30540"/>
    <cellStyle name="Comma [0] TBD-_PAG consol 10+2 v3 3 7" xfId="30539"/>
    <cellStyle name="Comma [0] TBD_PAG consol 10+2 v3 3 8" xfId="31878"/>
    <cellStyle name="Comma [0] TBD-_PAG consol 10+2 v3 3 8" xfId="31879"/>
    <cellStyle name="Comma [0] TBD_PAG consol 10+2 v3 3 9" xfId="34089"/>
    <cellStyle name="Comma [0] TBD-_PAG consol 10+2 v3 3 9" xfId="34088"/>
    <cellStyle name="Comma [0] TBD_PAG consol 10+2 v3 30" xfId="26982"/>
    <cellStyle name="Comma [0] TBD-_PAG consol 10+2 v3 30" xfId="26983"/>
    <cellStyle name="Comma [0] TBD_PAG consol 10+2 v3 31" xfId="24769"/>
    <cellStyle name="Comma [0] TBD-_PAG consol 10+2 v3 31" xfId="24768"/>
    <cellStyle name="Comma [0] TBD_PAG consol 10+2 v3 32" xfId="24311"/>
    <cellStyle name="Comma [0] TBD-_PAG consol 10+2 v3 32" xfId="24312"/>
    <cellStyle name="Comma [0] TBD_PAG consol 10+2 v3 33" xfId="33148"/>
    <cellStyle name="Comma [0] TBD-_PAG consol 10+2 v3 33" xfId="33149"/>
    <cellStyle name="Comma [0] TBD_PAG consol 10+2 v3 34" xfId="30582"/>
    <cellStyle name="Comma [0] TBD-_PAG consol 10+2 v3 34" xfId="30581"/>
    <cellStyle name="Comma [0] TBD_PAG consol 10+2 v3 35" xfId="29618"/>
    <cellStyle name="Comma [0] TBD-_PAG consol 10+2 v3 35" xfId="29619"/>
    <cellStyle name="Comma [0] TBD_PAG consol 10+2 v3 36" xfId="34128"/>
    <cellStyle name="Comma [0] TBD-_PAG consol 10+2 v3 36" xfId="34127"/>
    <cellStyle name="Comma [0] TBD_PAG consol 10+2 v3 37" xfId="29114"/>
    <cellStyle name="Comma [0] TBD-_PAG consol 10+2 v3 37" xfId="29116"/>
    <cellStyle name="Comma [0] TBD_PAG consol 10+2 v3 38" xfId="36505"/>
    <cellStyle name="Comma [0] TBD-_PAG consol 10+2 v3 38" xfId="36504"/>
    <cellStyle name="Comma [0] TBD_PAG consol 10+2 v3 39" xfId="16133"/>
    <cellStyle name="Comma [0] TBD-_PAG consol 10+2 v3 39" xfId="16134"/>
    <cellStyle name="Comma [0] TBD_PAG consol 10+2 v3 4" xfId="7428"/>
    <cellStyle name="Comma [0] TBD-_PAG consol 10+2 v3 4" xfId="7429"/>
    <cellStyle name="Comma [0] TBD_PAG consol 10+2 v3 4 10" xfId="34643"/>
    <cellStyle name="Comma [0] TBD-_PAG consol 10+2 v3 4 10" xfId="28460"/>
    <cellStyle name="Comma [0] TBD_PAG consol 10+2 v3 4 11" xfId="36478"/>
    <cellStyle name="Comma [0] TBD-_PAG consol 10+2 v3 4 11" xfId="36477"/>
    <cellStyle name="Comma [0] TBD_PAG consol 10+2 v3 4 12" xfId="16177"/>
    <cellStyle name="Comma [0] TBD-_PAG consol 10+2 v3 4 12" xfId="16178"/>
    <cellStyle name="Comma [0] TBD_PAG consol 10+2 v3 4 2" xfId="22519"/>
    <cellStyle name="Comma [0] TBD-_PAG consol 10+2 v3 4 2" xfId="22520"/>
    <cellStyle name="Comma [0] TBD_PAG consol 10+2 v3 4 3" xfId="27026"/>
    <cellStyle name="Comma [0] TBD-_PAG consol 10+2 v3 4 3" xfId="27027"/>
    <cellStyle name="Comma [0] TBD_PAG consol 10+2 v3 4 4" xfId="24725"/>
    <cellStyle name="Comma [0] TBD-_PAG consol 10+2 v3 4 4" xfId="24724"/>
    <cellStyle name="Comma [0] TBD_PAG consol 10+2 v3 4 5" xfId="25821"/>
    <cellStyle name="Comma [0] TBD-_PAG consol 10+2 v3 4 5" xfId="25822"/>
    <cellStyle name="Comma [0] TBD_PAG consol 10+2 v3 4 6" xfId="33192"/>
    <cellStyle name="Comma [0] TBD-_PAG consol 10+2 v3 4 6" xfId="33193"/>
    <cellStyle name="Comma [0] TBD_PAG consol 10+2 v3 4 7" xfId="30538"/>
    <cellStyle name="Comma [0] TBD-_PAG consol 10+2 v3 4 7" xfId="30537"/>
    <cellStyle name="Comma [0] TBD_PAG consol 10+2 v3 4 8" xfId="31880"/>
    <cellStyle name="Comma [0] TBD-_PAG consol 10+2 v3 4 8" xfId="31881"/>
    <cellStyle name="Comma [0] TBD_PAG consol 10+2 v3 4 9" xfId="31567"/>
    <cellStyle name="Comma [0] TBD-_PAG consol 10+2 v3 4 9" xfId="31566"/>
    <cellStyle name="Comma [0] TBD_PAG consol 10+2 v3 5" xfId="7430"/>
    <cellStyle name="Comma [0] TBD-_PAG consol 10+2 v3 5" xfId="7431"/>
    <cellStyle name="Comma [0] TBD_PAG consol 10+2 v3 5 10" xfId="34644"/>
    <cellStyle name="Comma [0] TBD-_PAG consol 10+2 v3 5 10" xfId="34645"/>
    <cellStyle name="Comma [0] TBD_PAG consol 10+2 v3 5 11" xfId="36476"/>
    <cellStyle name="Comma [0] TBD-_PAG consol 10+2 v3 5 11" xfId="36475"/>
    <cellStyle name="Comma [0] TBD_PAG consol 10+2 v3 5 12" xfId="16179"/>
    <cellStyle name="Comma [0] TBD-_PAG consol 10+2 v3 5 12" xfId="16180"/>
    <cellStyle name="Comma [0] TBD_PAG consol 10+2 v3 5 2" xfId="22521"/>
    <cellStyle name="Comma [0] TBD-_PAG consol 10+2 v3 5 2" xfId="22522"/>
    <cellStyle name="Comma [0] TBD_PAG consol 10+2 v3 5 3" xfId="27028"/>
    <cellStyle name="Comma [0] TBD-_PAG consol 10+2 v3 5 3" xfId="27029"/>
    <cellStyle name="Comma [0] TBD_PAG consol 10+2 v3 5 4" xfId="24723"/>
    <cellStyle name="Comma [0] TBD-_PAG consol 10+2 v3 5 4" xfId="24722"/>
    <cellStyle name="Comma [0] TBD_PAG consol 10+2 v3 5 5" xfId="25823"/>
    <cellStyle name="Comma [0] TBD-_PAG consol 10+2 v3 5 5" xfId="25824"/>
    <cellStyle name="Comma [0] TBD_PAG consol 10+2 v3 5 6" xfId="33194"/>
    <cellStyle name="Comma [0] TBD-_PAG consol 10+2 v3 5 6" xfId="33195"/>
    <cellStyle name="Comma [0] TBD_PAG consol 10+2 v3 5 7" xfId="30536"/>
    <cellStyle name="Comma [0] TBD-_PAG consol 10+2 v3 5 7" xfId="30535"/>
    <cellStyle name="Comma [0] TBD_PAG consol 10+2 v3 5 8" xfId="31882"/>
    <cellStyle name="Comma [0] TBD-_PAG consol 10+2 v3 5 8" xfId="31883"/>
    <cellStyle name="Comma [0] TBD_PAG consol 10+2 v3 5 9" xfId="33550"/>
    <cellStyle name="Comma [0] TBD-_PAG consol 10+2 v3 5 9" xfId="34087"/>
    <cellStyle name="Comma [0] TBD_PAG consol 10+2 v3 6" xfId="7432"/>
    <cellStyle name="Comma [0] TBD-_PAG consol 10+2 v3 6" xfId="7433"/>
    <cellStyle name="Comma [0] TBD_PAG consol 10+2 v3 6 10" xfId="34646"/>
    <cellStyle name="Comma [0] TBD-_PAG consol 10+2 v3 6 10" xfId="34649"/>
    <cellStyle name="Comma [0] TBD_PAG consol 10+2 v3 6 11" xfId="30235"/>
    <cellStyle name="Comma [0] TBD-_PAG consol 10+2 v3 6 11" xfId="30234"/>
    <cellStyle name="Comma [0] TBD_PAG consol 10+2 v3 6 12" xfId="16181"/>
    <cellStyle name="Comma [0] TBD-_PAG consol 10+2 v3 6 12" xfId="16182"/>
    <cellStyle name="Comma [0] TBD_PAG consol 10+2 v3 6 2" xfId="22523"/>
    <cellStyle name="Comma [0] TBD-_PAG consol 10+2 v3 6 2" xfId="22524"/>
    <cellStyle name="Comma [0] TBD_PAG consol 10+2 v3 6 3" xfId="27030"/>
    <cellStyle name="Comma [0] TBD-_PAG consol 10+2 v3 6 3" xfId="27031"/>
    <cellStyle name="Comma [0] TBD_PAG consol 10+2 v3 6 4" xfId="24721"/>
    <cellStyle name="Comma [0] TBD-_PAG consol 10+2 v3 6 4" xfId="24720"/>
    <cellStyle name="Comma [0] TBD_PAG consol 10+2 v3 6 5" xfId="25825"/>
    <cellStyle name="Comma [0] TBD-_PAG consol 10+2 v3 6 5" xfId="25826"/>
    <cellStyle name="Comma [0] TBD_PAG consol 10+2 v3 6 6" xfId="33196"/>
    <cellStyle name="Comma [0] TBD-_PAG consol 10+2 v3 6 6" xfId="33197"/>
    <cellStyle name="Comma [0] TBD_PAG consol 10+2 v3 6 7" xfId="30534"/>
    <cellStyle name="Comma [0] TBD-_PAG consol 10+2 v3 6 7" xfId="30533"/>
    <cellStyle name="Comma [0] TBD_PAG consol 10+2 v3 6 8" xfId="31884"/>
    <cellStyle name="Comma [0] TBD-_PAG consol 10+2 v3 6 8" xfId="31885"/>
    <cellStyle name="Comma [0] TBD_PAG consol 10+2 v3 6 9" xfId="34086"/>
    <cellStyle name="Comma [0] TBD-_PAG consol 10+2 v3 6 9" xfId="34085"/>
    <cellStyle name="Comma [0] TBD_PAG consol 10+2 v3 7" xfId="7434"/>
    <cellStyle name="Comma [0] TBD-_PAG consol 10+2 v3 7" xfId="7435"/>
    <cellStyle name="Comma [0] TBD_PAG consol 10+2 v3 7 10" xfId="34650"/>
    <cellStyle name="Comma [0] TBD-_PAG consol 10+2 v3 7 10" xfId="28461"/>
    <cellStyle name="Comma [0] TBD_PAG consol 10+2 v3 7 11" xfId="30254"/>
    <cellStyle name="Comma [0] TBD-_PAG consol 10+2 v3 7 11" xfId="37142"/>
    <cellStyle name="Comma [0] TBD_PAG consol 10+2 v3 7 12" xfId="16183"/>
    <cellStyle name="Comma [0] TBD-_PAG consol 10+2 v3 7 12" xfId="16184"/>
    <cellStyle name="Comma [0] TBD_PAG consol 10+2 v3 7 2" xfId="22525"/>
    <cellStyle name="Comma [0] TBD-_PAG consol 10+2 v3 7 2" xfId="22526"/>
    <cellStyle name="Comma [0] TBD_PAG consol 10+2 v3 7 3" xfId="27032"/>
    <cellStyle name="Comma [0] TBD-_PAG consol 10+2 v3 7 3" xfId="27033"/>
    <cellStyle name="Comma [0] TBD_PAG consol 10+2 v3 7 4" xfId="24719"/>
    <cellStyle name="Comma [0] TBD-_PAG consol 10+2 v3 7 4" xfId="24718"/>
    <cellStyle name="Comma [0] TBD_PAG consol 10+2 v3 7 5" xfId="25827"/>
    <cellStyle name="Comma [0] TBD-_PAG consol 10+2 v3 7 5" xfId="25828"/>
    <cellStyle name="Comma [0] TBD_PAG consol 10+2 v3 7 6" xfId="33198"/>
    <cellStyle name="Comma [0] TBD-_PAG consol 10+2 v3 7 6" xfId="33199"/>
    <cellStyle name="Comma [0] TBD_PAG consol 10+2 v3 7 7" xfId="30532"/>
    <cellStyle name="Comma [0] TBD-_PAG consol 10+2 v3 7 7" xfId="30531"/>
    <cellStyle name="Comma [0] TBD_PAG consol 10+2 v3 7 8" xfId="31886"/>
    <cellStyle name="Comma [0] TBD-_PAG consol 10+2 v3 7 8" xfId="31887"/>
    <cellStyle name="Comma [0] TBD_PAG consol 10+2 v3 7 9" xfId="34084"/>
    <cellStyle name="Comma [0] TBD-_PAG consol 10+2 v3 7 9" xfId="34083"/>
    <cellStyle name="Comma [0] TBD_PAG consol 10+2 v3 8" xfId="7436"/>
    <cellStyle name="Comma [0] TBD-_PAG consol 10+2 v3 8" xfId="7437"/>
    <cellStyle name="Comma [0] TBD_PAG consol 10+2 v3 8 10" xfId="29164"/>
    <cellStyle name="Comma [0] TBD-_PAG consol 10+2 v3 8 10" xfId="29165"/>
    <cellStyle name="Comma [0] TBD_PAG consol 10+2 v3 8 11" xfId="30253"/>
    <cellStyle name="Comma [0] TBD-_PAG consol 10+2 v3 8 11" xfId="35868"/>
    <cellStyle name="Comma [0] TBD_PAG consol 10+2 v3 8 12" xfId="16185"/>
    <cellStyle name="Comma [0] TBD-_PAG consol 10+2 v3 8 12" xfId="16186"/>
    <cellStyle name="Comma [0] TBD_PAG consol 10+2 v3 8 2" xfId="22527"/>
    <cellStyle name="Comma [0] TBD-_PAG consol 10+2 v3 8 2" xfId="22528"/>
    <cellStyle name="Comma [0] TBD_PAG consol 10+2 v3 8 3" xfId="27034"/>
    <cellStyle name="Comma [0] TBD-_PAG consol 10+2 v3 8 3" xfId="27035"/>
    <cellStyle name="Comma [0] TBD_PAG consol 10+2 v3 8 4" xfId="24717"/>
    <cellStyle name="Comma [0] TBD-_PAG consol 10+2 v3 8 4" xfId="24716"/>
    <cellStyle name="Comma [0] TBD_PAG consol 10+2 v3 8 5" xfId="25829"/>
    <cellStyle name="Comma [0] TBD-_PAG consol 10+2 v3 8 5" xfId="25830"/>
    <cellStyle name="Comma [0] TBD_PAG consol 10+2 v3 8 6" xfId="33200"/>
    <cellStyle name="Comma [0] TBD-_PAG consol 10+2 v3 8 6" xfId="33201"/>
    <cellStyle name="Comma [0] TBD_PAG consol 10+2 v3 8 7" xfId="30530"/>
    <cellStyle name="Comma [0] TBD-_PAG consol 10+2 v3 8 7" xfId="30529"/>
    <cellStyle name="Comma [0] TBD_PAG consol 10+2 v3 8 8" xfId="31888"/>
    <cellStyle name="Comma [0] TBD-_PAG consol 10+2 v3 8 8" xfId="31889"/>
    <cellStyle name="Comma [0] TBD_PAG consol 10+2 v3 8 9" xfId="34082"/>
    <cellStyle name="Comma [0] TBD-_PAG consol 10+2 v3 8 9" xfId="34081"/>
    <cellStyle name="Comma [0] TBD_PAG consol 10+2 v3 9" xfId="7438"/>
    <cellStyle name="Comma [0] TBD-_PAG consol 10+2 v3 9" xfId="7439"/>
    <cellStyle name="Comma [0] TBD_PAG consol 10+2 v3 9 10" xfId="29166"/>
    <cellStyle name="Comma [0] TBD-_PAG consol 10+2 v3 9 10" xfId="29167"/>
    <cellStyle name="Comma [0] TBD_PAG consol 10+2 v3 9 11" xfId="30255"/>
    <cellStyle name="Comma [0] TBD-_PAG consol 10+2 v3 9 11" xfId="36757"/>
    <cellStyle name="Comma [0] TBD_PAG consol 10+2 v3 9 12" xfId="16187"/>
    <cellStyle name="Comma [0] TBD-_PAG consol 10+2 v3 9 12" xfId="16188"/>
    <cellStyle name="Comma [0] TBD_PAG consol 10+2 v3 9 2" xfId="22529"/>
    <cellStyle name="Comma [0] TBD-_PAG consol 10+2 v3 9 2" xfId="22530"/>
    <cellStyle name="Comma [0] TBD_PAG consol 10+2 v3 9 3" xfId="27036"/>
    <cellStyle name="Comma [0] TBD-_PAG consol 10+2 v3 9 3" xfId="27037"/>
    <cellStyle name="Comma [0] TBD_PAG consol 10+2 v3 9 4" xfId="24715"/>
    <cellStyle name="Comma [0] TBD-_PAG consol 10+2 v3 9 4" xfId="24714"/>
    <cellStyle name="Comma [0] TBD_PAG consol 10+2 v3 9 5" xfId="25831"/>
    <cellStyle name="Comma [0] TBD-_PAG consol 10+2 v3 9 5" xfId="25832"/>
    <cellStyle name="Comma [0] TBD_PAG consol 10+2 v3 9 6" xfId="33202"/>
    <cellStyle name="Comma [0] TBD-_PAG consol 10+2 v3 9 6" xfId="33203"/>
    <cellStyle name="Comma [0] TBD_PAG consol 10+2 v3 9 7" xfId="30528"/>
    <cellStyle name="Comma [0] TBD-_PAG consol 10+2 v3 9 7" xfId="30527"/>
    <cellStyle name="Comma [0] TBD_PAG consol 10+2 v3 9 8" xfId="31890"/>
    <cellStyle name="Comma [0] TBD-_PAG consol 10+2 v3 9 8" xfId="31891"/>
    <cellStyle name="Comma [0] TBD_PAG consol 10+2 v3 9 9" xfId="34080"/>
    <cellStyle name="Comma [0] TBD-_PAG consol 10+2 v3 9 9" xfId="34079"/>
    <cellStyle name="Comma [0] TBD_PAG YoY Summary by Qtr &amp; Brand" xfId="7440"/>
    <cellStyle name="Comma [0] TBD-_PAG YoY Summary by Qtr &amp; Brand" xfId="7441"/>
    <cellStyle name="Comma [0] TBD_Page 2f (2)" xfId="7442"/>
    <cellStyle name="Comma [0] TBD-_Page 2f (2)" xfId="7443"/>
    <cellStyle name="Comma [0] TBD_Page 2f (2) 10" xfId="34651"/>
    <cellStyle name="Comma [0] TBD-_Page 2f (2) 10" xfId="34652"/>
    <cellStyle name="Comma [0] TBD_Page 2f (2) 11" xfId="37140"/>
    <cellStyle name="Comma [0] TBD-_Page 2f (2) 11" xfId="37152"/>
    <cellStyle name="Comma [0] TBD_Page 2f (2) 12" xfId="16189"/>
    <cellStyle name="Comma [0] TBD-_Page 2f (2) 12" xfId="16190"/>
    <cellStyle name="Comma [0] TBD_Page 2f (2) 2" xfId="22531"/>
    <cellStyle name="Comma [0] TBD-_Page 2f (2) 2" xfId="22532"/>
    <cellStyle name="Comma [0] TBD_Page 2f (2) 3" xfId="27038"/>
    <cellStyle name="Comma [0] TBD-_Page 2f (2) 3" xfId="27039"/>
    <cellStyle name="Comma [0] TBD_Page 2f (2) 4" xfId="24713"/>
    <cellStyle name="Comma [0] TBD-_Page 2f (2) 4" xfId="24712"/>
    <cellStyle name="Comma [0] TBD_Page 2f (2) 5" xfId="25833"/>
    <cellStyle name="Comma [0] TBD-_Page 2f (2) 5" xfId="25834"/>
    <cellStyle name="Comma [0] TBD_Page 2f (2) 6" xfId="33204"/>
    <cellStyle name="Comma [0] TBD-_Page 2f (2) 6" xfId="33205"/>
    <cellStyle name="Comma [0] TBD_Page 2f (2) 7" xfId="30526"/>
    <cellStyle name="Comma [0] TBD-_Page 2f (2) 7" xfId="30525"/>
    <cellStyle name="Comma [0] TBD_Page 2f (2) 8" xfId="28315"/>
    <cellStyle name="Comma [0] TBD-_Page 2f (2) 8" xfId="28316"/>
    <cellStyle name="Comma [0] TBD_Page 2f (2) 9" xfId="31565"/>
    <cellStyle name="Comma [0] TBD-_Page 2f (2) 9" xfId="31564"/>
    <cellStyle name="Comma [0] TBD_PF1 to PF3 Walk" xfId="7444"/>
    <cellStyle name="Comma [0] TBD-_PF1 to PF3 Walk" xfId="7445"/>
    <cellStyle name="Comma [0] TBD_Profitable Growth for Thursfield Feb 2003 v2" xfId="7446"/>
    <cellStyle name="Comma [0] TBD-_Profitable Growth for Thursfield Feb 2003 v2" xfId="7447"/>
    <cellStyle name="Comma [0] TBD_Profitable Growth for Thursfield Feb 2003 v2 10" xfId="7448"/>
    <cellStyle name="Comma [0] TBD-_Profitable Growth for Thursfield Feb 2003 v2 10" xfId="7449"/>
    <cellStyle name="Comma [0] TBD_Profitable Growth for Thursfield Feb 2003 v2 10 10" xfId="28462"/>
    <cellStyle name="Comma [0] TBD-_Profitable Growth for Thursfield Feb 2003 v2 10 10" xfId="28463"/>
    <cellStyle name="Comma [0] TBD_Profitable Growth for Thursfield Feb 2003 v2 10 11" xfId="35869"/>
    <cellStyle name="Comma [0] TBD-_Profitable Growth for Thursfield Feb 2003 v2 10 11" xfId="30231"/>
    <cellStyle name="Comma [0] TBD_Profitable Growth for Thursfield Feb 2003 v2 10 12" xfId="16193"/>
    <cellStyle name="Comma [0] TBD-_Profitable Growth for Thursfield Feb 2003 v2 10 12" xfId="16194"/>
    <cellStyle name="Comma [0] TBD_Profitable Growth for Thursfield Feb 2003 v2 10 2" xfId="22535"/>
    <cellStyle name="Comma [0] TBD-_Profitable Growth for Thursfield Feb 2003 v2 10 2" xfId="22536"/>
    <cellStyle name="Comma [0] TBD_Profitable Growth for Thursfield Feb 2003 v2 10 3" xfId="27042"/>
    <cellStyle name="Comma [0] TBD-_Profitable Growth for Thursfield Feb 2003 v2 10 3" xfId="27043"/>
    <cellStyle name="Comma [0] TBD_Profitable Growth for Thursfield Feb 2003 v2 10 4" xfId="24709"/>
    <cellStyle name="Comma [0] TBD-_Profitable Growth for Thursfield Feb 2003 v2 10 4" xfId="24708"/>
    <cellStyle name="Comma [0] TBD_Profitable Growth for Thursfield Feb 2003 v2 10 5" xfId="25837"/>
    <cellStyle name="Comma [0] TBD-_Profitable Growth for Thursfield Feb 2003 v2 10 5" xfId="25838"/>
    <cellStyle name="Comma [0] TBD_Profitable Growth for Thursfield Feb 2003 v2 10 6" xfId="33208"/>
    <cellStyle name="Comma [0] TBD-_Profitable Growth for Thursfield Feb 2003 v2 10 6" xfId="33209"/>
    <cellStyle name="Comma [0] TBD_Profitable Growth for Thursfield Feb 2003 v2 10 7" xfId="30522"/>
    <cellStyle name="Comma [0] TBD-_Profitable Growth for Thursfield Feb 2003 v2 10 7" xfId="30521"/>
    <cellStyle name="Comma [0] TBD_Profitable Growth for Thursfield Feb 2003 v2 10 8" xfId="31897"/>
    <cellStyle name="Comma [0] TBD-_Profitable Growth for Thursfield Feb 2003 v2 10 8" xfId="31898"/>
    <cellStyle name="Comma [0] TBD_Profitable Growth for Thursfield Feb 2003 v2 10 9" xfId="34075"/>
    <cellStyle name="Comma [0] TBD-_Profitable Growth for Thursfield Feb 2003 v2 10 9" xfId="34074"/>
    <cellStyle name="Comma [0] TBD_Profitable Growth for Thursfield Feb 2003 v2 11" xfId="7450"/>
    <cellStyle name="Comma [0] TBD-_Profitable Growth for Thursfield Feb 2003 v2 11" xfId="7451"/>
    <cellStyle name="Comma [0] TBD_Profitable Growth for Thursfield Feb 2003 v2 11 10" xfId="34655"/>
    <cellStyle name="Comma [0] TBD-_Profitable Growth for Thursfield Feb 2003 v2 11 10" xfId="33567"/>
    <cellStyle name="Comma [0] TBD_Profitable Growth for Thursfield Feb 2003 v2 11 11" xfId="33866"/>
    <cellStyle name="Comma [0] TBD-_Profitable Growth for Thursfield Feb 2003 v2 11 11" xfId="37123"/>
    <cellStyle name="Comma [0] TBD_Profitable Growth for Thursfield Feb 2003 v2 11 12" xfId="16195"/>
    <cellStyle name="Comma [0] TBD-_Profitable Growth for Thursfield Feb 2003 v2 11 12" xfId="16196"/>
    <cellStyle name="Comma [0] TBD_Profitable Growth for Thursfield Feb 2003 v2 11 2" xfId="22537"/>
    <cellStyle name="Comma [0] TBD-_Profitable Growth for Thursfield Feb 2003 v2 11 2" xfId="22538"/>
    <cellStyle name="Comma [0] TBD_Profitable Growth for Thursfield Feb 2003 v2 11 3" xfId="27044"/>
    <cellStyle name="Comma [0] TBD-_Profitable Growth for Thursfield Feb 2003 v2 11 3" xfId="27045"/>
    <cellStyle name="Comma [0] TBD_Profitable Growth for Thursfield Feb 2003 v2 11 4" xfId="24707"/>
    <cellStyle name="Comma [0] TBD-_Profitable Growth for Thursfield Feb 2003 v2 11 4" xfId="24706"/>
    <cellStyle name="Comma [0] TBD_Profitable Growth for Thursfield Feb 2003 v2 11 5" xfId="25839"/>
    <cellStyle name="Comma [0] TBD-_Profitable Growth for Thursfield Feb 2003 v2 11 5" xfId="25840"/>
    <cellStyle name="Comma [0] TBD_Profitable Growth for Thursfield Feb 2003 v2 11 6" xfId="33210"/>
    <cellStyle name="Comma [0] TBD-_Profitable Growth for Thursfield Feb 2003 v2 11 6" xfId="33211"/>
    <cellStyle name="Comma [0] TBD_Profitable Growth for Thursfield Feb 2003 v2 11 7" xfId="30520"/>
    <cellStyle name="Comma [0] TBD-_Profitable Growth for Thursfield Feb 2003 v2 11 7" xfId="30519"/>
    <cellStyle name="Comma [0] TBD_Profitable Growth for Thursfield Feb 2003 v2 11 8" xfId="31899"/>
    <cellStyle name="Comma [0] TBD-_Profitable Growth for Thursfield Feb 2003 v2 11 8" xfId="31900"/>
    <cellStyle name="Comma [0] TBD_Profitable Growth for Thursfield Feb 2003 v2 11 9" xfId="34073"/>
    <cellStyle name="Comma [0] TBD-_Profitable Growth for Thursfield Feb 2003 v2 11 9" xfId="34072"/>
    <cellStyle name="Comma [0] TBD_Profitable Growth for Thursfield Feb 2003 v2 12" xfId="7452"/>
    <cellStyle name="Comma [0] TBD-_Profitable Growth for Thursfield Feb 2003 v2 12" xfId="7453"/>
    <cellStyle name="Comma [0] TBD_Profitable Growth for Thursfield Feb 2003 v2 12 10" xfId="34656"/>
    <cellStyle name="Comma [0] TBD-_Profitable Growth for Thursfield Feb 2003 v2 12 10" xfId="34657"/>
    <cellStyle name="Comma [0] TBD_Profitable Growth for Thursfield Feb 2003 v2 12 11" xfId="33547"/>
    <cellStyle name="Comma [0] TBD-_Profitable Growth for Thursfield Feb 2003 v2 12 11" xfId="33442"/>
    <cellStyle name="Comma [0] TBD_Profitable Growth for Thursfield Feb 2003 v2 12 12" xfId="16197"/>
    <cellStyle name="Comma [0] TBD-_Profitable Growth for Thursfield Feb 2003 v2 12 12" xfId="16198"/>
    <cellStyle name="Comma [0] TBD_Profitable Growth for Thursfield Feb 2003 v2 12 2" xfId="22539"/>
    <cellStyle name="Comma [0] TBD-_Profitable Growth for Thursfield Feb 2003 v2 12 2" xfId="22540"/>
    <cellStyle name="Comma [0] TBD_Profitable Growth for Thursfield Feb 2003 v2 12 3" xfId="27046"/>
    <cellStyle name="Comma [0] TBD-_Profitable Growth for Thursfield Feb 2003 v2 12 3" xfId="27047"/>
    <cellStyle name="Comma [0] TBD_Profitable Growth for Thursfield Feb 2003 v2 12 4" xfId="24705"/>
    <cellStyle name="Comma [0] TBD-_Profitable Growth for Thursfield Feb 2003 v2 12 4" xfId="24704"/>
    <cellStyle name="Comma [0] TBD_Profitable Growth for Thursfield Feb 2003 v2 12 5" xfId="25841"/>
    <cellStyle name="Comma [0] TBD-_Profitable Growth for Thursfield Feb 2003 v2 12 5" xfId="23589"/>
    <cellStyle name="Comma [0] TBD_Profitable Growth for Thursfield Feb 2003 v2 12 6" xfId="33212"/>
    <cellStyle name="Comma [0] TBD-_Profitable Growth for Thursfield Feb 2003 v2 12 6" xfId="33213"/>
    <cellStyle name="Comma [0] TBD_Profitable Growth for Thursfield Feb 2003 v2 12 7" xfId="30518"/>
    <cellStyle name="Comma [0] TBD-_Profitable Growth for Thursfield Feb 2003 v2 12 7" xfId="30517"/>
    <cellStyle name="Comma [0] TBD_Profitable Growth for Thursfield Feb 2003 v2 12 8" xfId="31901"/>
    <cellStyle name="Comma [0] TBD-_Profitable Growth for Thursfield Feb 2003 v2 12 8" xfId="31902"/>
    <cellStyle name="Comma [0] TBD_Profitable Growth for Thursfield Feb 2003 v2 12 9" xfId="34071"/>
    <cellStyle name="Comma [0] TBD-_Profitable Growth for Thursfield Feb 2003 v2 12 9" xfId="34070"/>
    <cellStyle name="Comma [0] TBD_Profitable Growth for Thursfield Feb 2003 v2 13" xfId="7454"/>
    <cellStyle name="Comma [0] TBD-_Profitable Growth for Thursfield Feb 2003 v2 13" xfId="7455"/>
    <cellStyle name="Comma [0] TBD_Profitable Growth for Thursfield Feb 2003 v2 13 10" xfId="34658"/>
    <cellStyle name="Comma [0] TBD-_Profitable Growth for Thursfield Feb 2003 v2 13 10" xfId="34659"/>
    <cellStyle name="Comma [0] TBD_Profitable Growth for Thursfield Feb 2003 v2 13 11" xfId="37118"/>
    <cellStyle name="Comma [0] TBD-_Profitable Growth for Thursfield Feb 2003 v2 13 11" xfId="37124"/>
    <cellStyle name="Comma [0] TBD_Profitable Growth for Thursfield Feb 2003 v2 13 12" xfId="16199"/>
    <cellStyle name="Comma [0] TBD-_Profitable Growth for Thursfield Feb 2003 v2 13 12" xfId="16200"/>
    <cellStyle name="Comma [0] TBD_Profitable Growth for Thursfield Feb 2003 v2 13 2" xfId="22541"/>
    <cellStyle name="Comma [0] TBD-_Profitable Growth for Thursfield Feb 2003 v2 13 2" xfId="22542"/>
    <cellStyle name="Comma [0] TBD_Profitable Growth for Thursfield Feb 2003 v2 13 3" xfId="27048"/>
    <cellStyle name="Comma [0] TBD-_Profitable Growth for Thursfield Feb 2003 v2 13 3" xfId="27049"/>
    <cellStyle name="Comma [0] TBD_Profitable Growth for Thursfield Feb 2003 v2 13 4" xfId="24703"/>
    <cellStyle name="Comma [0] TBD-_Profitable Growth for Thursfield Feb 2003 v2 13 4" xfId="24702"/>
    <cellStyle name="Comma [0] TBD_Profitable Growth for Thursfield Feb 2003 v2 13 5" xfId="23590"/>
    <cellStyle name="Comma [0] TBD-_Profitable Growth for Thursfield Feb 2003 v2 13 5" xfId="23591"/>
    <cellStyle name="Comma [0] TBD_Profitable Growth for Thursfield Feb 2003 v2 13 6" xfId="33214"/>
    <cellStyle name="Comma [0] TBD-_Profitable Growth for Thursfield Feb 2003 v2 13 6" xfId="33215"/>
    <cellStyle name="Comma [0] TBD_Profitable Growth for Thursfield Feb 2003 v2 13 7" xfId="30516"/>
    <cellStyle name="Comma [0] TBD-_Profitable Growth for Thursfield Feb 2003 v2 13 7" xfId="30515"/>
    <cellStyle name="Comma [0] TBD_Profitable Growth for Thursfield Feb 2003 v2 13 8" xfId="31903"/>
    <cellStyle name="Comma [0] TBD-_Profitable Growth for Thursfield Feb 2003 v2 13 8" xfId="31904"/>
    <cellStyle name="Comma [0] TBD_Profitable Growth for Thursfield Feb 2003 v2 13 9" xfId="30072"/>
    <cellStyle name="Comma [0] TBD-_Profitable Growth for Thursfield Feb 2003 v2 13 9" xfId="34069"/>
    <cellStyle name="Comma [0] TBD_Profitable Growth for Thursfield Feb 2003 v2 14" xfId="7456"/>
    <cellStyle name="Comma [0] TBD-_Profitable Growth for Thursfield Feb 2003 v2 14" xfId="7457"/>
    <cellStyle name="Comma [0] TBD_Profitable Growth for Thursfield Feb 2003 v2 14 10" xfId="34660"/>
    <cellStyle name="Comma [0] TBD-_Profitable Growth for Thursfield Feb 2003 v2 14 10" xfId="28464"/>
    <cellStyle name="Comma [0] TBD_Profitable Growth for Thursfield Feb 2003 v2 14 11" xfId="37121"/>
    <cellStyle name="Comma [0] TBD-_Profitable Growth for Thursfield Feb 2003 v2 14 11" xfId="37155"/>
    <cellStyle name="Comma [0] TBD_Profitable Growth for Thursfield Feb 2003 v2 14 12" xfId="16201"/>
    <cellStyle name="Comma [0] TBD-_Profitable Growth for Thursfield Feb 2003 v2 14 12" xfId="16202"/>
    <cellStyle name="Comma [0] TBD_Profitable Growth for Thursfield Feb 2003 v2 14 2" xfId="22543"/>
    <cellStyle name="Comma [0] TBD-_Profitable Growth for Thursfield Feb 2003 v2 14 2" xfId="22544"/>
    <cellStyle name="Comma [0] TBD_Profitable Growth for Thursfield Feb 2003 v2 14 3" xfId="27050"/>
    <cellStyle name="Comma [0] TBD-_Profitable Growth for Thursfield Feb 2003 v2 14 3" xfId="27051"/>
    <cellStyle name="Comma [0] TBD_Profitable Growth for Thursfield Feb 2003 v2 14 4" xfId="24701"/>
    <cellStyle name="Comma [0] TBD-_Profitable Growth for Thursfield Feb 2003 v2 14 4" xfId="24700"/>
    <cellStyle name="Comma [0] TBD_Profitable Growth for Thursfield Feb 2003 v2 14 5" xfId="25842"/>
    <cellStyle name="Comma [0] TBD-_Profitable Growth for Thursfield Feb 2003 v2 14 5" xfId="25843"/>
    <cellStyle name="Comma [0] TBD_Profitable Growth for Thursfield Feb 2003 v2 14 6" xfId="33216"/>
    <cellStyle name="Comma [0] TBD-_Profitable Growth for Thursfield Feb 2003 v2 14 6" xfId="33217"/>
    <cellStyle name="Comma [0] TBD_Profitable Growth for Thursfield Feb 2003 v2 14 7" xfId="30514"/>
    <cellStyle name="Comma [0] TBD-_Profitable Growth for Thursfield Feb 2003 v2 14 7" xfId="30513"/>
    <cellStyle name="Comma [0] TBD_Profitable Growth for Thursfield Feb 2003 v2 14 8" xfId="31905"/>
    <cellStyle name="Comma [0] TBD-_Profitable Growth for Thursfield Feb 2003 v2 14 8" xfId="31906"/>
    <cellStyle name="Comma [0] TBD_Profitable Growth for Thursfield Feb 2003 v2 14 9" xfId="34068"/>
    <cellStyle name="Comma [0] TBD-_Profitable Growth for Thursfield Feb 2003 v2 14 9" xfId="34067"/>
    <cellStyle name="Comma [0] TBD_Profitable Growth for Thursfield Feb 2003 v2 15" xfId="7458"/>
    <cellStyle name="Comma [0] TBD-_Profitable Growth for Thursfield Feb 2003 v2 15" xfId="7459"/>
    <cellStyle name="Comma [0] TBD_Profitable Growth for Thursfield Feb 2003 v2 15 10" xfId="34661"/>
    <cellStyle name="Comma [0] TBD-_Profitable Growth for Thursfield Feb 2003 v2 15 10" xfId="34664"/>
    <cellStyle name="Comma [0] TBD_Profitable Growth for Thursfield Feb 2003 v2 15 11" xfId="37125"/>
    <cellStyle name="Comma [0] TBD-_Profitable Growth for Thursfield Feb 2003 v2 15 11" xfId="37150"/>
    <cellStyle name="Comma [0] TBD_Profitable Growth for Thursfield Feb 2003 v2 15 12" xfId="16203"/>
    <cellStyle name="Comma [0] TBD-_Profitable Growth for Thursfield Feb 2003 v2 15 12" xfId="16204"/>
    <cellStyle name="Comma [0] TBD_Profitable Growth for Thursfield Feb 2003 v2 15 2" xfId="22545"/>
    <cellStyle name="Comma [0] TBD-_Profitable Growth for Thursfield Feb 2003 v2 15 2" xfId="22546"/>
    <cellStyle name="Comma [0] TBD_Profitable Growth for Thursfield Feb 2003 v2 15 3" xfId="27052"/>
    <cellStyle name="Comma [0] TBD-_Profitable Growth for Thursfield Feb 2003 v2 15 3" xfId="27053"/>
    <cellStyle name="Comma [0] TBD_Profitable Growth for Thursfield Feb 2003 v2 15 4" xfId="24699"/>
    <cellStyle name="Comma [0] TBD-_Profitable Growth for Thursfield Feb 2003 v2 15 4" xfId="24698"/>
    <cellStyle name="Comma [0] TBD_Profitable Growth for Thursfield Feb 2003 v2 15 5" xfId="25844"/>
    <cellStyle name="Comma [0] TBD-_Profitable Growth for Thursfield Feb 2003 v2 15 5" xfId="25845"/>
    <cellStyle name="Comma [0] TBD_Profitable Growth for Thursfield Feb 2003 v2 15 6" xfId="33218"/>
    <cellStyle name="Comma [0] TBD-_Profitable Growth for Thursfield Feb 2003 v2 15 6" xfId="33219"/>
    <cellStyle name="Comma [0] TBD_Profitable Growth for Thursfield Feb 2003 v2 15 7" xfId="30512"/>
    <cellStyle name="Comma [0] TBD-_Profitable Growth for Thursfield Feb 2003 v2 15 7" xfId="30511"/>
    <cellStyle name="Comma [0] TBD_Profitable Growth for Thursfield Feb 2003 v2 15 8" xfId="31907"/>
    <cellStyle name="Comma [0] TBD-_Profitable Growth for Thursfield Feb 2003 v2 15 8" xfId="31908"/>
    <cellStyle name="Comma [0] TBD_Profitable Growth for Thursfield Feb 2003 v2 15 9" xfId="34064"/>
    <cellStyle name="Comma [0] TBD-_Profitable Growth for Thursfield Feb 2003 v2 15 9" xfId="34063"/>
    <cellStyle name="Comma [0] TBD_Profitable Growth for Thursfield Feb 2003 v2 16" xfId="7460"/>
    <cellStyle name="Comma [0] TBD-_Profitable Growth for Thursfield Feb 2003 v2 16" xfId="7461"/>
    <cellStyle name="Comma [0] TBD_Profitable Growth for Thursfield Feb 2003 v2 16 10" xfId="34665"/>
    <cellStyle name="Comma [0] TBD-_Profitable Growth for Thursfield Feb 2003 v2 16 10" xfId="34671"/>
    <cellStyle name="Comma [0] TBD_Profitable Growth for Thursfield Feb 2003 v2 16 11" xfId="37154"/>
    <cellStyle name="Comma [0] TBD-_Profitable Growth for Thursfield Feb 2003 v2 16 11" xfId="33865"/>
    <cellStyle name="Comma [0] TBD_Profitable Growth for Thursfield Feb 2003 v2 16 12" xfId="16205"/>
    <cellStyle name="Comma [0] TBD-_Profitable Growth for Thursfield Feb 2003 v2 16 12" xfId="16206"/>
    <cellStyle name="Comma [0] TBD_Profitable Growth for Thursfield Feb 2003 v2 16 2" xfId="22547"/>
    <cellStyle name="Comma [0] TBD-_Profitable Growth for Thursfield Feb 2003 v2 16 2" xfId="22548"/>
    <cellStyle name="Comma [0] TBD_Profitable Growth for Thursfield Feb 2003 v2 16 3" xfId="27054"/>
    <cellStyle name="Comma [0] TBD-_Profitable Growth for Thursfield Feb 2003 v2 16 3" xfId="27055"/>
    <cellStyle name="Comma [0] TBD_Profitable Growth for Thursfield Feb 2003 v2 16 4" xfId="24697"/>
    <cellStyle name="Comma [0] TBD-_Profitable Growth for Thursfield Feb 2003 v2 16 4" xfId="24696"/>
    <cellStyle name="Comma [0] TBD_Profitable Growth for Thursfield Feb 2003 v2 16 5" xfId="25846"/>
    <cellStyle name="Comma [0] TBD-_Profitable Growth for Thursfield Feb 2003 v2 16 5" xfId="25847"/>
    <cellStyle name="Comma [0] TBD_Profitable Growth for Thursfield Feb 2003 v2 16 6" xfId="33220"/>
    <cellStyle name="Comma [0] TBD-_Profitable Growth for Thursfield Feb 2003 v2 16 6" xfId="33221"/>
    <cellStyle name="Comma [0] TBD_Profitable Growth for Thursfield Feb 2003 v2 16 7" xfId="30510"/>
    <cellStyle name="Comma [0] TBD-_Profitable Growth for Thursfield Feb 2003 v2 16 7" xfId="30509"/>
    <cellStyle name="Comma [0] TBD_Profitable Growth for Thursfield Feb 2003 v2 16 8" xfId="31909"/>
    <cellStyle name="Comma [0] TBD-_Profitable Growth for Thursfield Feb 2003 v2 16 8" xfId="31910"/>
    <cellStyle name="Comma [0] TBD_Profitable Growth for Thursfield Feb 2003 v2 16 9" xfId="34062"/>
    <cellStyle name="Comma [0] TBD-_Profitable Growth for Thursfield Feb 2003 v2 16 9" xfId="34061"/>
    <cellStyle name="Comma [0] TBD_Profitable Growth for Thursfield Feb 2003 v2 17" xfId="7462"/>
    <cellStyle name="Comma [0] TBD-_Profitable Growth for Thursfield Feb 2003 v2 17" xfId="7463"/>
    <cellStyle name="Comma [0] TBD_Profitable Growth for Thursfield Feb 2003 v2 17 10" xfId="34820"/>
    <cellStyle name="Comma [0] TBD-_Profitable Growth for Thursfield Feb 2003 v2 17 10" xfId="28467"/>
    <cellStyle name="Comma [0] TBD_Profitable Growth for Thursfield Feb 2003 v2 17 11" xfId="37148"/>
    <cellStyle name="Comma [0] TBD-_Profitable Growth for Thursfield Feb 2003 v2 17 11" xfId="37137"/>
    <cellStyle name="Comma [0] TBD_Profitable Growth for Thursfield Feb 2003 v2 17 12" xfId="16207"/>
    <cellStyle name="Comma [0] TBD-_Profitable Growth for Thursfield Feb 2003 v2 17 12" xfId="16208"/>
    <cellStyle name="Comma [0] TBD_Profitable Growth for Thursfield Feb 2003 v2 17 2" xfId="22549"/>
    <cellStyle name="Comma [0] TBD-_Profitable Growth for Thursfield Feb 2003 v2 17 2" xfId="22550"/>
    <cellStyle name="Comma [0] TBD_Profitable Growth for Thursfield Feb 2003 v2 17 3" xfId="27056"/>
    <cellStyle name="Comma [0] TBD-_Profitable Growth for Thursfield Feb 2003 v2 17 3" xfId="27057"/>
    <cellStyle name="Comma [0] TBD_Profitable Growth for Thursfield Feb 2003 v2 17 4" xfId="24695"/>
    <cellStyle name="Comma [0] TBD-_Profitable Growth for Thursfield Feb 2003 v2 17 4" xfId="24694"/>
    <cellStyle name="Comma [0] TBD_Profitable Growth for Thursfield Feb 2003 v2 17 5" xfId="25848"/>
    <cellStyle name="Comma [0] TBD-_Profitable Growth for Thursfield Feb 2003 v2 17 5" xfId="25849"/>
    <cellStyle name="Comma [0] TBD_Profitable Growth for Thursfield Feb 2003 v2 17 6" xfId="33222"/>
    <cellStyle name="Comma [0] TBD-_Profitable Growth for Thursfield Feb 2003 v2 17 6" xfId="33223"/>
    <cellStyle name="Comma [0] TBD_Profitable Growth for Thursfield Feb 2003 v2 17 7" xfId="30508"/>
    <cellStyle name="Comma [0] TBD-_Profitable Growth for Thursfield Feb 2003 v2 17 7" xfId="30507"/>
    <cellStyle name="Comma [0] TBD_Profitable Growth for Thursfield Feb 2003 v2 17 8" xfId="31911"/>
    <cellStyle name="Comma [0] TBD-_Profitable Growth for Thursfield Feb 2003 v2 17 8" xfId="31912"/>
    <cellStyle name="Comma [0] TBD_Profitable Growth for Thursfield Feb 2003 v2 17 9" xfId="34054"/>
    <cellStyle name="Comma [0] TBD-_Profitable Growth for Thursfield Feb 2003 v2 17 9" xfId="34053"/>
    <cellStyle name="Comma [0] TBD_Profitable Growth for Thursfield Feb 2003 v2 18" xfId="7464"/>
    <cellStyle name="Comma [0] TBD-_Profitable Growth for Thursfield Feb 2003 v2 18" xfId="7465"/>
    <cellStyle name="Comma [0] TBD_Profitable Growth for Thursfield Feb 2003 v2 18 10" xfId="34821"/>
    <cellStyle name="Comma [0] TBD-_Profitable Growth for Thursfield Feb 2003 v2 18 10" xfId="34892"/>
    <cellStyle name="Comma [0] TBD_Profitable Growth for Thursfield Feb 2003 v2 18 11" xfId="37144"/>
    <cellStyle name="Comma [0] TBD-_Profitable Growth for Thursfield Feb 2003 v2 18 11" xfId="37160"/>
    <cellStyle name="Comma [0] TBD_Profitable Growth for Thursfield Feb 2003 v2 18 12" xfId="16209"/>
    <cellStyle name="Comma [0] TBD-_Profitable Growth for Thursfield Feb 2003 v2 18 12" xfId="16210"/>
    <cellStyle name="Comma [0] TBD_Profitable Growth for Thursfield Feb 2003 v2 18 2" xfId="22551"/>
    <cellStyle name="Comma [0] TBD-_Profitable Growth for Thursfield Feb 2003 v2 18 2" xfId="22552"/>
    <cellStyle name="Comma [0] TBD_Profitable Growth for Thursfield Feb 2003 v2 18 3" xfId="27058"/>
    <cellStyle name="Comma [0] TBD-_Profitable Growth for Thursfield Feb 2003 v2 18 3" xfId="27059"/>
    <cellStyle name="Comma [0] TBD_Profitable Growth for Thursfield Feb 2003 v2 18 4" xfId="24693"/>
    <cellStyle name="Comma [0] TBD-_Profitable Growth for Thursfield Feb 2003 v2 18 4" xfId="24692"/>
    <cellStyle name="Comma [0] TBD_Profitable Growth for Thursfield Feb 2003 v2 18 5" xfId="25850"/>
    <cellStyle name="Comma [0] TBD-_Profitable Growth for Thursfield Feb 2003 v2 18 5" xfId="25851"/>
    <cellStyle name="Comma [0] TBD_Profitable Growth for Thursfield Feb 2003 v2 18 6" xfId="33224"/>
    <cellStyle name="Comma [0] TBD-_Profitable Growth for Thursfield Feb 2003 v2 18 6" xfId="33225"/>
    <cellStyle name="Comma [0] TBD_Profitable Growth for Thursfield Feb 2003 v2 18 7" xfId="30506"/>
    <cellStyle name="Comma [0] TBD-_Profitable Growth for Thursfield Feb 2003 v2 18 7" xfId="30505"/>
    <cellStyle name="Comma [0] TBD_Profitable Growth for Thursfield Feb 2003 v2 18 8" xfId="31913"/>
    <cellStyle name="Comma [0] TBD-_Profitable Growth for Thursfield Feb 2003 v2 18 8" xfId="31914"/>
    <cellStyle name="Comma [0] TBD_Profitable Growth for Thursfield Feb 2003 v2 18 9" xfId="34052"/>
    <cellStyle name="Comma [0] TBD-_Profitable Growth for Thursfield Feb 2003 v2 18 9" xfId="34051"/>
    <cellStyle name="Comma [0] TBD_Profitable Growth for Thursfield Feb 2003 v2 19" xfId="7466"/>
    <cellStyle name="Comma [0] TBD-_Profitable Growth for Thursfield Feb 2003 v2 19" xfId="7467"/>
    <cellStyle name="Comma [0] TBD_Profitable Growth for Thursfield Feb 2003 v2 19 10" xfId="28124"/>
    <cellStyle name="Comma [0] TBD-_Profitable Growth for Thursfield Feb 2003 v2 19 10" xfId="34833"/>
    <cellStyle name="Comma [0] TBD_Profitable Growth for Thursfield Feb 2003 v2 19 11" xfId="33864"/>
    <cellStyle name="Comma [0] TBD-_Profitable Growth for Thursfield Feb 2003 v2 19 11" xfId="35870"/>
    <cellStyle name="Comma [0] TBD_Profitable Growth for Thursfield Feb 2003 v2 19 12" xfId="16211"/>
    <cellStyle name="Comma [0] TBD-_Profitable Growth for Thursfield Feb 2003 v2 19 12" xfId="16212"/>
    <cellStyle name="Comma [0] TBD_Profitable Growth for Thursfield Feb 2003 v2 19 2" xfId="22553"/>
    <cellStyle name="Comma [0] TBD-_Profitable Growth for Thursfield Feb 2003 v2 19 2" xfId="22554"/>
    <cellStyle name="Comma [0] TBD_Profitable Growth for Thursfield Feb 2003 v2 19 3" xfId="27060"/>
    <cellStyle name="Comma [0] TBD-_Profitable Growth for Thursfield Feb 2003 v2 19 3" xfId="27061"/>
    <cellStyle name="Comma [0] TBD_Profitable Growth for Thursfield Feb 2003 v2 19 4" xfId="24691"/>
    <cellStyle name="Comma [0] TBD-_Profitable Growth for Thursfield Feb 2003 v2 19 4" xfId="24690"/>
    <cellStyle name="Comma [0] TBD_Profitable Growth for Thursfield Feb 2003 v2 19 5" xfId="25852"/>
    <cellStyle name="Comma [0] TBD-_Profitable Growth for Thursfield Feb 2003 v2 19 5" xfId="25853"/>
    <cellStyle name="Comma [0] TBD_Profitable Growth for Thursfield Feb 2003 v2 19 6" xfId="33226"/>
    <cellStyle name="Comma [0] TBD-_Profitable Growth for Thursfield Feb 2003 v2 19 6" xfId="33227"/>
    <cellStyle name="Comma [0] TBD_Profitable Growth for Thursfield Feb 2003 v2 19 7" xfId="30504"/>
    <cellStyle name="Comma [0] TBD-_Profitable Growth for Thursfield Feb 2003 v2 19 7" xfId="30503"/>
    <cellStyle name="Comma [0] TBD_Profitable Growth for Thursfield Feb 2003 v2 19 8" xfId="31915"/>
    <cellStyle name="Comma [0] TBD-_Profitable Growth for Thursfield Feb 2003 v2 19 8" xfId="31916"/>
    <cellStyle name="Comma [0] TBD_Profitable Growth for Thursfield Feb 2003 v2 19 9" xfId="34038"/>
    <cellStyle name="Comma [0] TBD-_Profitable Growth for Thursfield Feb 2003 v2 19 9" xfId="34037"/>
    <cellStyle name="Comma [0] TBD_Profitable Growth for Thursfield Feb 2003 v2 2" xfId="7468"/>
    <cellStyle name="Comma [0] TBD-_Profitable Growth for Thursfield Feb 2003 v2 2" xfId="7469"/>
    <cellStyle name="Comma [0] TBD_Profitable Growth for Thursfield Feb 2003 v2 2 10" xfId="34883"/>
    <cellStyle name="Comma [0] TBD-_Profitable Growth for Thursfield Feb 2003 v2 2 10" xfId="34890"/>
    <cellStyle name="Comma [0] TBD_Profitable Growth for Thursfield Feb 2003 v2 2 11" xfId="30230"/>
    <cellStyle name="Comma [0] TBD-_Profitable Growth for Thursfield Feb 2003 v2 2 11" xfId="33863"/>
    <cellStyle name="Comma [0] TBD_Profitable Growth for Thursfield Feb 2003 v2 2 12" xfId="16213"/>
    <cellStyle name="Comma [0] TBD-_Profitable Growth for Thursfield Feb 2003 v2 2 12" xfId="16214"/>
    <cellStyle name="Comma [0] TBD_Profitable Growth for Thursfield Feb 2003 v2 2 2" xfId="22555"/>
    <cellStyle name="Comma [0] TBD-_Profitable Growth for Thursfield Feb 2003 v2 2 2" xfId="22556"/>
    <cellStyle name="Comma [0] TBD_Profitable Growth for Thursfield Feb 2003 v2 2 3" xfId="27062"/>
    <cellStyle name="Comma [0] TBD-_Profitable Growth for Thursfield Feb 2003 v2 2 3" xfId="27063"/>
    <cellStyle name="Comma [0] TBD_Profitable Growth for Thursfield Feb 2003 v2 2 4" xfId="24689"/>
    <cellStyle name="Comma [0] TBD-_Profitable Growth for Thursfield Feb 2003 v2 2 4" xfId="24688"/>
    <cellStyle name="Comma [0] TBD_Profitable Growth for Thursfield Feb 2003 v2 2 5" xfId="25854"/>
    <cellStyle name="Comma [0] TBD-_Profitable Growth for Thursfield Feb 2003 v2 2 5" xfId="25855"/>
    <cellStyle name="Comma [0] TBD_Profitable Growth for Thursfield Feb 2003 v2 2 6" xfId="33228"/>
    <cellStyle name="Comma [0] TBD-_Profitable Growth for Thursfield Feb 2003 v2 2 6" xfId="33229"/>
    <cellStyle name="Comma [0] TBD_Profitable Growth for Thursfield Feb 2003 v2 2 7" xfId="30502"/>
    <cellStyle name="Comma [0] TBD-_Profitable Growth for Thursfield Feb 2003 v2 2 7" xfId="30501"/>
    <cellStyle name="Comma [0] TBD_Profitable Growth for Thursfield Feb 2003 v2 2 8" xfId="31917"/>
    <cellStyle name="Comma [0] TBD-_Profitable Growth for Thursfield Feb 2003 v2 2 8" xfId="31918"/>
    <cellStyle name="Comma [0] TBD_Profitable Growth for Thursfield Feb 2003 v2 2 9" xfId="34036"/>
    <cellStyle name="Comma [0] TBD-_Profitable Growth for Thursfield Feb 2003 v2 2 9" xfId="34035"/>
    <cellStyle name="Comma [0] TBD_Profitable Growth for Thursfield Feb 2003 v2 20" xfId="7470"/>
    <cellStyle name="Comma [0] TBD-_Profitable Growth for Thursfield Feb 2003 v2 20" xfId="7471"/>
    <cellStyle name="Comma [0] TBD_Profitable Growth for Thursfield Feb 2003 v2 20 10" xfId="34897"/>
    <cellStyle name="Comma [0] TBD-_Profitable Growth for Thursfield Feb 2003 v2 20 10" xfId="28075"/>
    <cellStyle name="Comma [0] TBD_Profitable Growth for Thursfield Feb 2003 v2 20 11" xfId="33466"/>
    <cellStyle name="Comma [0] TBD-_Profitable Growth for Thursfield Feb 2003 v2 20 11" xfId="36771"/>
    <cellStyle name="Comma [0] TBD_Profitable Growth for Thursfield Feb 2003 v2 20 12" xfId="16215"/>
    <cellStyle name="Comma [0] TBD-_Profitable Growth for Thursfield Feb 2003 v2 20 12" xfId="16216"/>
    <cellStyle name="Comma [0] TBD_Profitable Growth for Thursfield Feb 2003 v2 20 2" xfId="22557"/>
    <cellStyle name="Comma [0] TBD-_Profitable Growth for Thursfield Feb 2003 v2 20 2" xfId="22558"/>
    <cellStyle name="Comma [0] TBD_Profitable Growth for Thursfield Feb 2003 v2 20 3" xfId="27064"/>
    <cellStyle name="Comma [0] TBD-_Profitable Growth for Thursfield Feb 2003 v2 20 3" xfId="27065"/>
    <cellStyle name="Comma [0] TBD_Profitable Growth for Thursfield Feb 2003 v2 20 4" xfId="24687"/>
    <cellStyle name="Comma [0] TBD-_Profitable Growth for Thursfield Feb 2003 v2 20 4" xfId="24686"/>
    <cellStyle name="Comma [0] TBD_Profitable Growth for Thursfield Feb 2003 v2 20 5" xfId="25856"/>
    <cellStyle name="Comma [0] TBD-_Profitable Growth for Thursfield Feb 2003 v2 20 5" xfId="25857"/>
    <cellStyle name="Comma [0] TBD_Profitable Growth for Thursfield Feb 2003 v2 20 6" xfId="33230"/>
    <cellStyle name="Comma [0] TBD-_Profitable Growth for Thursfield Feb 2003 v2 20 6" xfId="33231"/>
    <cellStyle name="Comma [0] TBD_Profitable Growth for Thursfield Feb 2003 v2 20 7" xfId="30500"/>
    <cellStyle name="Comma [0] TBD-_Profitable Growth for Thursfield Feb 2003 v2 20 7" xfId="30499"/>
    <cellStyle name="Comma [0] TBD_Profitable Growth for Thursfield Feb 2003 v2 20 8" xfId="31919"/>
    <cellStyle name="Comma [0] TBD-_Profitable Growth for Thursfield Feb 2003 v2 20 8" xfId="31920"/>
    <cellStyle name="Comma [0] TBD_Profitable Growth for Thursfield Feb 2003 v2 20 9" xfId="34030"/>
    <cellStyle name="Comma [0] TBD-_Profitable Growth for Thursfield Feb 2003 v2 20 9" xfId="34029"/>
    <cellStyle name="Comma [0] TBD_Profitable Growth for Thursfield Feb 2003 v2 21" xfId="7472"/>
    <cellStyle name="Comma [0] TBD-_Profitable Growth for Thursfield Feb 2003 v2 21" xfId="7473"/>
    <cellStyle name="Comma [0] TBD_Profitable Growth for Thursfield Feb 2003 v2 21 10" xfId="34672"/>
    <cellStyle name="Comma [0] TBD-_Profitable Growth for Thursfield Feb 2003 v2 21 10" xfId="28468"/>
    <cellStyle name="Comma [0] TBD_Profitable Growth for Thursfield Feb 2003 v2 21 11" xfId="30229"/>
    <cellStyle name="Comma [0] TBD-_Profitable Growth for Thursfield Feb 2003 v2 21 11" xfId="30228"/>
    <cellStyle name="Comma [0] TBD_Profitable Growth for Thursfield Feb 2003 v2 21 12" xfId="16217"/>
    <cellStyle name="Comma [0] TBD-_Profitable Growth for Thursfield Feb 2003 v2 21 12" xfId="16218"/>
    <cellStyle name="Comma [0] TBD_Profitable Growth for Thursfield Feb 2003 v2 21 2" xfId="22559"/>
    <cellStyle name="Comma [0] TBD-_Profitable Growth for Thursfield Feb 2003 v2 21 2" xfId="22560"/>
    <cellStyle name="Comma [0] TBD_Profitable Growth for Thursfield Feb 2003 v2 21 3" xfId="27066"/>
    <cellStyle name="Comma [0] TBD-_Profitable Growth for Thursfield Feb 2003 v2 21 3" xfId="27067"/>
    <cellStyle name="Comma [0] TBD_Profitable Growth for Thursfield Feb 2003 v2 21 4" xfId="24685"/>
    <cellStyle name="Comma [0] TBD-_Profitable Growth for Thursfield Feb 2003 v2 21 4" xfId="24684"/>
    <cellStyle name="Comma [0] TBD_Profitable Growth for Thursfield Feb 2003 v2 21 5" xfId="25858"/>
    <cellStyle name="Comma [0] TBD-_Profitable Growth for Thursfield Feb 2003 v2 21 5" xfId="25859"/>
    <cellStyle name="Comma [0] TBD_Profitable Growth for Thursfield Feb 2003 v2 21 6" xfId="33232"/>
    <cellStyle name="Comma [0] TBD-_Profitable Growth for Thursfield Feb 2003 v2 21 6" xfId="33233"/>
    <cellStyle name="Comma [0] TBD_Profitable Growth for Thursfield Feb 2003 v2 21 7" xfId="30498"/>
    <cellStyle name="Comma [0] TBD-_Profitable Growth for Thursfield Feb 2003 v2 21 7" xfId="30497"/>
    <cellStyle name="Comma [0] TBD_Profitable Growth for Thursfield Feb 2003 v2 21 8" xfId="31921"/>
    <cellStyle name="Comma [0] TBD-_Profitable Growth for Thursfield Feb 2003 v2 21 8" xfId="31922"/>
    <cellStyle name="Comma [0] TBD_Profitable Growth for Thursfield Feb 2003 v2 21 9" xfId="34028"/>
    <cellStyle name="Comma [0] TBD-_Profitable Growth for Thursfield Feb 2003 v2 21 9" xfId="34027"/>
    <cellStyle name="Comma [0] TBD_Profitable Growth for Thursfield Feb 2003 v2 22" xfId="7474"/>
    <cellStyle name="Comma [0] TBD-_Profitable Growth for Thursfield Feb 2003 v2 22" xfId="7475"/>
    <cellStyle name="Comma [0] TBD_Profitable Growth for Thursfield Feb 2003 v2 22 10" xfId="28469"/>
    <cellStyle name="Comma [0] TBD-_Profitable Growth for Thursfield Feb 2003 v2 22 10" xfId="28470"/>
    <cellStyle name="Comma [0] TBD_Profitable Growth for Thursfield Feb 2003 v2 22 11" xfId="30227"/>
    <cellStyle name="Comma [0] TBD-_Profitable Growth for Thursfield Feb 2003 v2 22 11" xfId="37143"/>
    <cellStyle name="Comma [0] TBD_Profitable Growth for Thursfield Feb 2003 v2 22 12" xfId="16219"/>
    <cellStyle name="Comma [0] TBD-_Profitable Growth for Thursfield Feb 2003 v2 22 12" xfId="16220"/>
    <cellStyle name="Comma [0] TBD_Profitable Growth for Thursfield Feb 2003 v2 22 2" xfId="22561"/>
    <cellStyle name="Comma [0] TBD-_Profitable Growth for Thursfield Feb 2003 v2 22 2" xfId="22562"/>
    <cellStyle name="Comma [0] TBD_Profitable Growth for Thursfield Feb 2003 v2 22 3" xfId="27068"/>
    <cellStyle name="Comma [0] TBD-_Profitable Growth for Thursfield Feb 2003 v2 22 3" xfId="27069"/>
    <cellStyle name="Comma [0] TBD_Profitable Growth for Thursfield Feb 2003 v2 22 4" xfId="24683"/>
    <cellStyle name="Comma [0] TBD-_Profitable Growth for Thursfield Feb 2003 v2 22 4" xfId="24682"/>
    <cellStyle name="Comma [0] TBD_Profitable Growth for Thursfield Feb 2003 v2 22 5" xfId="25860"/>
    <cellStyle name="Comma [0] TBD-_Profitable Growth for Thursfield Feb 2003 v2 22 5" xfId="25861"/>
    <cellStyle name="Comma [0] TBD_Profitable Growth for Thursfield Feb 2003 v2 22 6" xfId="33234"/>
    <cellStyle name="Comma [0] TBD-_Profitable Growth for Thursfield Feb 2003 v2 22 6" xfId="33235"/>
    <cellStyle name="Comma [0] TBD_Profitable Growth for Thursfield Feb 2003 v2 22 7" xfId="30496"/>
    <cellStyle name="Comma [0] TBD-_Profitable Growth for Thursfield Feb 2003 v2 22 7" xfId="30495"/>
    <cellStyle name="Comma [0] TBD_Profitable Growth for Thursfield Feb 2003 v2 22 8" xfId="31923"/>
    <cellStyle name="Comma [0] TBD-_Profitable Growth for Thursfield Feb 2003 v2 22 8" xfId="31924"/>
    <cellStyle name="Comma [0] TBD_Profitable Growth for Thursfield Feb 2003 v2 22 9" xfId="34024"/>
    <cellStyle name="Comma [0] TBD-_Profitable Growth for Thursfield Feb 2003 v2 22 9" xfId="34023"/>
    <cellStyle name="Comma [0] TBD_Profitable Growth for Thursfield Feb 2003 v2 23" xfId="7476"/>
    <cellStyle name="Comma [0] TBD-_Profitable Growth for Thursfield Feb 2003 v2 23" xfId="7477"/>
    <cellStyle name="Comma [0] TBD_Profitable Growth for Thursfield Feb 2003 v2 23 10" xfId="28471"/>
    <cellStyle name="Comma [0] TBD-_Profitable Growth for Thursfield Feb 2003 v2 23 10" xfId="29168"/>
    <cellStyle name="Comma [0] TBD_Profitable Growth for Thursfield Feb 2003 v2 23 11" xfId="37146"/>
    <cellStyle name="Comma [0] TBD-_Profitable Growth for Thursfield Feb 2003 v2 23 11" xfId="30226"/>
    <cellStyle name="Comma [0] TBD_Profitable Growth for Thursfield Feb 2003 v2 23 12" xfId="16221"/>
    <cellStyle name="Comma [0] TBD-_Profitable Growth for Thursfield Feb 2003 v2 23 12" xfId="16222"/>
    <cellStyle name="Comma [0] TBD_Profitable Growth for Thursfield Feb 2003 v2 23 2" xfId="22563"/>
    <cellStyle name="Comma [0] TBD-_Profitable Growth for Thursfield Feb 2003 v2 23 2" xfId="22564"/>
    <cellStyle name="Comma [0] TBD_Profitable Growth for Thursfield Feb 2003 v2 23 3" xfId="27070"/>
    <cellStyle name="Comma [0] TBD-_Profitable Growth for Thursfield Feb 2003 v2 23 3" xfId="27071"/>
    <cellStyle name="Comma [0] TBD_Profitable Growth for Thursfield Feb 2003 v2 23 4" xfId="24681"/>
    <cellStyle name="Comma [0] TBD-_Profitable Growth for Thursfield Feb 2003 v2 23 4" xfId="24680"/>
    <cellStyle name="Comma [0] TBD_Profitable Growth for Thursfield Feb 2003 v2 23 5" xfId="25862"/>
    <cellStyle name="Comma [0] TBD-_Profitable Growth for Thursfield Feb 2003 v2 23 5" xfId="25863"/>
    <cellStyle name="Comma [0] TBD_Profitable Growth for Thursfield Feb 2003 v2 23 6" xfId="33236"/>
    <cellStyle name="Comma [0] TBD-_Profitable Growth for Thursfield Feb 2003 v2 23 6" xfId="33237"/>
    <cellStyle name="Comma [0] TBD_Profitable Growth for Thursfield Feb 2003 v2 23 7" xfId="30494"/>
    <cellStyle name="Comma [0] TBD-_Profitable Growth for Thursfield Feb 2003 v2 23 7" xfId="30493"/>
    <cellStyle name="Comma [0] TBD_Profitable Growth for Thursfield Feb 2003 v2 23 8" xfId="31925"/>
    <cellStyle name="Comma [0] TBD-_Profitable Growth for Thursfield Feb 2003 v2 23 8" xfId="31926"/>
    <cellStyle name="Comma [0] TBD_Profitable Growth for Thursfield Feb 2003 v2 23 9" xfId="34020"/>
    <cellStyle name="Comma [0] TBD-_Profitable Growth for Thursfield Feb 2003 v2 23 9" xfId="34019"/>
    <cellStyle name="Comma [0] TBD_Profitable Growth for Thursfield Feb 2003 v2 24" xfId="7478"/>
    <cellStyle name="Comma [0] TBD-_Profitable Growth for Thursfield Feb 2003 v2 24" xfId="7479"/>
    <cellStyle name="Comma [0] TBD_Profitable Growth for Thursfield Feb 2003 v2 24 10" xfId="29169"/>
    <cellStyle name="Comma [0] TBD-_Profitable Growth for Thursfield Feb 2003 v2 24 10" xfId="29170"/>
    <cellStyle name="Comma [0] TBD_Profitable Growth for Thursfield Feb 2003 v2 24 11" xfId="29984"/>
    <cellStyle name="Comma [0] TBD-_Profitable Growth for Thursfield Feb 2003 v2 24 11" xfId="37126"/>
    <cellStyle name="Comma [0] TBD_Profitable Growth for Thursfield Feb 2003 v2 24 12" xfId="16223"/>
    <cellStyle name="Comma [0] TBD-_Profitable Growth for Thursfield Feb 2003 v2 24 12" xfId="16224"/>
    <cellStyle name="Comma [0] TBD_Profitable Growth for Thursfield Feb 2003 v2 24 2" xfId="22565"/>
    <cellStyle name="Comma [0] TBD-_Profitable Growth for Thursfield Feb 2003 v2 24 2" xfId="22566"/>
    <cellStyle name="Comma [0] TBD_Profitable Growth for Thursfield Feb 2003 v2 24 3" xfId="27072"/>
    <cellStyle name="Comma [0] TBD-_Profitable Growth for Thursfield Feb 2003 v2 24 3" xfId="27073"/>
    <cellStyle name="Comma [0] TBD_Profitable Growth for Thursfield Feb 2003 v2 24 4" xfId="24679"/>
    <cellStyle name="Comma [0] TBD-_Profitable Growth for Thursfield Feb 2003 v2 24 4" xfId="24678"/>
    <cellStyle name="Comma [0] TBD_Profitable Growth for Thursfield Feb 2003 v2 24 5" xfId="25864"/>
    <cellStyle name="Comma [0] TBD-_Profitable Growth for Thursfield Feb 2003 v2 24 5" xfId="25865"/>
    <cellStyle name="Comma [0] TBD_Profitable Growth for Thursfield Feb 2003 v2 24 6" xfId="33238"/>
    <cellStyle name="Comma [0] TBD-_Profitable Growth for Thursfield Feb 2003 v2 24 6" xfId="33239"/>
    <cellStyle name="Comma [0] TBD_Profitable Growth for Thursfield Feb 2003 v2 24 7" xfId="30492"/>
    <cellStyle name="Comma [0] TBD-_Profitable Growth for Thursfield Feb 2003 v2 24 7" xfId="30491"/>
    <cellStyle name="Comma [0] TBD_Profitable Growth for Thursfield Feb 2003 v2 24 8" xfId="31927"/>
    <cellStyle name="Comma [0] TBD-_Profitable Growth for Thursfield Feb 2003 v2 24 8" xfId="31928"/>
    <cellStyle name="Comma [0] TBD_Profitable Growth for Thursfield Feb 2003 v2 24 9" xfId="34018"/>
    <cellStyle name="Comma [0] TBD-_Profitable Growth for Thursfield Feb 2003 v2 24 9" xfId="34017"/>
    <cellStyle name="Comma [0] TBD_Profitable Growth for Thursfield Feb 2003 v2 25" xfId="7480"/>
    <cellStyle name="Comma [0] TBD-_Profitable Growth for Thursfield Feb 2003 v2 25" xfId="7481"/>
    <cellStyle name="Comma [0] TBD_Profitable Growth for Thursfield Feb 2003 v2 25 10" xfId="29171"/>
    <cellStyle name="Comma [0] TBD-_Profitable Growth for Thursfield Feb 2003 v2 25 10" xfId="28586"/>
    <cellStyle name="Comma [0] TBD_Profitable Growth for Thursfield Feb 2003 v2 25 11" xfId="37127"/>
    <cellStyle name="Comma [0] TBD-_Profitable Growth for Thursfield Feb 2003 v2 25 11" xfId="30225"/>
    <cellStyle name="Comma [0] TBD_Profitable Growth for Thursfield Feb 2003 v2 25 12" xfId="16225"/>
    <cellStyle name="Comma [0] TBD-_Profitable Growth for Thursfield Feb 2003 v2 25 12" xfId="16226"/>
    <cellStyle name="Comma [0] TBD_Profitable Growth for Thursfield Feb 2003 v2 25 2" xfId="22567"/>
    <cellStyle name="Comma [0] TBD-_Profitable Growth for Thursfield Feb 2003 v2 25 2" xfId="22568"/>
    <cellStyle name="Comma [0] TBD_Profitable Growth for Thursfield Feb 2003 v2 25 3" xfId="27074"/>
    <cellStyle name="Comma [0] TBD-_Profitable Growth for Thursfield Feb 2003 v2 25 3" xfId="27075"/>
    <cellStyle name="Comma [0] TBD_Profitable Growth for Thursfield Feb 2003 v2 25 4" xfId="24677"/>
    <cellStyle name="Comma [0] TBD-_Profitable Growth for Thursfield Feb 2003 v2 25 4" xfId="24676"/>
    <cellStyle name="Comma [0] TBD_Profitable Growth for Thursfield Feb 2003 v2 25 5" xfId="25866"/>
    <cellStyle name="Comma [0] TBD-_Profitable Growth for Thursfield Feb 2003 v2 25 5" xfId="25867"/>
    <cellStyle name="Comma [0] TBD_Profitable Growth for Thursfield Feb 2003 v2 25 6" xfId="33240"/>
    <cellStyle name="Comma [0] TBD-_Profitable Growth for Thursfield Feb 2003 v2 25 6" xfId="33241"/>
    <cellStyle name="Comma [0] TBD_Profitable Growth for Thursfield Feb 2003 v2 25 7" xfId="30490"/>
    <cellStyle name="Comma [0] TBD-_Profitable Growth for Thursfield Feb 2003 v2 25 7" xfId="30489"/>
    <cellStyle name="Comma [0] TBD_Profitable Growth for Thursfield Feb 2003 v2 25 8" xfId="31929"/>
    <cellStyle name="Comma [0] TBD-_Profitable Growth for Thursfield Feb 2003 v2 25 8" xfId="31930"/>
    <cellStyle name="Comma [0] TBD_Profitable Growth for Thursfield Feb 2003 v2 25 9" xfId="31562"/>
    <cellStyle name="Comma [0] TBD-_Profitable Growth for Thursfield Feb 2003 v2 25 9" xfId="28186"/>
    <cellStyle name="Comma [0] TBD_Profitable Growth for Thursfield Feb 2003 v2 26" xfId="7482"/>
    <cellStyle name="Comma [0] TBD-_Profitable Growth for Thursfield Feb 2003 v2 26" xfId="7483"/>
    <cellStyle name="Comma [0] TBD_Profitable Growth for Thursfield Feb 2003 v2 26 10" xfId="28472"/>
    <cellStyle name="Comma [0] TBD-_Profitable Growth for Thursfield Feb 2003 v2 26 10" xfId="28473"/>
    <cellStyle name="Comma [0] TBD_Profitable Growth for Thursfield Feb 2003 v2 26 11" xfId="30224"/>
    <cellStyle name="Comma [0] TBD-_Profitable Growth for Thursfield Feb 2003 v2 26 11" xfId="36706"/>
    <cellStyle name="Comma [0] TBD_Profitable Growth for Thursfield Feb 2003 v2 26 12" xfId="16227"/>
    <cellStyle name="Comma [0] TBD-_Profitable Growth for Thursfield Feb 2003 v2 26 12" xfId="16228"/>
    <cellStyle name="Comma [0] TBD_Profitable Growth for Thursfield Feb 2003 v2 26 2" xfId="22569"/>
    <cellStyle name="Comma [0] TBD-_Profitable Growth for Thursfield Feb 2003 v2 26 2" xfId="22570"/>
    <cellStyle name="Comma [0] TBD_Profitable Growth for Thursfield Feb 2003 v2 26 3" xfId="27076"/>
    <cellStyle name="Comma [0] TBD-_Profitable Growth for Thursfield Feb 2003 v2 26 3" xfId="27077"/>
    <cellStyle name="Comma [0] TBD_Profitable Growth for Thursfield Feb 2003 v2 26 4" xfId="24675"/>
    <cellStyle name="Comma [0] TBD-_Profitable Growth for Thursfield Feb 2003 v2 26 4" xfId="24674"/>
    <cellStyle name="Comma [0] TBD_Profitable Growth for Thursfield Feb 2003 v2 26 5" xfId="25868"/>
    <cellStyle name="Comma [0] TBD-_Profitable Growth for Thursfield Feb 2003 v2 26 5" xfId="25869"/>
    <cellStyle name="Comma [0] TBD_Profitable Growth for Thursfield Feb 2003 v2 26 6" xfId="33242"/>
    <cellStyle name="Comma [0] TBD-_Profitable Growth for Thursfield Feb 2003 v2 26 6" xfId="33243"/>
    <cellStyle name="Comma [0] TBD_Profitable Growth for Thursfield Feb 2003 v2 26 7" xfId="30488"/>
    <cellStyle name="Comma [0] TBD-_Profitable Growth for Thursfield Feb 2003 v2 26 7" xfId="30487"/>
    <cellStyle name="Comma [0] TBD_Profitable Growth for Thursfield Feb 2003 v2 26 8" xfId="30178"/>
    <cellStyle name="Comma [0] TBD-_Profitable Growth for Thursfield Feb 2003 v2 26 8" xfId="29628"/>
    <cellStyle name="Comma [0] TBD_Profitable Growth for Thursfield Feb 2003 v2 26 9" xfId="31561"/>
    <cellStyle name="Comma [0] TBD-_Profitable Growth for Thursfield Feb 2003 v2 26 9" xfId="31560"/>
    <cellStyle name="Comma [0] TBD_Profitable Growth for Thursfield Feb 2003 v2 27" xfId="7484"/>
    <cellStyle name="Comma [0] TBD-_Profitable Growth for Thursfield Feb 2003 v2 27" xfId="7485"/>
    <cellStyle name="Comma [0] TBD_Profitable Growth for Thursfield Feb 2003 v2 27 10" xfId="28474"/>
    <cellStyle name="Comma [0] TBD-_Profitable Growth for Thursfield Feb 2003 v2 27 10" xfId="28477"/>
    <cellStyle name="Comma [0] TBD_Profitable Growth for Thursfield Feb 2003 v2 27 11" xfId="33467"/>
    <cellStyle name="Comma [0] TBD-_Profitable Growth for Thursfield Feb 2003 v2 27 11" xfId="30223"/>
    <cellStyle name="Comma [0] TBD_Profitable Growth for Thursfield Feb 2003 v2 27 12" xfId="16229"/>
    <cellStyle name="Comma [0] TBD-_Profitable Growth for Thursfield Feb 2003 v2 27 12" xfId="16230"/>
    <cellStyle name="Comma [0] TBD_Profitable Growth for Thursfield Feb 2003 v2 27 2" xfId="22571"/>
    <cellStyle name="Comma [0] TBD-_Profitable Growth for Thursfield Feb 2003 v2 27 2" xfId="22572"/>
    <cellStyle name="Comma [0] TBD_Profitable Growth for Thursfield Feb 2003 v2 27 3" xfId="27078"/>
    <cellStyle name="Comma [0] TBD-_Profitable Growth for Thursfield Feb 2003 v2 27 3" xfId="27079"/>
    <cellStyle name="Comma [0] TBD_Profitable Growth for Thursfield Feb 2003 v2 27 4" xfId="24673"/>
    <cellStyle name="Comma [0] TBD-_Profitable Growth for Thursfield Feb 2003 v2 27 4" xfId="24672"/>
    <cellStyle name="Comma [0] TBD_Profitable Growth for Thursfield Feb 2003 v2 27 5" xfId="25870"/>
    <cellStyle name="Comma [0] TBD-_Profitable Growth for Thursfield Feb 2003 v2 27 5" xfId="25871"/>
    <cellStyle name="Comma [0] TBD_Profitable Growth for Thursfield Feb 2003 v2 27 6" xfId="33244"/>
    <cellStyle name="Comma [0] TBD-_Profitable Growth for Thursfield Feb 2003 v2 27 6" xfId="33245"/>
    <cellStyle name="Comma [0] TBD_Profitable Growth for Thursfield Feb 2003 v2 27 7" xfId="30486"/>
    <cellStyle name="Comma [0] TBD-_Profitable Growth for Thursfield Feb 2003 v2 27 7" xfId="30485"/>
    <cellStyle name="Comma [0] TBD_Profitable Growth for Thursfield Feb 2003 v2 27 8" xfId="29629"/>
    <cellStyle name="Comma [0] TBD-_Profitable Growth for Thursfield Feb 2003 v2 27 8" xfId="29630"/>
    <cellStyle name="Comma [0] TBD_Profitable Growth for Thursfield Feb 2003 v2 27 9" xfId="31559"/>
    <cellStyle name="Comma [0] TBD-_Profitable Growth for Thursfield Feb 2003 v2 27 9" xfId="31558"/>
    <cellStyle name="Comma [0] TBD_Profitable Growth for Thursfield Feb 2003 v2 28" xfId="7486"/>
    <cellStyle name="Comma [0] TBD-_Profitable Growth for Thursfield Feb 2003 v2 28" xfId="7487"/>
    <cellStyle name="Comma [0] TBD_Profitable Growth for Thursfield Feb 2003 v2 28 10" xfId="28478"/>
    <cellStyle name="Comma [0] TBD-_Profitable Growth for Thursfield Feb 2003 v2 28 10" xfId="28479"/>
    <cellStyle name="Comma [0] TBD_Profitable Growth for Thursfield Feb 2003 v2 28 11" xfId="37114"/>
    <cellStyle name="Comma [0] TBD-_Profitable Growth for Thursfield Feb 2003 v2 28 11" xfId="33862"/>
    <cellStyle name="Comma [0] TBD_Profitable Growth for Thursfield Feb 2003 v2 28 12" xfId="16231"/>
    <cellStyle name="Comma [0] TBD-_Profitable Growth for Thursfield Feb 2003 v2 28 12" xfId="16232"/>
    <cellStyle name="Comma [0] TBD_Profitable Growth for Thursfield Feb 2003 v2 28 2" xfId="22573"/>
    <cellStyle name="Comma [0] TBD-_Profitable Growth for Thursfield Feb 2003 v2 28 2" xfId="22574"/>
    <cellStyle name="Comma [0] TBD_Profitable Growth for Thursfield Feb 2003 v2 28 3" xfId="27080"/>
    <cellStyle name="Comma [0] TBD-_Profitable Growth for Thursfield Feb 2003 v2 28 3" xfId="27081"/>
    <cellStyle name="Comma [0] TBD_Profitable Growth for Thursfield Feb 2003 v2 28 4" xfId="24671"/>
    <cellStyle name="Comma [0] TBD-_Profitable Growth for Thursfield Feb 2003 v2 28 4" xfId="24670"/>
    <cellStyle name="Comma [0] TBD_Profitable Growth for Thursfield Feb 2003 v2 28 5" xfId="25872"/>
    <cellStyle name="Comma [0] TBD-_Profitable Growth for Thursfield Feb 2003 v2 28 5" xfId="25873"/>
    <cellStyle name="Comma [0] TBD_Profitable Growth for Thursfield Feb 2003 v2 28 6" xfId="33246"/>
    <cellStyle name="Comma [0] TBD-_Profitable Growth for Thursfield Feb 2003 v2 28 6" xfId="33247"/>
    <cellStyle name="Comma [0] TBD_Profitable Growth for Thursfield Feb 2003 v2 28 7" xfId="30484"/>
    <cellStyle name="Comma [0] TBD-_Profitable Growth for Thursfield Feb 2003 v2 28 7" xfId="30483"/>
    <cellStyle name="Comma [0] TBD_Profitable Growth for Thursfield Feb 2003 v2 28 8" xfId="29631"/>
    <cellStyle name="Comma [0] TBD-_Profitable Growth for Thursfield Feb 2003 v2 28 8" xfId="29632"/>
    <cellStyle name="Comma [0] TBD_Profitable Growth for Thursfield Feb 2003 v2 28 9" xfId="31557"/>
    <cellStyle name="Comma [0] TBD-_Profitable Growth for Thursfield Feb 2003 v2 28 9" xfId="31556"/>
    <cellStyle name="Comma [0] TBD_Profitable Growth for Thursfield Feb 2003 v2 29" xfId="22533"/>
    <cellStyle name="Comma [0] TBD-_Profitable Growth for Thursfield Feb 2003 v2 29" xfId="22534"/>
    <cellStyle name="Comma [0] TBD_Profitable Growth for Thursfield Feb 2003 v2 3" xfId="7488"/>
    <cellStyle name="Comma [0] TBD-_Profitable Growth for Thursfield Feb 2003 v2 3" xfId="7489"/>
    <cellStyle name="Comma [0] TBD_Profitable Growth for Thursfield Feb 2003 v2 3 10" xfId="28480"/>
    <cellStyle name="Comma [0] TBD-_Profitable Growth for Thursfield Feb 2003 v2 3 10" xfId="28481"/>
    <cellStyle name="Comma [0] TBD_Profitable Growth for Thursfield Feb 2003 v2 3 11" xfId="33452"/>
    <cellStyle name="Comma [0] TBD-_Profitable Growth for Thursfield Feb 2003 v2 3 11" xfId="36474"/>
    <cellStyle name="Comma [0] TBD_Profitable Growth for Thursfield Feb 2003 v2 3 12" xfId="16233"/>
    <cellStyle name="Comma [0] TBD-_Profitable Growth for Thursfield Feb 2003 v2 3 12" xfId="16234"/>
    <cellStyle name="Comma [0] TBD_Profitable Growth for Thursfield Feb 2003 v2 3 2" xfId="22575"/>
    <cellStyle name="Comma [0] TBD-_Profitable Growth for Thursfield Feb 2003 v2 3 2" xfId="22576"/>
    <cellStyle name="Comma [0] TBD_Profitable Growth for Thursfield Feb 2003 v2 3 3" xfId="27082"/>
    <cellStyle name="Comma [0] TBD-_Profitable Growth for Thursfield Feb 2003 v2 3 3" xfId="27083"/>
    <cellStyle name="Comma [0] TBD_Profitable Growth for Thursfield Feb 2003 v2 3 4" xfId="24669"/>
    <cellStyle name="Comma [0] TBD-_Profitable Growth for Thursfield Feb 2003 v2 3 4" xfId="24668"/>
    <cellStyle name="Comma [0] TBD_Profitable Growth for Thursfield Feb 2003 v2 3 5" xfId="25874"/>
    <cellStyle name="Comma [0] TBD-_Profitable Growth for Thursfield Feb 2003 v2 3 5" xfId="25875"/>
    <cellStyle name="Comma [0] TBD_Profitable Growth for Thursfield Feb 2003 v2 3 6" xfId="33248"/>
    <cellStyle name="Comma [0] TBD-_Profitable Growth for Thursfield Feb 2003 v2 3 6" xfId="33249"/>
    <cellStyle name="Comma [0] TBD_Profitable Growth for Thursfield Feb 2003 v2 3 7" xfId="30482"/>
    <cellStyle name="Comma [0] TBD-_Profitable Growth for Thursfield Feb 2003 v2 3 7" xfId="30481"/>
    <cellStyle name="Comma [0] TBD_Profitable Growth for Thursfield Feb 2003 v2 3 8" xfId="29633"/>
    <cellStyle name="Comma [0] TBD-_Profitable Growth for Thursfield Feb 2003 v2 3 8" xfId="29634"/>
    <cellStyle name="Comma [0] TBD_Profitable Growth for Thursfield Feb 2003 v2 3 9" xfId="31555"/>
    <cellStyle name="Comma [0] TBD-_Profitable Growth for Thursfield Feb 2003 v2 3 9" xfId="31554"/>
    <cellStyle name="Comma [0] TBD_Profitable Growth for Thursfield Feb 2003 v2 30" xfId="27040"/>
    <cellStyle name="Comma [0] TBD-_Profitable Growth for Thursfield Feb 2003 v2 30" xfId="27041"/>
    <cellStyle name="Comma [0] TBD_Profitable Growth for Thursfield Feb 2003 v2 31" xfId="24711"/>
    <cellStyle name="Comma [0] TBD-_Profitable Growth for Thursfield Feb 2003 v2 31" xfId="24710"/>
    <cellStyle name="Comma [0] TBD_Profitable Growth for Thursfield Feb 2003 v2 32" xfId="25835"/>
    <cellStyle name="Comma [0] TBD-_Profitable Growth for Thursfield Feb 2003 v2 32" xfId="25836"/>
    <cellStyle name="Comma [0] TBD_Profitable Growth for Thursfield Feb 2003 v2 33" xfId="33206"/>
    <cellStyle name="Comma [0] TBD-_Profitable Growth for Thursfield Feb 2003 v2 33" xfId="33207"/>
    <cellStyle name="Comma [0] TBD_Profitable Growth for Thursfield Feb 2003 v2 34" xfId="30524"/>
    <cellStyle name="Comma [0] TBD-_Profitable Growth for Thursfield Feb 2003 v2 34" xfId="30523"/>
    <cellStyle name="Comma [0] TBD_Profitable Growth for Thursfield Feb 2003 v2 35" xfId="31895"/>
    <cellStyle name="Comma [0] TBD-_Profitable Growth for Thursfield Feb 2003 v2 35" xfId="31896"/>
    <cellStyle name="Comma [0] TBD_Profitable Growth for Thursfield Feb 2003 v2 36" xfId="34077"/>
    <cellStyle name="Comma [0] TBD-_Profitable Growth for Thursfield Feb 2003 v2 36" xfId="34076"/>
    <cellStyle name="Comma [0] TBD_Profitable Growth for Thursfield Feb 2003 v2 37" xfId="34653"/>
    <cellStyle name="Comma [0] TBD-_Profitable Growth for Thursfield Feb 2003 v2 37" xfId="34654"/>
    <cellStyle name="Comma [0] TBD_Profitable Growth for Thursfield Feb 2003 v2 38" xfId="30232"/>
    <cellStyle name="Comma [0] TBD-_Profitable Growth for Thursfield Feb 2003 v2 38" xfId="37149"/>
    <cellStyle name="Comma [0] TBD_Profitable Growth for Thursfield Feb 2003 v2 39" xfId="16191"/>
    <cellStyle name="Comma [0] TBD-_Profitable Growth for Thursfield Feb 2003 v2 39" xfId="16192"/>
    <cellStyle name="Comma [0] TBD_Profitable Growth for Thursfield Feb 2003 v2 4" xfId="7490"/>
    <cellStyle name="Comma [0] TBD-_Profitable Growth for Thursfield Feb 2003 v2 4" xfId="7491"/>
    <cellStyle name="Comma [0] TBD_Profitable Growth for Thursfield Feb 2003 v2 4 10" xfId="33568"/>
    <cellStyle name="Comma [0] TBD-_Profitable Growth for Thursfield Feb 2003 v2 4 10" xfId="28482"/>
    <cellStyle name="Comma [0] TBD_Profitable Growth for Thursfield Feb 2003 v2 4 11" xfId="36473"/>
    <cellStyle name="Comma [0] TBD-_Profitable Growth for Thursfield Feb 2003 v2 4 11" xfId="36472"/>
    <cellStyle name="Comma [0] TBD_Profitable Growth for Thursfield Feb 2003 v2 4 12" xfId="16235"/>
    <cellStyle name="Comma [0] TBD-_Profitable Growth for Thursfield Feb 2003 v2 4 12" xfId="16236"/>
    <cellStyle name="Comma [0] TBD_Profitable Growth for Thursfield Feb 2003 v2 4 2" xfId="22577"/>
    <cellStyle name="Comma [0] TBD-_Profitable Growth for Thursfield Feb 2003 v2 4 2" xfId="22578"/>
    <cellStyle name="Comma [0] TBD_Profitable Growth for Thursfield Feb 2003 v2 4 3" xfId="27084"/>
    <cellStyle name="Comma [0] TBD-_Profitable Growth for Thursfield Feb 2003 v2 4 3" xfId="27085"/>
    <cellStyle name="Comma [0] TBD_Profitable Growth for Thursfield Feb 2003 v2 4 4" xfId="24667"/>
    <cellStyle name="Comma [0] TBD-_Profitable Growth for Thursfield Feb 2003 v2 4 4" xfId="24666"/>
    <cellStyle name="Comma [0] TBD_Profitable Growth for Thursfield Feb 2003 v2 4 5" xfId="25876"/>
    <cellStyle name="Comma [0] TBD-_Profitable Growth for Thursfield Feb 2003 v2 4 5" xfId="25877"/>
    <cellStyle name="Comma [0] TBD_Profitable Growth for Thursfield Feb 2003 v2 4 6" xfId="33250"/>
    <cellStyle name="Comma [0] TBD-_Profitable Growth for Thursfield Feb 2003 v2 4 6" xfId="33251"/>
    <cellStyle name="Comma [0] TBD_Profitable Growth for Thursfield Feb 2003 v2 4 7" xfId="30480"/>
    <cellStyle name="Comma [0] TBD-_Profitable Growth for Thursfield Feb 2003 v2 4 7" xfId="30479"/>
    <cellStyle name="Comma [0] TBD_Profitable Growth for Thursfield Feb 2003 v2 4 8" xfId="29635"/>
    <cellStyle name="Comma [0] TBD-_Profitable Growth for Thursfield Feb 2003 v2 4 8" xfId="29636"/>
    <cellStyle name="Comma [0] TBD_Profitable Growth for Thursfield Feb 2003 v2 4 9" xfId="31553"/>
    <cellStyle name="Comma [0] TBD-_Profitable Growth for Thursfield Feb 2003 v2 4 9" xfId="31552"/>
    <cellStyle name="Comma [0] TBD_Profitable Growth for Thursfield Feb 2003 v2 5" xfId="7492"/>
    <cellStyle name="Comma [0] TBD-_Profitable Growth for Thursfield Feb 2003 v2 5" xfId="7493"/>
    <cellStyle name="Comma [0] TBD_Profitable Growth for Thursfield Feb 2003 v2 5 10" xfId="28483"/>
    <cellStyle name="Comma [0] TBD-_Profitable Growth for Thursfield Feb 2003 v2 5 10" xfId="28484"/>
    <cellStyle name="Comma [0] TBD_Profitable Growth for Thursfield Feb 2003 v2 5 11" xfId="33635"/>
    <cellStyle name="Comma [0] TBD-_Profitable Growth for Thursfield Feb 2003 v2 5 11" xfId="36471"/>
    <cellStyle name="Comma [0] TBD_Profitable Growth for Thursfield Feb 2003 v2 5 12" xfId="16237"/>
    <cellStyle name="Comma [0] TBD-_Profitable Growth for Thursfield Feb 2003 v2 5 12" xfId="16238"/>
    <cellStyle name="Comma [0] TBD_Profitable Growth for Thursfield Feb 2003 v2 5 2" xfId="22579"/>
    <cellStyle name="Comma [0] TBD-_Profitable Growth for Thursfield Feb 2003 v2 5 2" xfId="22580"/>
    <cellStyle name="Comma [0] TBD_Profitable Growth for Thursfield Feb 2003 v2 5 3" xfId="27086"/>
    <cellStyle name="Comma [0] TBD-_Profitable Growth for Thursfield Feb 2003 v2 5 3" xfId="27087"/>
    <cellStyle name="Comma [0] TBD_Profitable Growth for Thursfield Feb 2003 v2 5 4" xfId="24665"/>
    <cellStyle name="Comma [0] TBD-_Profitable Growth for Thursfield Feb 2003 v2 5 4" xfId="24664"/>
    <cellStyle name="Comma [0] TBD_Profitable Growth for Thursfield Feb 2003 v2 5 5" xfId="25878"/>
    <cellStyle name="Comma [0] TBD-_Profitable Growth for Thursfield Feb 2003 v2 5 5" xfId="24470"/>
    <cellStyle name="Comma [0] TBD_Profitable Growth for Thursfield Feb 2003 v2 5 6" xfId="33252"/>
    <cellStyle name="Comma [0] TBD-_Profitable Growth for Thursfield Feb 2003 v2 5 6" xfId="33253"/>
    <cellStyle name="Comma [0] TBD_Profitable Growth for Thursfield Feb 2003 v2 5 7" xfId="30478"/>
    <cellStyle name="Comma [0] TBD-_Profitable Growth for Thursfield Feb 2003 v2 5 7" xfId="30477"/>
    <cellStyle name="Comma [0] TBD_Profitable Growth for Thursfield Feb 2003 v2 5 8" xfId="29637"/>
    <cellStyle name="Comma [0] TBD-_Profitable Growth for Thursfield Feb 2003 v2 5 8" xfId="28318"/>
    <cellStyle name="Comma [0] TBD_Profitable Growth for Thursfield Feb 2003 v2 5 9" xfId="31551"/>
    <cellStyle name="Comma [0] TBD-_Profitable Growth for Thursfield Feb 2003 v2 5 9" xfId="31550"/>
    <cellStyle name="Comma [0] TBD_Profitable Growth for Thursfield Feb 2003 v2 6" xfId="7494"/>
    <cellStyle name="Comma [0] TBD-_Profitable Growth for Thursfield Feb 2003 v2 6" xfId="7495"/>
    <cellStyle name="Comma [0] TBD_Profitable Growth for Thursfield Feb 2003 v2 6 10" xfId="34673"/>
    <cellStyle name="Comma [0] TBD-_Profitable Growth for Thursfield Feb 2003 v2 6 10" xfId="34674"/>
    <cellStyle name="Comma [0] TBD_Profitable Growth for Thursfield Feb 2003 v2 6 11" xfId="36470"/>
    <cellStyle name="Comma [0] TBD-_Profitable Growth for Thursfield Feb 2003 v2 6 11" xfId="36469"/>
    <cellStyle name="Comma [0] TBD_Profitable Growth for Thursfield Feb 2003 v2 6 12" xfId="16239"/>
    <cellStyle name="Comma [0] TBD-_Profitable Growth for Thursfield Feb 2003 v2 6 12" xfId="16240"/>
    <cellStyle name="Comma [0] TBD_Profitable Growth for Thursfield Feb 2003 v2 6 2" xfId="22581"/>
    <cellStyle name="Comma [0] TBD-_Profitable Growth for Thursfield Feb 2003 v2 6 2" xfId="22582"/>
    <cellStyle name="Comma [0] TBD_Profitable Growth for Thursfield Feb 2003 v2 6 3" xfId="27088"/>
    <cellStyle name="Comma [0] TBD-_Profitable Growth for Thursfield Feb 2003 v2 6 3" xfId="27089"/>
    <cellStyle name="Comma [0] TBD_Profitable Growth for Thursfield Feb 2003 v2 6 4" xfId="24663"/>
    <cellStyle name="Comma [0] TBD-_Profitable Growth for Thursfield Feb 2003 v2 6 4" xfId="24662"/>
    <cellStyle name="Comma [0] TBD_Profitable Growth for Thursfield Feb 2003 v2 6 5" xfId="24332"/>
    <cellStyle name="Comma [0] TBD-_Profitable Growth for Thursfield Feb 2003 v2 6 5" xfId="24333"/>
    <cellStyle name="Comma [0] TBD_Profitable Growth for Thursfield Feb 2003 v2 6 6" xfId="33254"/>
    <cellStyle name="Comma [0] TBD-_Profitable Growth for Thursfield Feb 2003 v2 6 6" xfId="33255"/>
    <cellStyle name="Comma [0] TBD_Profitable Growth for Thursfield Feb 2003 v2 6 7" xfId="30476"/>
    <cellStyle name="Comma [0] TBD-_Profitable Growth for Thursfield Feb 2003 v2 6 7" xfId="30475"/>
    <cellStyle name="Comma [0] TBD_Profitable Growth for Thursfield Feb 2003 v2 6 8" xfId="31931"/>
    <cellStyle name="Comma [0] TBD-_Profitable Growth for Thursfield Feb 2003 v2 6 8" xfId="31932"/>
    <cellStyle name="Comma [0] TBD_Profitable Growth for Thursfield Feb 2003 v2 6 9" xfId="31549"/>
    <cellStyle name="Comma [0] TBD-_Profitable Growth for Thursfield Feb 2003 v2 6 9" xfId="31546"/>
    <cellStyle name="Comma [0] TBD_Profitable Growth for Thursfield Feb 2003 v2 7" xfId="7496"/>
    <cellStyle name="Comma [0] TBD-_Profitable Growth for Thursfield Feb 2003 v2 7" xfId="7497"/>
    <cellStyle name="Comma [0] TBD_Profitable Growth for Thursfield Feb 2003 v2 7 10" xfId="34675"/>
    <cellStyle name="Comma [0] TBD-_Profitable Growth for Thursfield Feb 2003 v2 7 10" xfId="28077"/>
    <cellStyle name="Comma [0] TBD_Profitable Growth for Thursfield Feb 2003 v2 7 11" xfId="36468"/>
    <cellStyle name="Comma [0] TBD-_Profitable Growth for Thursfield Feb 2003 v2 7 11" xfId="36467"/>
    <cellStyle name="Comma [0] TBD_Profitable Growth for Thursfield Feb 2003 v2 7 12" xfId="16241"/>
    <cellStyle name="Comma [0] TBD-_Profitable Growth for Thursfield Feb 2003 v2 7 12" xfId="16242"/>
    <cellStyle name="Comma [0] TBD_Profitable Growth for Thursfield Feb 2003 v2 7 2" xfId="22583"/>
    <cellStyle name="Comma [0] TBD-_Profitable Growth for Thursfield Feb 2003 v2 7 2" xfId="22584"/>
    <cellStyle name="Comma [0] TBD_Profitable Growth for Thursfield Feb 2003 v2 7 3" xfId="27090"/>
    <cellStyle name="Comma [0] TBD-_Profitable Growth for Thursfield Feb 2003 v2 7 3" xfId="27091"/>
    <cellStyle name="Comma [0] TBD_Profitable Growth for Thursfield Feb 2003 v2 7 4" xfId="24661"/>
    <cellStyle name="Comma [0] TBD-_Profitable Growth for Thursfield Feb 2003 v2 7 4" xfId="24660"/>
    <cellStyle name="Comma [0] TBD_Profitable Growth for Thursfield Feb 2003 v2 7 5" xfId="24334"/>
    <cellStyle name="Comma [0] TBD-_Profitable Growth for Thursfield Feb 2003 v2 7 5" xfId="24335"/>
    <cellStyle name="Comma [0] TBD_Profitable Growth for Thursfield Feb 2003 v2 7 6" xfId="33256"/>
    <cellStyle name="Comma [0] TBD-_Profitable Growth for Thursfield Feb 2003 v2 7 6" xfId="33257"/>
    <cellStyle name="Comma [0] TBD_Profitable Growth for Thursfield Feb 2003 v2 7 7" xfId="30474"/>
    <cellStyle name="Comma [0] TBD-_Profitable Growth for Thursfield Feb 2003 v2 7 7" xfId="30473"/>
    <cellStyle name="Comma [0] TBD_Profitable Growth for Thursfield Feb 2003 v2 7 8" xfId="29638"/>
    <cellStyle name="Comma [0] TBD-_Profitable Growth for Thursfield Feb 2003 v2 7 8" xfId="29639"/>
    <cellStyle name="Comma [0] TBD_Profitable Growth for Thursfield Feb 2003 v2 7 9" xfId="28185"/>
    <cellStyle name="Comma [0] TBD-_Profitable Growth for Thursfield Feb 2003 v2 7 9" xfId="31545"/>
    <cellStyle name="Comma [0] TBD_Profitable Growth for Thursfield Feb 2003 v2 8" xfId="7498"/>
    <cellStyle name="Comma [0] TBD-_Profitable Growth for Thursfield Feb 2003 v2 8" xfId="7499"/>
    <cellStyle name="Comma [0] TBD_Profitable Growth for Thursfield Feb 2003 v2 8 10" xfId="34676"/>
    <cellStyle name="Comma [0] TBD-_Profitable Growth for Thursfield Feb 2003 v2 8 10" xfId="28076"/>
    <cellStyle name="Comma [0] TBD_Profitable Growth for Thursfield Feb 2003 v2 8 11" xfId="36466"/>
    <cellStyle name="Comma [0] TBD-_Profitable Growth for Thursfield Feb 2003 v2 8 11" xfId="35914"/>
    <cellStyle name="Comma [0] TBD_Profitable Growth for Thursfield Feb 2003 v2 8 12" xfId="16243"/>
    <cellStyle name="Comma [0] TBD-_Profitable Growth for Thursfield Feb 2003 v2 8 12" xfId="16244"/>
    <cellStyle name="Comma [0] TBD_Profitable Growth for Thursfield Feb 2003 v2 8 2" xfId="22585"/>
    <cellStyle name="Comma [0] TBD-_Profitable Growth for Thursfield Feb 2003 v2 8 2" xfId="22586"/>
    <cellStyle name="Comma [0] TBD_Profitable Growth for Thursfield Feb 2003 v2 8 3" xfId="27092"/>
    <cellStyle name="Comma [0] TBD-_Profitable Growth for Thursfield Feb 2003 v2 8 3" xfId="27093"/>
    <cellStyle name="Comma [0] TBD_Profitable Growth for Thursfield Feb 2003 v2 8 4" xfId="24659"/>
    <cellStyle name="Comma [0] TBD-_Profitable Growth for Thursfield Feb 2003 v2 8 4" xfId="24658"/>
    <cellStyle name="Comma [0] TBD_Profitable Growth for Thursfield Feb 2003 v2 8 5" xfId="24336"/>
    <cellStyle name="Comma [0] TBD-_Profitable Growth for Thursfield Feb 2003 v2 8 5" xfId="24337"/>
    <cellStyle name="Comma [0] TBD_Profitable Growth for Thursfield Feb 2003 v2 8 6" xfId="33258"/>
    <cellStyle name="Comma [0] TBD-_Profitable Growth for Thursfield Feb 2003 v2 8 6" xfId="33259"/>
    <cellStyle name="Comma [0] TBD_Profitable Growth for Thursfield Feb 2003 v2 8 7" xfId="30472"/>
    <cellStyle name="Comma [0] TBD-_Profitable Growth for Thursfield Feb 2003 v2 8 7" xfId="30471"/>
    <cellStyle name="Comma [0] TBD_Profitable Growth for Thursfield Feb 2003 v2 8 8" xfId="29640"/>
    <cellStyle name="Comma [0] TBD-_Profitable Growth for Thursfield Feb 2003 v2 8 8" xfId="29641"/>
    <cellStyle name="Comma [0] TBD_Profitable Growth for Thursfield Feb 2003 v2 8 9" xfId="31544"/>
    <cellStyle name="Comma [0] TBD-_Profitable Growth for Thursfield Feb 2003 v2 8 9" xfId="31543"/>
    <cellStyle name="Comma [0] TBD_Profitable Growth for Thursfield Feb 2003 v2 9" xfId="7500"/>
    <cellStyle name="Comma [0] TBD-_Profitable Growth for Thursfield Feb 2003 v2 9" xfId="7501"/>
    <cellStyle name="Comma [0] TBD_Profitable Growth for Thursfield Feb 2003 v2 9 10" xfId="34677"/>
    <cellStyle name="Comma [0] TBD-_Profitable Growth for Thursfield Feb 2003 v2 9 10" xfId="34678"/>
    <cellStyle name="Comma [0] TBD_Profitable Growth for Thursfield Feb 2003 v2 9 11" xfId="33861"/>
    <cellStyle name="Comma [0] TBD-_Profitable Growth for Thursfield Feb 2003 v2 9 11" xfId="28564"/>
    <cellStyle name="Comma [0] TBD_Profitable Growth for Thursfield Feb 2003 v2 9 12" xfId="16245"/>
    <cellStyle name="Comma [0] TBD-_Profitable Growth for Thursfield Feb 2003 v2 9 12" xfId="16246"/>
    <cellStyle name="Comma [0] TBD_Profitable Growth for Thursfield Feb 2003 v2 9 2" xfId="22587"/>
    <cellStyle name="Comma [0] TBD-_Profitable Growth for Thursfield Feb 2003 v2 9 2" xfId="22588"/>
    <cellStyle name="Comma [0] TBD_Profitable Growth for Thursfield Feb 2003 v2 9 3" xfId="27094"/>
    <cellStyle name="Comma [0] TBD-_Profitable Growth for Thursfield Feb 2003 v2 9 3" xfId="27095"/>
    <cellStyle name="Comma [0] TBD_Profitable Growth for Thursfield Feb 2003 v2 9 4" xfId="24657"/>
    <cellStyle name="Comma [0] TBD-_Profitable Growth for Thursfield Feb 2003 v2 9 4" xfId="24656"/>
    <cellStyle name="Comma [0] TBD_Profitable Growth for Thursfield Feb 2003 v2 9 5" xfId="24338"/>
    <cellStyle name="Comma [0] TBD-_Profitable Growth for Thursfield Feb 2003 v2 9 5" xfId="24339"/>
    <cellStyle name="Comma [0] TBD_Profitable Growth for Thursfield Feb 2003 v2 9 6" xfId="33260"/>
    <cellStyle name="Comma [0] TBD-_Profitable Growth for Thursfield Feb 2003 v2 9 6" xfId="33261"/>
    <cellStyle name="Comma [0] TBD_Profitable Growth for Thursfield Feb 2003 v2 9 7" xfId="30470"/>
    <cellStyle name="Comma [0] TBD-_Profitable Growth for Thursfield Feb 2003 v2 9 7" xfId="30469"/>
    <cellStyle name="Comma [0] TBD_Profitable Growth for Thursfield Feb 2003 v2 9 8" xfId="29642"/>
    <cellStyle name="Comma [0] TBD-_Profitable Growth for Thursfield Feb 2003 v2 9 8" xfId="29643"/>
    <cellStyle name="Comma [0] TBD_Profitable Growth for Thursfield Feb 2003 v2 9 9" xfId="31542"/>
    <cellStyle name="Comma [0] TBD-_Profitable Growth for Thursfield Feb 2003 v2 9 9" xfId="31541"/>
    <cellStyle name="Comma [0] TBD_r&amp;o" xfId="7502"/>
    <cellStyle name="Comma [0] TBD-_Sept 24 SBG Volvo Cars" xfId="7503"/>
    <cellStyle name="Comma [0] TBD_Volvo Budget Quarter Cash Flow 21Jan04" xfId="7504"/>
    <cellStyle name="Comma [0] TBD-_Volvo Budget Quarter Cash Flow 21Jan04" xfId="7505"/>
    <cellStyle name="Comma [0] TBD_Volvo Budget Quarter Cash Flow 21Jan04 10" xfId="7506"/>
    <cellStyle name="Comma [0] TBD-_Volvo Budget Quarter Cash Flow 21Jan04 10" xfId="7507"/>
    <cellStyle name="Comma [0] TBD_Volvo Budget Quarter Cash Flow 21Jan04 10 10" xfId="28485"/>
    <cellStyle name="Comma [0] TBD-_Volvo Budget Quarter Cash Flow 21Jan04 10 10" xfId="34680"/>
    <cellStyle name="Comma [0] TBD_Volvo Budget Quarter Cash Flow 21Jan04 10 11" xfId="36463"/>
    <cellStyle name="Comma [0] TBD-_Volvo Budget Quarter Cash Flow 21Jan04 10 11" xfId="36462"/>
    <cellStyle name="Comma [0] TBD_Volvo Budget Quarter Cash Flow 21Jan04 10 12" xfId="16249"/>
    <cellStyle name="Comma [0] TBD-_Volvo Budget Quarter Cash Flow 21Jan04 10 12" xfId="16250"/>
    <cellStyle name="Comma [0] TBD_Volvo Budget Quarter Cash Flow 21Jan04 10 2" xfId="22591"/>
    <cellStyle name="Comma [0] TBD-_Volvo Budget Quarter Cash Flow 21Jan04 10 2" xfId="22592"/>
    <cellStyle name="Comma [0] TBD_Volvo Budget Quarter Cash Flow 21Jan04 10 3" xfId="27098"/>
    <cellStyle name="Comma [0] TBD-_Volvo Budget Quarter Cash Flow 21Jan04 10 3" xfId="27099"/>
    <cellStyle name="Comma [0] TBD_Volvo Budget Quarter Cash Flow 21Jan04 10 4" xfId="24653"/>
    <cellStyle name="Comma [0] TBD-_Volvo Budget Quarter Cash Flow 21Jan04 10 4" xfId="24652"/>
    <cellStyle name="Comma [0] TBD_Volvo Budget Quarter Cash Flow 21Jan04 10 5" xfId="25880"/>
    <cellStyle name="Comma [0] TBD-_Volvo Budget Quarter Cash Flow 21Jan04 10 5" xfId="24340"/>
    <cellStyle name="Comma [0] TBD_Volvo Budget Quarter Cash Flow 21Jan04 10 6" xfId="33264"/>
    <cellStyle name="Comma [0] TBD-_Volvo Budget Quarter Cash Flow 21Jan04 10 6" xfId="33265"/>
    <cellStyle name="Comma [0] TBD_Volvo Budget Quarter Cash Flow 21Jan04 10 7" xfId="30466"/>
    <cellStyle name="Comma [0] TBD-_Volvo Budget Quarter Cash Flow 21Jan04 10 7" xfId="30465"/>
    <cellStyle name="Comma [0] TBD_Volvo Budget Quarter Cash Flow 21Jan04 10 8" xfId="28319"/>
    <cellStyle name="Comma [0] TBD-_Volvo Budget Quarter Cash Flow 21Jan04 10 8" xfId="28320"/>
    <cellStyle name="Comma [0] TBD_Volvo Budget Quarter Cash Flow 21Jan04 10 9" xfId="28184"/>
    <cellStyle name="Comma [0] TBD-_Volvo Budget Quarter Cash Flow 21Jan04 10 9" xfId="31538"/>
    <cellStyle name="Comma [0] TBD_Volvo Budget Quarter Cash Flow 21Jan04 11" xfId="7508"/>
    <cellStyle name="Comma [0] TBD-_Volvo Budget Quarter Cash Flow 21Jan04 11" xfId="7509"/>
    <cellStyle name="Comma [0] TBD_Volvo Budget Quarter Cash Flow 21Jan04 11 10" xfId="34681"/>
    <cellStyle name="Comma [0] TBD-_Volvo Budget Quarter Cash Flow 21Jan04 11 10" xfId="34682"/>
    <cellStyle name="Comma [0] TBD_Volvo Budget Quarter Cash Flow 21Jan04 11 11" xfId="36461"/>
    <cellStyle name="Comma [0] TBD-_Volvo Budget Quarter Cash Flow 21Jan04 11 11" xfId="36460"/>
    <cellStyle name="Comma [0] TBD_Volvo Budget Quarter Cash Flow 21Jan04 11 12" xfId="16251"/>
    <cellStyle name="Comma [0] TBD-_Volvo Budget Quarter Cash Flow 21Jan04 11 12" xfId="16252"/>
    <cellStyle name="Comma [0] TBD_Volvo Budget Quarter Cash Flow 21Jan04 11 2" xfId="22593"/>
    <cellStyle name="Comma [0] TBD-_Volvo Budget Quarter Cash Flow 21Jan04 11 2" xfId="22594"/>
    <cellStyle name="Comma [0] TBD_Volvo Budget Quarter Cash Flow 21Jan04 11 3" xfId="27100"/>
    <cellStyle name="Comma [0] TBD-_Volvo Budget Quarter Cash Flow 21Jan04 11 3" xfId="27101"/>
    <cellStyle name="Comma [0] TBD_Volvo Budget Quarter Cash Flow 21Jan04 11 4" xfId="24651"/>
    <cellStyle name="Comma [0] TBD-_Volvo Budget Quarter Cash Flow 21Jan04 11 4" xfId="24650"/>
    <cellStyle name="Comma [0] TBD_Volvo Budget Quarter Cash Flow 21Jan04 11 5" xfId="24341"/>
    <cellStyle name="Comma [0] TBD-_Volvo Budget Quarter Cash Flow 21Jan04 11 5" xfId="24342"/>
    <cellStyle name="Comma [0] TBD_Volvo Budget Quarter Cash Flow 21Jan04 11 6" xfId="33266"/>
    <cellStyle name="Comma [0] TBD-_Volvo Budget Quarter Cash Flow 21Jan04 11 6" xfId="33267"/>
    <cellStyle name="Comma [0] TBD_Volvo Budget Quarter Cash Flow 21Jan04 11 7" xfId="30464"/>
    <cellStyle name="Comma [0] TBD-_Volvo Budget Quarter Cash Flow 21Jan04 11 7" xfId="30463"/>
    <cellStyle name="Comma [0] TBD_Volvo Budget Quarter Cash Flow 21Jan04 11 8" xfId="29648"/>
    <cellStyle name="Comma [0] TBD-_Volvo Budget Quarter Cash Flow 21Jan04 11 8" xfId="29649"/>
    <cellStyle name="Comma [0] TBD_Volvo Budget Quarter Cash Flow 21Jan04 11 9" xfId="31537"/>
    <cellStyle name="Comma [0] TBD-_Volvo Budget Quarter Cash Flow 21Jan04 11 9" xfId="31536"/>
    <cellStyle name="Comma [0] TBD_Volvo Budget Quarter Cash Flow 21Jan04 12" xfId="7510"/>
    <cellStyle name="Comma [0] TBD-_Volvo Budget Quarter Cash Flow 21Jan04 12" xfId="7511"/>
    <cellStyle name="Comma [0] TBD_Volvo Budget Quarter Cash Flow 21Jan04 12 10" xfId="34683"/>
    <cellStyle name="Comma [0] TBD-_Volvo Budget Quarter Cash Flow 21Jan04 12 10" xfId="34686"/>
    <cellStyle name="Comma [0] TBD_Volvo Budget Quarter Cash Flow 21Jan04 12 11" xfId="36459"/>
    <cellStyle name="Comma [0] TBD-_Volvo Budget Quarter Cash Flow 21Jan04 12 11" xfId="36458"/>
    <cellStyle name="Comma [0] TBD_Volvo Budget Quarter Cash Flow 21Jan04 12 12" xfId="16253"/>
    <cellStyle name="Comma [0] TBD-_Volvo Budget Quarter Cash Flow 21Jan04 12 12" xfId="16254"/>
    <cellStyle name="Comma [0] TBD_Volvo Budget Quarter Cash Flow 21Jan04 12 2" xfId="22595"/>
    <cellStyle name="Comma [0] TBD-_Volvo Budget Quarter Cash Flow 21Jan04 12 2" xfId="22596"/>
    <cellStyle name="Comma [0] TBD_Volvo Budget Quarter Cash Flow 21Jan04 12 3" xfId="27102"/>
    <cellStyle name="Comma [0] TBD-_Volvo Budget Quarter Cash Flow 21Jan04 12 3" xfId="27103"/>
    <cellStyle name="Comma [0] TBD_Volvo Budget Quarter Cash Flow 21Jan04 12 4" xfId="24649"/>
    <cellStyle name="Comma [0] TBD-_Volvo Budget Quarter Cash Flow 21Jan04 12 4" xfId="24648"/>
    <cellStyle name="Comma [0] TBD_Volvo Budget Quarter Cash Flow 21Jan04 12 5" xfId="24343"/>
    <cellStyle name="Comma [0] TBD-_Volvo Budget Quarter Cash Flow 21Jan04 12 5" xfId="24344"/>
    <cellStyle name="Comma [0] TBD_Volvo Budget Quarter Cash Flow 21Jan04 12 6" xfId="33268"/>
    <cellStyle name="Comma [0] TBD-_Volvo Budget Quarter Cash Flow 21Jan04 12 6" xfId="33269"/>
    <cellStyle name="Comma [0] TBD_Volvo Budget Quarter Cash Flow 21Jan04 12 7" xfId="30462"/>
    <cellStyle name="Comma [0] TBD-_Volvo Budget Quarter Cash Flow 21Jan04 12 7" xfId="30461"/>
    <cellStyle name="Comma [0] TBD_Volvo Budget Quarter Cash Flow 21Jan04 12 8" xfId="29650"/>
    <cellStyle name="Comma [0] TBD-_Volvo Budget Quarter Cash Flow 21Jan04 12 8" xfId="29651"/>
    <cellStyle name="Comma [0] TBD_Volvo Budget Quarter Cash Flow 21Jan04 12 9" xfId="31535"/>
    <cellStyle name="Comma [0] TBD-_Volvo Budget Quarter Cash Flow 21Jan04 12 9" xfId="31534"/>
    <cellStyle name="Comma [0] TBD_Volvo Budget Quarter Cash Flow 21Jan04 13" xfId="7512"/>
    <cellStyle name="Comma [0] TBD-_Volvo Budget Quarter Cash Flow 21Jan04 13" xfId="7513"/>
    <cellStyle name="Comma [0] TBD_Volvo Budget Quarter Cash Flow 21Jan04 13 10" xfId="34687"/>
    <cellStyle name="Comma [0] TBD-_Volvo Budget Quarter Cash Flow 21Jan04 13 10" xfId="34694"/>
    <cellStyle name="Comma [0] TBD_Volvo Budget Quarter Cash Flow 21Jan04 13 11" xfId="30222"/>
    <cellStyle name="Comma [0] TBD-_Volvo Budget Quarter Cash Flow 21Jan04 13 11" xfId="37128"/>
    <cellStyle name="Comma [0] TBD_Volvo Budget Quarter Cash Flow 21Jan04 13 12" xfId="16255"/>
    <cellStyle name="Comma [0] TBD-_Volvo Budget Quarter Cash Flow 21Jan04 13 12" xfId="16256"/>
    <cellStyle name="Comma [0] TBD_Volvo Budget Quarter Cash Flow 21Jan04 13 2" xfId="22597"/>
    <cellStyle name="Comma [0] TBD-_Volvo Budget Quarter Cash Flow 21Jan04 13 2" xfId="22598"/>
    <cellStyle name="Comma [0] TBD_Volvo Budget Quarter Cash Flow 21Jan04 13 3" xfId="27104"/>
    <cellStyle name="Comma [0] TBD-_Volvo Budget Quarter Cash Flow 21Jan04 13 3" xfId="27105"/>
    <cellStyle name="Comma [0] TBD_Volvo Budget Quarter Cash Flow 21Jan04 13 4" xfId="24647"/>
    <cellStyle name="Comma [0] TBD-_Volvo Budget Quarter Cash Flow 21Jan04 13 4" xfId="24646"/>
    <cellStyle name="Comma [0] TBD_Volvo Budget Quarter Cash Flow 21Jan04 13 5" xfId="24345"/>
    <cellStyle name="Comma [0] TBD-_Volvo Budget Quarter Cash Flow 21Jan04 13 5" xfId="24346"/>
    <cellStyle name="Comma [0] TBD_Volvo Budget Quarter Cash Flow 21Jan04 13 6" xfId="33270"/>
    <cellStyle name="Comma [0] TBD-_Volvo Budget Quarter Cash Flow 21Jan04 13 6" xfId="33271"/>
    <cellStyle name="Comma [0] TBD_Volvo Budget Quarter Cash Flow 21Jan04 13 7" xfId="30460"/>
    <cellStyle name="Comma [0] TBD-_Volvo Budget Quarter Cash Flow 21Jan04 13 7" xfId="30459"/>
    <cellStyle name="Comma [0] TBD_Volvo Budget Quarter Cash Flow 21Jan04 13 8" xfId="29652"/>
    <cellStyle name="Comma [0] TBD-_Volvo Budget Quarter Cash Flow 21Jan04 13 8" xfId="29653"/>
    <cellStyle name="Comma [0] TBD_Volvo Budget Quarter Cash Flow 21Jan04 13 9" xfId="31533"/>
    <cellStyle name="Comma [0] TBD-_Volvo Budget Quarter Cash Flow 21Jan04 13 9" xfId="31532"/>
    <cellStyle name="Comma [0] TBD_Volvo Budget Quarter Cash Flow 21Jan04 14" xfId="7514"/>
    <cellStyle name="Comma [0] TBD-_Volvo Budget Quarter Cash Flow 21Jan04 14" xfId="7515"/>
    <cellStyle name="Comma [0] TBD_Volvo Budget Quarter Cash Flow 21Jan04 14 10" xfId="28487"/>
    <cellStyle name="Comma [0] TBD-_Volvo Budget Quarter Cash Flow 21Jan04 14 10" xfId="28488"/>
    <cellStyle name="Comma [0] TBD_Volvo Budget Quarter Cash Flow 21Jan04 14 11" xfId="37129"/>
    <cellStyle name="Comma [0] TBD-_Volvo Budget Quarter Cash Flow 21Jan04 14 11" xfId="36457"/>
    <cellStyle name="Comma [0] TBD_Volvo Budget Quarter Cash Flow 21Jan04 14 12" xfId="16257"/>
    <cellStyle name="Comma [0] TBD-_Volvo Budget Quarter Cash Flow 21Jan04 14 12" xfId="16258"/>
    <cellStyle name="Comma [0] TBD_Volvo Budget Quarter Cash Flow 21Jan04 14 2" xfId="22599"/>
    <cellStyle name="Comma [0] TBD-_Volvo Budget Quarter Cash Flow 21Jan04 14 2" xfId="22600"/>
    <cellStyle name="Comma [0] TBD_Volvo Budget Quarter Cash Flow 21Jan04 14 3" xfId="27106"/>
    <cellStyle name="Comma [0] TBD-_Volvo Budget Quarter Cash Flow 21Jan04 14 3" xfId="27107"/>
    <cellStyle name="Comma [0] TBD_Volvo Budget Quarter Cash Flow 21Jan04 14 4" xfId="24645"/>
    <cellStyle name="Comma [0] TBD-_Volvo Budget Quarter Cash Flow 21Jan04 14 4" xfId="24644"/>
    <cellStyle name="Comma [0] TBD_Volvo Budget Quarter Cash Flow 21Jan04 14 5" xfId="24347"/>
    <cellStyle name="Comma [0] TBD-_Volvo Budget Quarter Cash Flow 21Jan04 14 5" xfId="24348"/>
    <cellStyle name="Comma [0] TBD_Volvo Budget Quarter Cash Flow 21Jan04 14 6" xfId="33272"/>
    <cellStyle name="Comma [0] TBD-_Volvo Budget Quarter Cash Flow 21Jan04 14 6" xfId="33273"/>
    <cellStyle name="Comma [0] TBD_Volvo Budget Quarter Cash Flow 21Jan04 14 7" xfId="30458"/>
    <cellStyle name="Comma [0] TBD-_Volvo Budget Quarter Cash Flow 21Jan04 14 7" xfId="30457"/>
    <cellStyle name="Comma [0] TBD_Volvo Budget Quarter Cash Flow 21Jan04 14 8" xfId="29654"/>
    <cellStyle name="Comma [0] TBD-_Volvo Budget Quarter Cash Flow 21Jan04 14 8" xfId="29655"/>
    <cellStyle name="Comma [0] TBD_Volvo Budget Quarter Cash Flow 21Jan04 14 9" xfId="31531"/>
    <cellStyle name="Comma [0] TBD-_Volvo Budget Quarter Cash Flow 21Jan04 14 9" xfId="31530"/>
    <cellStyle name="Comma [0] TBD_Volvo Budget Quarter Cash Flow 21Jan04 15" xfId="7516"/>
    <cellStyle name="Comma [0] TBD-_Volvo Budget Quarter Cash Flow 21Jan04 15" xfId="7517"/>
    <cellStyle name="Comma [0] TBD_Volvo Budget Quarter Cash Flow 21Jan04 15 10" xfId="29172"/>
    <cellStyle name="Comma [0] TBD-_Volvo Budget Quarter Cash Flow 21Jan04 15 10" xfId="33569"/>
    <cellStyle name="Comma [0] TBD_Volvo Budget Quarter Cash Flow 21Jan04 15 11" xfId="36456"/>
    <cellStyle name="Comma [0] TBD-_Volvo Budget Quarter Cash Flow 21Jan04 15 11" xfId="36455"/>
    <cellStyle name="Comma [0] TBD_Volvo Budget Quarter Cash Flow 21Jan04 15 12" xfId="16259"/>
    <cellStyle name="Comma [0] TBD-_Volvo Budget Quarter Cash Flow 21Jan04 15 12" xfId="16260"/>
    <cellStyle name="Comma [0] TBD_Volvo Budget Quarter Cash Flow 21Jan04 15 2" xfId="22601"/>
    <cellStyle name="Comma [0] TBD-_Volvo Budget Quarter Cash Flow 21Jan04 15 2" xfId="22602"/>
    <cellStyle name="Comma [0] TBD_Volvo Budget Quarter Cash Flow 21Jan04 15 3" xfId="27108"/>
    <cellStyle name="Comma [0] TBD-_Volvo Budget Quarter Cash Flow 21Jan04 15 3" xfId="27109"/>
    <cellStyle name="Comma [0] TBD_Volvo Budget Quarter Cash Flow 21Jan04 15 4" xfId="24643"/>
    <cellStyle name="Comma [0] TBD-_Volvo Budget Quarter Cash Flow 21Jan04 15 4" xfId="24642"/>
    <cellStyle name="Comma [0] TBD_Volvo Budget Quarter Cash Flow 21Jan04 15 5" xfId="24349"/>
    <cellStyle name="Comma [0] TBD-_Volvo Budget Quarter Cash Flow 21Jan04 15 5" xfId="23593"/>
    <cellStyle name="Comma [0] TBD_Volvo Budget Quarter Cash Flow 21Jan04 15 6" xfId="33274"/>
    <cellStyle name="Comma [0] TBD-_Volvo Budget Quarter Cash Flow 21Jan04 15 6" xfId="33275"/>
    <cellStyle name="Comma [0] TBD_Volvo Budget Quarter Cash Flow 21Jan04 15 7" xfId="30456"/>
    <cellStyle name="Comma [0] TBD-_Volvo Budget Quarter Cash Flow 21Jan04 15 7" xfId="30455"/>
    <cellStyle name="Comma [0] TBD_Volvo Budget Quarter Cash Flow 21Jan04 15 8" xfId="29656"/>
    <cellStyle name="Comma [0] TBD-_Volvo Budget Quarter Cash Flow 21Jan04 15 8" xfId="29657"/>
    <cellStyle name="Comma [0] TBD_Volvo Budget Quarter Cash Flow 21Jan04 15 9" xfId="28183"/>
    <cellStyle name="Comma [0] TBD-_Volvo Budget Quarter Cash Flow 21Jan04 15 9" xfId="31529"/>
    <cellStyle name="Comma [0] TBD_Volvo Budget Quarter Cash Flow 21Jan04 16" xfId="7518"/>
    <cellStyle name="Comma [0] TBD-_Volvo Budget Quarter Cash Flow 21Jan04 16" xfId="7519"/>
    <cellStyle name="Comma [0] TBD_Volvo Budget Quarter Cash Flow 21Jan04 16 10" xfId="28490"/>
    <cellStyle name="Comma [0] TBD-_Volvo Budget Quarter Cash Flow 21Jan04 16 10" xfId="28511"/>
    <cellStyle name="Comma [0] TBD_Volvo Budget Quarter Cash Flow 21Jan04 16 11" xfId="36454"/>
    <cellStyle name="Comma [0] TBD-_Volvo Budget Quarter Cash Flow 21Jan04 16 11" xfId="36453"/>
    <cellStyle name="Comma [0] TBD_Volvo Budget Quarter Cash Flow 21Jan04 16 12" xfId="16261"/>
    <cellStyle name="Comma [0] TBD-_Volvo Budget Quarter Cash Flow 21Jan04 16 12" xfId="16262"/>
    <cellStyle name="Comma [0] TBD_Volvo Budget Quarter Cash Flow 21Jan04 16 2" xfId="22603"/>
    <cellStyle name="Comma [0] TBD-_Volvo Budget Quarter Cash Flow 21Jan04 16 2" xfId="22604"/>
    <cellStyle name="Comma [0] TBD_Volvo Budget Quarter Cash Flow 21Jan04 16 3" xfId="27110"/>
    <cellStyle name="Comma [0] TBD-_Volvo Budget Quarter Cash Flow 21Jan04 16 3" xfId="27111"/>
    <cellStyle name="Comma [0] TBD_Volvo Budget Quarter Cash Flow 21Jan04 16 4" xfId="24641"/>
    <cellStyle name="Comma [0] TBD-_Volvo Budget Quarter Cash Flow 21Jan04 16 4" xfId="24640"/>
    <cellStyle name="Comma [0] TBD_Volvo Budget Quarter Cash Flow 21Jan04 16 5" xfId="23594"/>
    <cellStyle name="Comma [0] TBD-_Volvo Budget Quarter Cash Flow 21Jan04 16 5" xfId="24350"/>
    <cellStyle name="Comma [0] TBD_Volvo Budget Quarter Cash Flow 21Jan04 16 6" xfId="33276"/>
    <cellStyle name="Comma [0] TBD-_Volvo Budget Quarter Cash Flow 21Jan04 16 6" xfId="33277"/>
    <cellStyle name="Comma [0] TBD_Volvo Budget Quarter Cash Flow 21Jan04 16 7" xfId="30454"/>
    <cellStyle name="Comma [0] TBD-_Volvo Budget Quarter Cash Flow 21Jan04 16 7" xfId="30453"/>
    <cellStyle name="Comma [0] TBD_Volvo Budget Quarter Cash Flow 21Jan04 16 8" xfId="29658"/>
    <cellStyle name="Comma [0] TBD-_Volvo Budget Quarter Cash Flow 21Jan04 16 8" xfId="29659"/>
    <cellStyle name="Comma [0] TBD_Volvo Budget Quarter Cash Flow 21Jan04 16 9" xfId="31528"/>
    <cellStyle name="Comma [0] TBD-_Volvo Budget Quarter Cash Flow 21Jan04 16 9" xfId="31527"/>
    <cellStyle name="Comma [0] TBD_Volvo Budget Quarter Cash Flow 21Jan04 17" xfId="7520"/>
    <cellStyle name="Comma [0] TBD-_Volvo Budget Quarter Cash Flow 21Jan04 17" xfId="7521"/>
    <cellStyle name="Comma [0] TBD_Volvo Budget Quarter Cash Flow 21Jan04 17 10" xfId="28512"/>
    <cellStyle name="Comma [0] TBD-_Volvo Budget Quarter Cash Flow 21Jan04 17 10" xfId="34886"/>
    <cellStyle name="Comma [0] TBD_Volvo Budget Quarter Cash Flow 21Jan04 17 11" xfId="36452"/>
    <cellStyle name="Comma [0] TBD-_Volvo Budget Quarter Cash Flow 21Jan04 17 11" xfId="33634"/>
    <cellStyle name="Comma [0] TBD_Volvo Budget Quarter Cash Flow 21Jan04 17 12" xfId="16263"/>
    <cellStyle name="Comma [0] TBD-_Volvo Budget Quarter Cash Flow 21Jan04 17 12" xfId="16264"/>
    <cellStyle name="Comma [0] TBD_Volvo Budget Quarter Cash Flow 21Jan04 17 2" xfId="22605"/>
    <cellStyle name="Comma [0] TBD-_Volvo Budget Quarter Cash Flow 21Jan04 17 2" xfId="22606"/>
    <cellStyle name="Comma [0] TBD_Volvo Budget Quarter Cash Flow 21Jan04 17 3" xfId="27112"/>
    <cellStyle name="Comma [0] TBD-_Volvo Budget Quarter Cash Flow 21Jan04 17 3" xfId="27113"/>
    <cellStyle name="Comma [0] TBD_Volvo Budget Quarter Cash Flow 21Jan04 17 4" xfId="24639"/>
    <cellStyle name="Comma [0] TBD-_Volvo Budget Quarter Cash Flow 21Jan04 17 4" xfId="24638"/>
    <cellStyle name="Comma [0] TBD_Volvo Budget Quarter Cash Flow 21Jan04 17 5" xfId="24351"/>
    <cellStyle name="Comma [0] TBD-_Volvo Budget Quarter Cash Flow 21Jan04 17 5" xfId="24352"/>
    <cellStyle name="Comma [0] TBD_Volvo Budget Quarter Cash Flow 21Jan04 17 6" xfId="33278"/>
    <cellStyle name="Comma [0] TBD-_Volvo Budget Quarter Cash Flow 21Jan04 17 6" xfId="33279"/>
    <cellStyle name="Comma [0] TBD_Volvo Budget Quarter Cash Flow 21Jan04 17 7" xfId="30452"/>
    <cellStyle name="Comma [0] TBD-_Volvo Budget Quarter Cash Flow 21Jan04 17 7" xfId="30451"/>
    <cellStyle name="Comma [0] TBD_Volvo Budget Quarter Cash Flow 21Jan04 17 8" xfId="29660"/>
    <cellStyle name="Comma [0] TBD-_Volvo Budget Quarter Cash Flow 21Jan04 17 8" xfId="29661"/>
    <cellStyle name="Comma [0] TBD_Volvo Budget Quarter Cash Flow 21Jan04 17 9" xfId="31526"/>
    <cellStyle name="Comma [0] TBD-_Volvo Budget Quarter Cash Flow 21Jan04 17 9" xfId="31525"/>
    <cellStyle name="Comma [0] TBD_Volvo Budget Quarter Cash Flow 21Jan04 18" xfId="7522"/>
    <cellStyle name="Comma [0] TBD-_Volvo Budget Quarter Cash Flow 21Jan04 18" xfId="7523"/>
    <cellStyle name="Comma [0] TBD_Volvo Budget Quarter Cash Flow 21Jan04 18 10" xfId="34880"/>
    <cellStyle name="Comma [0] TBD-_Volvo Budget Quarter Cash Flow 21Jan04 18 10" xfId="28105"/>
    <cellStyle name="Comma [0] TBD_Volvo Budget Quarter Cash Flow 21Jan04 18 11" xfId="36451"/>
    <cellStyle name="Comma [0] TBD-_Volvo Budget Quarter Cash Flow 21Jan04 18 11" xfId="36450"/>
    <cellStyle name="Comma [0] TBD_Volvo Budget Quarter Cash Flow 21Jan04 18 12" xfId="16265"/>
    <cellStyle name="Comma [0] TBD-_Volvo Budget Quarter Cash Flow 21Jan04 18 12" xfId="16266"/>
    <cellStyle name="Comma [0] TBD_Volvo Budget Quarter Cash Flow 21Jan04 18 2" xfId="22607"/>
    <cellStyle name="Comma [0] TBD-_Volvo Budget Quarter Cash Flow 21Jan04 18 2" xfId="22608"/>
    <cellStyle name="Comma [0] TBD_Volvo Budget Quarter Cash Flow 21Jan04 18 3" xfId="27114"/>
    <cellStyle name="Comma [0] TBD-_Volvo Budget Quarter Cash Flow 21Jan04 18 3" xfId="27115"/>
    <cellStyle name="Comma [0] TBD_Volvo Budget Quarter Cash Flow 21Jan04 18 4" xfId="24637"/>
    <cellStyle name="Comma [0] TBD-_Volvo Budget Quarter Cash Flow 21Jan04 18 4" xfId="24636"/>
    <cellStyle name="Comma [0] TBD_Volvo Budget Quarter Cash Flow 21Jan04 18 5" xfId="24353"/>
    <cellStyle name="Comma [0] TBD-_Volvo Budget Quarter Cash Flow 21Jan04 18 5" xfId="24354"/>
    <cellStyle name="Comma [0] TBD_Volvo Budget Quarter Cash Flow 21Jan04 18 6" xfId="33280"/>
    <cellStyle name="Comma [0] TBD-_Volvo Budget Quarter Cash Flow 21Jan04 18 6" xfId="33281"/>
    <cellStyle name="Comma [0] TBD_Volvo Budget Quarter Cash Flow 21Jan04 18 7" xfId="30450"/>
    <cellStyle name="Comma [0] TBD-_Volvo Budget Quarter Cash Flow 21Jan04 18 7" xfId="30449"/>
    <cellStyle name="Comma [0] TBD_Volvo Budget Quarter Cash Flow 21Jan04 18 8" xfId="29662"/>
    <cellStyle name="Comma [0] TBD-_Volvo Budget Quarter Cash Flow 21Jan04 18 8" xfId="29663"/>
    <cellStyle name="Comma [0] TBD_Volvo Budget Quarter Cash Flow 21Jan04 18 9" xfId="31524"/>
    <cellStyle name="Comma [0] TBD-_Volvo Budget Quarter Cash Flow 21Jan04 18 9" xfId="31523"/>
    <cellStyle name="Comma [0] TBD_Volvo Budget Quarter Cash Flow 21Jan04 19" xfId="7524"/>
    <cellStyle name="Comma [0] TBD-_Volvo Budget Quarter Cash Flow 21Jan04 19" xfId="7525"/>
    <cellStyle name="Comma [0] TBD_Volvo Budget Quarter Cash Flow 21Jan04 19 10" xfId="28517"/>
    <cellStyle name="Comma [0] TBD-_Volvo Budget Quarter Cash Flow 21Jan04 19 10" xfId="28518"/>
    <cellStyle name="Comma [0] TBD_Volvo Budget Quarter Cash Flow 21Jan04 19 11" xfId="36449"/>
    <cellStyle name="Comma [0] TBD-_Volvo Budget Quarter Cash Flow 21Jan04 19 11" xfId="36336"/>
    <cellStyle name="Comma [0] TBD_Volvo Budget Quarter Cash Flow 21Jan04 19 12" xfId="16267"/>
    <cellStyle name="Comma [0] TBD-_Volvo Budget Quarter Cash Flow 21Jan04 19 12" xfId="16268"/>
    <cellStyle name="Comma [0] TBD_Volvo Budget Quarter Cash Flow 21Jan04 19 2" xfId="22609"/>
    <cellStyle name="Comma [0] TBD-_Volvo Budget Quarter Cash Flow 21Jan04 19 2" xfId="22610"/>
    <cellStyle name="Comma [0] TBD_Volvo Budget Quarter Cash Flow 21Jan04 19 3" xfId="27116"/>
    <cellStyle name="Comma [0] TBD-_Volvo Budget Quarter Cash Flow 21Jan04 19 3" xfId="27117"/>
    <cellStyle name="Comma [0] TBD_Volvo Budget Quarter Cash Flow 21Jan04 19 4" xfId="24635"/>
    <cellStyle name="Comma [0] TBD-_Volvo Budget Quarter Cash Flow 21Jan04 19 4" xfId="24634"/>
    <cellStyle name="Comma [0] TBD_Volvo Budget Quarter Cash Flow 21Jan04 19 5" xfId="24355"/>
    <cellStyle name="Comma [0] TBD-_Volvo Budget Quarter Cash Flow 21Jan04 19 5" xfId="24356"/>
    <cellStyle name="Comma [0] TBD_Volvo Budget Quarter Cash Flow 21Jan04 19 6" xfId="33282"/>
    <cellStyle name="Comma [0] TBD-_Volvo Budget Quarter Cash Flow 21Jan04 19 6" xfId="33283"/>
    <cellStyle name="Comma [0] TBD_Volvo Budget Quarter Cash Flow 21Jan04 19 7" xfId="30448"/>
    <cellStyle name="Comma [0] TBD-_Volvo Budget Quarter Cash Flow 21Jan04 19 7" xfId="30447"/>
    <cellStyle name="Comma [0] TBD_Volvo Budget Quarter Cash Flow 21Jan04 19 8" xfId="29664"/>
    <cellStyle name="Comma [0] TBD-_Volvo Budget Quarter Cash Flow 21Jan04 19 8" xfId="29665"/>
    <cellStyle name="Comma [0] TBD_Volvo Budget Quarter Cash Flow 21Jan04 19 9" xfId="31522"/>
    <cellStyle name="Comma [0] TBD-_Volvo Budget Quarter Cash Flow 21Jan04 19 9" xfId="31521"/>
    <cellStyle name="Comma [0] TBD_Volvo Budget Quarter Cash Flow 21Jan04 2" xfId="7526"/>
    <cellStyle name="Comma [0] TBD-_Volvo Budget Quarter Cash Flow 21Jan04 2" xfId="7527"/>
    <cellStyle name="Comma [0] TBD_Volvo Budget Quarter Cash Flow 21Jan04 2 10" xfId="34796"/>
    <cellStyle name="Comma [0] TBD-_Volvo Budget Quarter Cash Flow 21Jan04 2 10" xfId="34881"/>
    <cellStyle name="Comma [0] TBD_Volvo Budget Quarter Cash Flow 21Jan04 2 11" xfId="36335"/>
    <cellStyle name="Comma [0] TBD-_Volvo Budget Quarter Cash Flow 21Jan04 2 11" xfId="36334"/>
    <cellStyle name="Comma [0] TBD_Volvo Budget Quarter Cash Flow 21Jan04 2 12" xfId="16269"/>
    <cellStyle name="Comma [0] TBD-_Volvo Budget Quarter Cash Flow 21Jan04 2 12" xfId="16270"/>
    <cellStyle name="Comma [0] TBD_Volvo Budget Quarter Cash Flow 21Jan04 2 2" xfId="22611"/>
    <cellStyle name="Comma [0] TBD-_Volvo Budget Quarter Cash Flow 21Jan04 2 2" xfId="22612"/>
    <cellStyle name="Comma [0] TBD_Volvo Budget Quarter Cash Flow 21Jan04 2 3" xfId="27118"/>
    <cellStyle name="Comma [0] TBD-_Volvo Budget Quarter Cash Flow 21Jan04 2 3" xfId="27119"/>
    <cellStyle name="Comma [0] TBD_Volvo Budget Quarter Cash Flow 21Jan04 2 4" xfId="24633"/>
    <cellStyle name="Comma [0] TBD-_Volvo Budget Quarter Cash Flow 21Jan04 2 4" xfId="24632"/>
    <cellStyle name="Comma [0] TBD_Volvo Budget Quarter Cash Flow 21Jan04 2 5" xfId="24357"/>
    <cellStyle name="Comma [0] TBD-_Volvo Budget Quarter Cash Flow 21Jan04 2 5" xfId="24358"/>
    <cellStyle name="Comma [0] TBD_Volvo Budget Quarter Cash Flow 21Jan04 2 6" xfId="33284"/>
    <cellStyle name="Comma [0] TBD-_Volvo Budget Quarter Cash Flow 21Jan04 2 6" xfId="33285"/>
    <cellStyle name="Comma [0] TBD_Volvo Budget Quarter Cash Flow 21Jan04 2 7" xfId="30446"/>
    <cellStyle name="Comma [0] TBD-_Volvo Budget Quarter Cash Flow 21Jan04 2 7" xfId="30445"/>
    <cellStyle name="Comma [0] TBD_Volvo Budget Quarter Cash Flow 21Jan04 2 8" xfId="29666"/>
    <cellStyle name="Comma [0] TBD-_Volvo Budget Quarter Cash Flow 21Jan04 2 8" xfId="29667"/>
    <cellStyle name="Comma [0] TBD_Volvo Budget Quarter Cash Flow 21Jan04 2 9" xfId="31520"/>
    <cellStyle name="Comma [0] TBD-_Volvo Budget Quarter Cash Flow 21Jan04 2 9" xfId="31519"/>
    <cellStyle name="Comma [0] TBD_Volvo Budget Quarter Cash Flow 21Jan04 20" xfId="7528"/>
    <cellStyle name="Comma [0] TBD-_Volvo Budget Quarter Cash Flow 21Jan04 20" xfId="7529"/>
    <cellStyle name="Comma [0] TBD_Volvo Budget Quarter Cash Flow 21Jan04 20 10" xfId="28072"/>
    <cellStyle name="Comma [0] TBD-_Volvo Budget Quarter Cash Flow 21Jan04 20 10" xfId="34841"/>
    <cellStyle name="Comma [0] TBD_Volvo Budget Quarter Cash Flow 21Jan04 20 11" xfId="36333"/>
    <cellStyle name="Comma [0] TBD-_Volvo Budget Quarter Cash Flow 21Jan04 20 11" xfId="36332"/>
    <cellStyle name="Comma [0] TBD_Volvo Budget Quarter Cash Flow 21Jan04 20 12" xfId="16271"/>
    <cellStyle name="Comma [0] TBD-_Volvo Budget Quarter Cash Flow 21Jan04 20 12" xfId="16272"/>
    <cellStyle name="Comma [0] TBD_Volvo Budget Quarter Cash Flow 21Jan04 20 2" xfId="22613"/>
    <cellStyle name="Comma [0] TBD-_Volvo Budget Quarter Cash Flow 21Jan04 20 2" xfId="22614"/>
    <cellStyle name="Comma [0] TBD_Volvo Budget Quarter Cash Flow 21Jan04 20 3" xfId="27120"/>
    <cellStyle name="Comma [0] TBD-_Volvo Budget Quarter Cash Flow 21Jan04 20 3" xfId="27121"/>
    <cellStyle name="Comma [0] TBD_Volvo Budget Quarter Cash Flow 21Jan04 20 4" xfId="24631"/>
    <cellStyle name="Comma [0] TBD-_Volvo Budget Quarter Cash Flow 21Jan04 20 4" xfId="24630"/>
    <cellStyle name="Comma [0] TBD_Volvo Budget Quarter Cash Flow 21Jan04 20 5" xfId="24359"/>
    <cellStyle name="Comma [0] TBD-_Volvo Budget Quarter Cash Flow 21Jan04 20 5" xfId="24360"/>
    <cellStyle name="Comma [0] TBD_Volvo Budget Quarter Cash Flow 21Jan04 20 6" xfId="33286"/>
    <cellStyle name="Comma [0] TBD-_Volvo Budget Quarter Cash Flow 21Jan04 20 6" xfId="33287"/>
    <cellStyle name="Comma [0] TBD_Volvo Budget Quarter Cash Flow 21Jan04 20 7" xfId="30444"/>
    <cellStyle name="Comma [0] TBD-_Volvo Budget Quarter Cash Flow 21Jan04 20 7" xfId="30443"/>
    <cellStyle name="Comma [0] TBD_Volvo Budget Quarter Cash Flow 21Jan04 20 8" xfId="29668"/>
    <cellStyle name="Comma [0] TBD-_Volvo Budget Quarter Cash Flow 21Jan04 20 8" xfId="29669"/>
    <cellStyle name="Comma [0] TBD_Volvo Budget Quarter Cash Flow 21Jan04 20 9" xfId="31518"/>
    <cellStyle name="Comma [0] TBD-_Volvo Budget Quarter Cash Flow 21Jan04 20 9" xfId="31517"/>
    <cellStyle name="Comma [0] TBD_Volvo Budget Quarter Cash Flow 21Jan04 21" xfId="7530"/>
    <cellStyle name="Comma [0] TBD-_Volvo Budget Quarter Cash Flow 21Jan04 21" xfId="7531"/>
    <cellStyle name="Comma [0] TBD_Volvo Budget Quarter Cash Flow 21Jan04 21 10" xfId="28519"/>
    <cellStyle name="Comma [0] TBD-_Volvo Budget Quarter Cash Flow 21Jan04 21 10" xfId="34701"/>
    <cellStyle name="Comma [0] TBD_Volvo Budget Quarter Cash Flow 21Jan04 21 11" xfId="36331"/>
    <cellStyle name="Comma [0] TBD-_Volvo Budget Quarter Cash Flow 21Jan04 21 11" xfId="36330"/>
    <cellStyle name="Comma [0] TBD_Volvo Budget Quarter Cash Flow 21Jan04 21 12" xfId="16273"/>
    <cellStyle name="Comma [0] TBD-_Volvo Budget Quarter Cash Flow 21Jan04 21 12" xfId="16274"/>
    <cellStyle name="Comma [0] TBD_Volvo Budget Quarter Cash Flow 21Jan04 21 2" xfId="22615"/>
    <cellStyle name="Comma [0] TBD-_Volvo Budget Quarter Cash Flow 21Jan04 21 2" xfId="22616"/>
    <cellStyle name="Comma [0] TBD_Volvo Budget Quarter Cash Flow 21Jan04 21 3" xfId="27122"/>
    <cellStyle name="Comma [0] TBD-_Volvo Budget Quarter Cash Flow 21Jan04 21 3" xfId="27123"/>
    <cellStyle name="Comma [0] TBD_Volvo Budget Quarter Cash Flow 21Jan04 21 4" xfId="24629"/>
    <cellStyle name="Comma [0] TBD-_Volvo Budget Quarter Cash Flow 21Jan04 21 4" xfId="24628"/>
    <cellStyle name="Comma [0] TBD_Volvo Budget Quarter Cash Flow 21Jan04 21 5" xfId="24361"/>
    <cellStyle name="Comma [0] TBD-_Volvo Budget Quarter Cash Flow 21Jan04 21 5" xfId="24362"/>
    <cellStyle name="Comma [0] TBD_Volvo Budget Quarter Cash Flow 21Jan04 21 6" xfId="33288"/>
    <cellStyle name="Comma [0] TBD-_Volvo Budget Quarter Cash Flow 21Jan04 21 6" xfId="33289"/>
    <cellStyle name="Comma [0] TBD_Volvo Budget Quarter Cash Flow 21Jan04 21 7" xfId="30442"/>
    <cellStyle name="Comma [0] TBD-_Volvo Budget Quarter Cash Flow 21Jan04 21 7" xfId="30441"/>
    <cellStyle name="Comma [0] TBD_Volvo Budget Quarter Cash Flow 21Jan04 21 8" xfId="29670"/>
    <cellStyle name="Comma [0] TBD-_Volvo Budget Quarter Cash Flow 21Jan04 21 8" xfId="29671"/>
    <cellStyle name="Comma [0] TBD_Volvo Budget Quarter Cash Flow 21Jan04 21 9" xfId="31516"/>
    <cellStyle name="Comma [0] TBD-_Volvo Budget Quarter Cash Flow 21Jan04 21 9" xfId="31515"/>
    <cellStyle name="Comma [0] TBD_Volvo Budget Quarter Cash Flow 21Jan04 22" xfId="7532"/>
    <cellStyle name="Comma [0] TBD-_Volvo Budget Quarter Cash Flow 21Jan04 22" xfId="7533"/>
    <cellStyle name="Comma [0] TBD_Volvo Budget Quarter Cash Flow 21Jan04 22 10" xfId="33570"/>
    <cellStyle name="Comma [0] TBD-_Volvo Budget Quarter Cash Flow 21Jan04 22 10" xfId="34702"/>
    <cellStyle name="Comma [0] TBD_Volvo Budget Quarter Cash Flow 21Jan04 22 11" xfId="36329"/>
    <cellStyle name="Comma [0] TBD-_Volvo Budget Quarter Cash Flow 21Jan04 22 11" xfId="36328"/>
    <cellStyle name="Comma [0] TBD_Volvo Budget Quarter Cash Flow 21Jan04 22 12" xfId="16275"/>
    <cellStyle name="Comma [0] TBD-_Volvo Budget Quarter Cash Flow 21Jan04 22 12" xfId="16276"/>
    <cellStyle name="Comma [0] TBD_Volvo Budget Quarter Cash Flow 21Jan04 22 2" xfId="22617"/>
    <cellStyle name="Comma [0] TBD-_Volvo Budget Quarter Cash Flow 21Jan04 22 2" xfId="22618"/>
    <cellStyle name="Comma [0] TBD_Volvo Budget Quarter Cash Flow 21Jan04 22 3" xfId="27124"/>
    <cellStyle name="Comma [0] TBD-_Volvo Budget Quarter Cash Flow 21Jan04 22 3" xfId="27125"/>
    <cellStyle name="Comma [0] TBD_Volvo Budget Quarter Cash Flow 21Jan04 22 4" xfId="24627"/>
    <cellStyle name="Comma [0] TBD-_Volvo Budget Quarter Cash Flow 21Jan04 22 4" xfId="24626"/>
    <cellStyle name="Comma [0] TBD_Volvo Budget Quarter Cash Flow 21Jan04 22 5" xfId="24363"/>
    <cellStyle name="Comma [0] TBD-_Volvo Budget Quarter Cash Flow 21Jan04 22 5" xfId="24364"/>
    <cellStyle name="Comma [0] TBD_Volvo Budget Quarter Cash Flow 21Jan04 22 6" xfId="33290"/>
    <cellStyle name="Comma [0] TBD-_Volvo Budget Quarter Cash Flow 21Jan04 22 6" xfId="33291"/>
    <cellStyle name="Comma [0] TBD_Volvo Budget Quarter Cash Flow 21Jan04 22 7" xfId="30440"/>
    <cellStyle name="Comma [0] TBD-_Volvo Budget Quarter Cash Flow 21Jan04 22 7" xfId="30439"/>
    <cellStyle name="Comma [0] TBD_Volvo Budget Quarter Cash Flow 21Jan04 22 8" xfId="29672"/>
    <cellStyle name="Comma [0] TBD-_Volvo Budget Quarter Cash Flow 21Jan04 22 8" xfId="31933"/>
    <cellStyle name="Comma [0] TBD_Volvo Budget Quarter Cash Flow 21Jan04 22 9" xfId="31514"/>
    <cellStyle name="Comma [0] TBD-_Volvo Budget Quarter Cash Flow 21Jan04 22 9" xfId="28182"/>
    <cellStyle name="Comma [0] TBD_Volvo Budget Quarter Cash Flow 21Jan04 23" xfId="7534"/>
    <cellStyle name="Comma [0] TBD-_Volvo Budget Quarter Cash Flow 21Jan04 23" xfId="7535"/>
    <cellStyle name="Comma [0] TBD_Volvo Budget Quarter Cash Flow 21Jan04 23 10" xfId="34703"/>
    <cellStyle name="Comma [0] TBD-_Volvo Budget Quarter Cash Flow 21Jan04 23 10" xfId="34704"/>
    <cellStyle name="Comma [0] TBD_Volvo Budget Quarter Cash Flow 21Jan04 23 11" xfId="36327"/>
    <cellStyle name="Comma [0] TBD-_Volvo Budget Quarter Cash Flow 21Jan04 23 11" xfId="36326"/>
    <cellStyle name="Comma [0] TBD_Volvo Budget Quarter Cash Flow 21Jan04 23 12" xfId="16277"/>
    <cellStyle name="Comma [0] TBD-_Volvo Budget Quarter Cash Flow 21Jan04 23 12" xfId="16278"/>
    <cellStyle name="Comma [0] TBD_Volvo Budget Quarter Cash Flow 21Jan04 23 2" xfId="22619"/>
    <cellStyle name="Comma [0] TBD-_Volvo Budget Quarter Cash Flow 21Jan04 23 2" xfId="22620"/>
    <cellStyle name="Comma [0] TBD_Volvo Budget Quarter Cash Flow 21Jan04 23 3" xfId="27126"/>
    <cellStyle name="Comma [0] TBD-_Volvo Budget Quarter Cash Flow 21Jan04 23 3" xfId="27127"/>
    <cellStyle name="Comma [0] TBD_Volvo Budget Quarter Cash Flow 21Jan04 23 4" xfId="24625"/>
    <cellStyle name="Comma [0] TBD-_Volvo Budget Quarter Cash Flow 21Jan04 23 4" xfId="24624"/>
    <cellStyle name="Comma [0] TBD_Volvo Budget Quarter Cash Flow 21Jan04 23 5" xfId="24365"/>
    <cellStyle name="Comma [0] TBD-_Volvo Budget Quarter Cash Flow 21Jan04 23 5" xfId="24366"/>
    <cellStyle name="Comma [0] TBD_Volvo Budget Quarter Cash Flow 21Jan04 23 6" xfId="33292"/>
    <cellStyle name="Comma [0] TBD-_Volvo Budget Quarter Cash Flow 21Jan04 23 6" xfId="33293"/>
    <cellStyle name="Comma [0] TBD_Volvo Budget Quarter Cash Flow 21Jan04 23 7" xfId="30438"/>
    <cellStyle name="Comma [0] TBD-_Volvo Budget Quarter Cash Flow 21Jan04 23 7" xfId="30437"/>
    <cellStyle name="Comma [0] TBD_Volvo Budget Quarter Cash Flow 21Jan04 23 8" xfId="31934"/>
    <cellStyle name="Comma [0] TBD-_Volvo Budget Quarter Cash Flow 21Jan04 23 8" xfId="30179"/>
    <cellStyle name="Comma [0] TBD_Volvo Budget Quarter Cash Flow 21Jan04 23 9" xfId="31513"/>
    <cellStyle name="Comma [0] TBD-_Volvo Budget Quarter Cash Flow 21Jan04 23 9" xfId="31512"/>
    <cellStyle name="Comma [0] TBD_Volvo Budget Quarter Cash Flow 21Jan04 24" xfId="7536"/>
    <cellStyle name="Comma [0] TBD-_Volvo Budget Quarter Cash Flow 21Jan04 24" xfId="7537"/>
    <cellStyle name="Comma [0] TBD_Volvo Budget Quarter Cash Flow 21Jan04 24 10" xfId="34705"/>
    <cellStyle name="Comma [0] TBD-_Volvo Budget Quarter Cash Flow 21Jan04 24 10" xfId="29192"/>
    <cellStyle name="Comma [0] TBD_Volvo Budget Quarter Cash Flow 21Jan04 24 11" xfId="36325"/>
    <cellStyle name="Comma [0] TBD-_Volvo Budget Quarter Cash Flow 21Jan04 24 11" xfId="36324"/>
    <cellStyle name="Comma [0] TBD_Volvo Budget Quarter Cash Flow 21Jan04 24 12" xfId="16279"/>
    <cellStyle name="Comma [0] TBD-_Volvo Budget Quarter Cash Flow 21Jan04 24 12" xfId="16280"/>
    <cellStyle name="Comma [0] TBD_Volvo Budget Quarter Cash Flow 21Jan04 24 2" xfId="22621"/>
    <cellStyle name="Comma [0] TBD-_Volvo Budget Quarter Cash Flow 21Jan04 24 2" xfId="22622"/>
    <cellStyle name="Comma [0] TBD_Volvo Budget Quarter Cash Flow 21Jan04 24 3" xfId="27128"/>
    <cellStyle name="Comma [0] TBD-_Volvo Budget Quarter Cash Flow 21Jan04 24 3" xfId="27129"/>
    <cellStyle name="Comma [0] TBD_Volvo Budget Quarter Cash Flow 21Jan04 24 4" xfId="24623"/>
    <cellStyle name="Comma [0] TBD-_Volvo Budget Quarter Cash Flow 21Jan04 24 4" xfId="24622"/>
    <cellStyle name="Comma [0] TBD_Volvo Budget Quarter Cash Flow 21Jan04 24 5" xfId="24367"/>
    <cellStyle name="Comma [0] TBD-_Volvo Budget Quarter Cash Flow 21Jan04 24 5" xfId="24368"/>
    <cellStyle name="Comma [0] TBD_Volvo Budget Quarter Cash Flow 21Jan04 24 6" xfId="33294"/>
    <cellStyle name="Comma [0] TBD-_Volvo Budget Quarter Cash Flow 21Jan04 24 6" xfId="33295"/>
    <cellStyle name="Comma [0] TBD_Volvo Budget Quarter Cash Flow 21Jan04 24 7" xfId="30436"/>
    <cellStyle name="Comma [0] TBD-_Volvo Budget Quarter Cash Flow 21Jan04 24 7" xfId="30435"/>
    <cellStyle name="Comma [0] TBD_Volvo Budget Quarter Cash Flow 21Jan04 24 8" xfId="29673"/>
    <cellStyle name="Comma [0] TBD-_Volvo Budget Quarter Cash Flow 21Jan04 24 8" xfId="29674"/>
    <cellStyle name="Comma [0] TBD_Volvo Budget Quarter Cash Flow 21Jan04 24 9" xfId="31511"/>
    <cellStyle name="Comma [0] TBD-_Volvo Budget Quarter Cash Flow 21Jan04 24 9" xfId="31510"/>
    <cellStyle name="Comma [0] TBD_Volvo Budget Quarter Cash Flow 21Jan04 25" xfId="7538"/>
    <cellStyle name="Comma [0] TBD-_Volvo Budget Quarter Cash Flow 21Jan04 25" xfId="7539"/>
    <cellStyle name="Comma [0] TBD_Volvo Budget Quarter Cash Flow 21Jan04 25 10" xfId="29193"/>
    <cellStyle name="Comma [0] TBD-_Volvo Budget Quarter Cash Flow 21Jan04 25 10" xfId="29194"/>
    <cellStyle name="Comma [0] TBD_Volvo Budget Quarter Cash Flow 21Jan04 25 11" xfId="36323"/>
    <cellStyle name="Comma [0] TBD-_Volvo Budget Quarter Cash Flow 21Jan04 25 11" xfId="33860"/>
    <cellStyle name="Comma [0] TBD_Volvo Budget Quarter Cash Flow 21Jan04 25 12" xfId="16281"/>
    <cellStyle name="Comma [0] TBD-_Volvo Budget Quarter Cash Flow 21Jan04 25 12" xfId="16282"/>
    <cellStyle name="Comma [0] TBD_Volvo Budget Quarter Cash Flow 21Jan04 25 2" xfId="22623"/>
    <cellStyle name="Comma [0] TBD-_Volvo Budget Quarter Cash Flow 21Jan04 25 2" xfId="22624"/>
    <cellStyle name="Comma [0] TBD_Volvo Budget Quarter Cash Flow 21Jan04 25 3" xfId="27130"/>
    <cellStyle name="Comma [0] TBD-_Volvo Budget Quarter Cash Flow 21Jan04 25 3" xfId="27131"/>
    <cellStyle name="Comma [0] TBD_Volvo Budget Quarter Cash Flow 21Jan04 25 4" xfId="24621"/>
    <cellStyle name="Comma [0] TBD-_Volvo Budget Quarter Cash Flow 21Jan04 25 4" xfId="24620"/>
    <cellStyle name="Comma [0] TBD_Volvo Budget Quarter Cash Flow 21Jan04 25 5" xfId="24369"/>
    <cellStyle name="Comma [0] TBD-_Volvo Budget Quarter Cash Flow 21Jan04 25 5" xfId="24370"/>
    <cellStyle name="Comma [0] TBD_Volvo Budget Quarter Cash Flow 21Jan04 25 6" xfId="33296"/>
    <cellStyle name="Comma [0] TBD-_Volvo Budget Quarter Cash Flow 21Jan04 25 6" xfId="33297"/>
    <cellStyle name="Comma [0] TBD_Volvo Budget Quarter Cash Flow 21Jan04 25 7" xfId="30434"/>
    <cellStyle name="Comma [0] TBD-_Volvo Budget Quarter Cash Flow 21Jan04 25 7" xfId="30433"/>
    <cellStyle name="Comma [0] TBD_Volvo Budget Quarter Cash Flow 21Jan04 25 8" xfId="29675"/>
    <cellStyle name="Comma [0] TBD-_Volvo Budget Quarter Cash Flow 21Jan04 25 8" xfId="29676"/>
    <cellStyle name="Comma [0] TBD_Volvo Budget Quarter Cash Flow 21Jan04 25 9" xfId="31509"/>
    <cellStyle name="Comma [0] TBD-_Volvo Budget Quarter Cash Flow 21Jan04 25 9" xfId="31508"/>
    <cellStyle name="Comma [0] TBD_Volvo Budget Quarter Cash Flow 21Jan04 26" xfId="7540"/>
    <cellStyle name="Comma [0] TBD-_Volvo Budget Quarter Cash Flow 21Jan04 26" xfId="7541"/>
    <cellStyle name="Comma [0] TBD_Volvo Budget Quarter Cash Flow 21Jan04 26 10" xfId="29195"/>
    <cellStyle name="Comma [0] TBD-_Volvo Budget Quarter Cash Flow 21Jan04 26 10" xfId="29196"/>
    <cellStyle name="Comma [0] TBD_Volvo Budget Quarter Cash Flow 21Jan04 26 11" xfId="33859"/>
    <cellStyle name="Comma [0] TBD-_Volvo Budget Quarter Cash Flow 21Jan04 26 11" xfId="30070"/>
    <cellStyle name="Comma [0] TBD_Volvo Budget Quarter Cash Flow 21Jan04 26 12" xfId="16283"/>
    <cellStyle name="Comma [0] TBD-_Volvo Budget Quarter Cash Flow 21Jan04 26 12" xfId="16284"/>
    <cellStyle name="Comma [0] TBD_Volvo Budget Quarter Cash Flow 21Jan04 26 2" xfId="22625"/>
    <cellStyle name="Comma [0] TBD-_Volvo Budget Quarter Cash Flow 21Jan04 26 2" xfId="22626"/>
    <cellStyle name="Comma [0] TBD_Volvo Budget Quarter Cash Flow 21Jan04 26 3" xfId="27132"/>
    <cellStyle name="Comma [0] TBD-_Volvo Budget Quarter Cash Flow 21Jan04 26 3" xfId="27133"/>
    <cellStyle name="Comma [0] TBD_Volvo Budget Quarter Cash Flow 21Jan04 26 4" xfId="24619"/>
    <cellStyle name="Comma [0] TBD-_Volvo Budget Quarter Cash Flow 21Jan04 26 4" xfId="24618"/>
    <cellStyle name="Comma [0] TBD_Volvo Budget Quarter Cash Flow 21Jan04 26 5" xfId="24371"/>
    <cellStyle name="Comma [0] TBD-_Volvo Budget Quarter Cash Flow 21Jan04 26 5" xfId="24372"/>
    <cellStyle name="Comma [0] TBD_Volvo Budget Quarter Cash Flow 21Jan04 26 6" xfId="33298"/>
    <cellStyle name="Comma [0] TBD-_Volvo Budget Quarter Cash Flow 21Jan04 26 6" xfId="33299"/>
    <cellStyle name="Comma [0] TBD_Volvo Budget Quarter Cash Flow 21Jan04 26 7" xfId="30432"/>
    <cellStyle name="Comma [0] TBD-_Volvo Budget Quarter Cash Flow 21Jan04 26 7" xfId="30431"/>
    <cellStyle name="Comma [0] TBD_Volvo Budget Quarter Cash Flow 21Jan04 26 8" xfId="29677"/>
    <cellStyle name="Comma [0] TBD-_Volvo Budget Quarter Cash Flow 21Jan04 26 8" xfId="29678"/>
    <cellStyle name="Comma [0] TBD_Volvo Budget Quarter Cash Flow 21Jan04 26 9" xfId="31507"/>
    <cellStyle name="Comma [0] TBD-_Volvo Budget Quarter Cash Flow 21Jan04 26 9" xfId="31506"/>
    <cellStyle name="Comma [0] TBD_Volvo Budget Quarter Cash Flow 21Jan04 27" xfId="7542"/>
    <cellStyle name="Comma [0] TBD-_Volvo Budget Quarter Cash Flow 21Jan04 27" xfId="7543"/>
    <cellStyle name="Comma [0] TBD_Volvo Budget Quarter Cash Flow 21Jan04 27 10" xfId="28232"/>
    <cellStyle name="Comma [0] TBD-_Volvo Budget Quarter Cash Flow 21Jan04 27 10" xfId="31662"/>
    <cellStyle name="Comma [0] TBD_Volvo Budget Quarter Cash Flow 21Jan04 27 11" xfId="33858"/>
    <cellStyle name="Comma [0] TBD-_Volvo Budget Quarter Cash Flow 21Jan04 27 11" xfId="33857"/>
    <cellStyle name="Comma [0] TBD_Volvo Budget Quarter Cash Flow 21Jan04 27 12" xfId="16285"/>
    <cellStyle name="Comma [0] TBD-_Volvo Budget Quarter Cash Flow 21Jan04 27 12" xfId="16286"/>
    <cellStyle name="Comma [0] TBD_Volvo Budget Quarter Cash Flow 21Jan04 27 2" xfId="22627"/>
    <cellStyle name="Comma [0] TBD-_Volvo Budget Quarter Cash Flow 21Jan04 27 2" xfId="22628"/>
    <cellStyle name="Comma [0] TBD_Volvo Budget Quarter Cash Flow 21Jan04 27 3" xfId="27134"/>
    <cellStyle name="Comma [0] TBD-_Volvo Budget Quarter Cash Flow 21Jan04 27 3" xfId="27135"/>
    <cellStyle name="Comma [0] TBD_Volvo Budget Quarter Cash Flow 21Jan04 27 4" xfId="24617"/>
    <cellStyle name="Comma [0] TBD-_Volvo Budget Quarter Cash Flow 21Jan04 27 4" xfId="24616"/>
    <cellStyle name="Comma [0] TBD_Volvo Budget Quarter Cash Flow 21Jan04 27 5" xfId="24373"/>
    <cellStyle name="Comma [0] TBD-_Volvo Budget Quarter Cash Flow 21Jan04 27 5" xfId="24374"/>
    <cellStyle name="Comma [0] TBD_Volvo Budget Quarter Cash Flow 21Jan04 27 6" xfId="33300"/>
    <cellStyle name="Comma [0] TBD-_Volvo Budget Quarter Cash Flow 21Jan04 27 6" xfId="33301"/>
    <cellStyle name="Comma [0] TBD_Volvo Budget Quarter Cash Flow 21Jan04 27 7" xfId="30430"/>
    <cellStyle name="Comma [0] TBD-_Volvo Budget Quarter Cash Flow 21Jan04 27 7" xfId="30429"/>
    <cellStyle name="Comma [0] TBD_Volvo Budget Quarter Cash Flow 21Jan04 27 8" xfId="29679"/>
    <cellStyle name="Comma [0] TBD-_Volvo Budget Quarter Cash Flow 21Jan04 27 8" xfId="29680"/>
    <cellStyle name="Comma [0] TBD_Volvo Budget Quarter Cash Flow 21Jan04 27 9" xfId="31505"/>
    <cellStyle name="Comma [0] TBD-_Volvo Budget Quarter Cash Flow 21Jan04 27 9" xfId="28181"/>
    <cellStyle name="Comma [0] TBD_Volvo Budget Quarter Cash Flow 21Jan04 28" xfId="7544"/>
    <cellStyle name="Comma [0] TBD-_Volvo Budget Quarter Cash Flow 21Jan04 28" xfId="7545"/>
    <cellStyle name="Comma [0] TBD_Volvo Budget Quarter Cash Flow 21Jan04 28 10" xfId="34793"/>
    <cellStyle name="Comma [0] TBD-_Volvo Budget Quarter Cash Flow 21Jan04 28 10" xfId="34872"/>
    <cellStyle name="Comma [0] TBD_Volvo Budget Quarter Cash Flow 21Jan04 28 11" xfId="33856"/>
    <cellStyle name="Comma [0] TBD-_Volvo Budget Quarter Cash Flow 21Jan04 28 11" xfId="33855"/>
    <cellStyle name="Comma [0] TBD_Volvo Budget Quarter Cash Flow 21Jan04 28 12" xfId="16287"/>
    <cellStyle name="Comma [0] TBD-_Volvo Budget Quarter Cash Flow 21Jan04 28 12" xfId="16288"/>
    <cellStyle name="Comma [0] TBD_Volvo Budget Quarter Cash Flow 21Jan04 28 2" xfId="22629"/>
    <cellStyle name="Comma [0] TBD-_Volvo Budget Quarter Cash Flow 21Jan04 28 2" xfId="22630"/>
    <cellStyle name="Comma [0] TBD_Volvo Budget Quarter Cash Flow 21Jan04 28 3" xfId="27136"/>
    <cellStyle name="Comma [0] TBD-_Volvo Budget Quarter Cash Flow 21Jan04 28 3" xfId="27137"/>
    <cellStyle name="Comma [0] TBD_Volvo Budget Quarter Cash Flow 21Jan04 28 4" xfId="24615"/>
    <cellStyle name="Comma [0] TBD-_Volvo Budget Quarter Cash Flow 21Jan04 28 4" xfId="24614"/>
    <cellStyle name="Comma [0] TBD_Volvo Budget Quarter Cash Flow 21Jan04 28 5" xfId="25881"/>
    <cellStyle name="Comma [0] TBD-_Volvo Budget Quarter Cash Flow 21Jan04 28 5" xfId="25882"/>
    <cellStyle name="Comma [0] TBD_Volvo Budget Quarter Cash Flow 21Jan04 28 6" xfId="33302"/>
    <cellStyle name="Comma [0] TBD-_Volvo Budget Quarter Cash Flow 21Jan04 28 6" xfId="33303"/>
    <cellStyle name="Comma [0] TBD_Volvo Budget Quarter Cash Flow 21Jan04 28 7" xfId="30428"/>
    <cellStyle name="Comma [0] TBD-_Volvo Budget Quarter Cash Flow 21Jan04 28 7" xfId="30427"/>
    <cellStyle name="Comma [0] TBD_Volvo Budget Quarter Cash Flow 21Jan04 28 8" xfId="29681"/>
    <cellStyle name="Comma [0] TBD-_Volvo Budget Quarter Cash Flow 21Jan04 28 8" xfId="29682"/>
    <cellStyle name="Comma [0] TBD_Volvo Budget Quarter Cash Flow 21Jan04 28 9" xfId="31504"/>
    <cellStyle name="Comma [0] TBD-_Volvo Budget Quarter Cash Flow 21Jan04 28 9" xfId="31501"/>
    <cellStyle name="Comma [0] TBD_Volvo Budget Quarter Cash Flow 21Jan04 29" xfId="22589"/>
    <cellStyle name="Comma [0] TBD-_Volvo Budget Quarter Cash Flow 21Jan04 29" xfId="22590"/>
    <cellStyle name="Comma [0] TBD_Volvo Budget Quarter Cash Flow 21Jan04 3" xfId="7546"/>
    <cellStyle name="Comma [0] TBD-_Volvo Budget Quarter Cash Flow 21Jan04 3" xfId="7547"/>
    <cellStyle name="Comma [0] TBD_Volvo Budget Quarter Cash Flow 21Jan04 3 10" xfId="29243"/>
    <cellStyle name="Comma [0] TBD-_Volvo Budget Quarter Cash Flow 21Jan04 3 10" xfId="29291"/>
    <cellStyle name="Comma [0] TBD_Volvo Budget Quarter Cash Flow 21Jan04 3 11" xfId="33854"/>
    <cellStyle name="Comma [0] TBD-_Volvo Budget Quarter Cash Flow 21Jan04 3 11" xfId="28563"/>
    <cellStyle name="Comma [0] TBD_Volvo Budget Quarter Cash Flow 21Jan04 3 12" xfId="16289"/>
    <cellStyle name="Comma [0] TBD-_Volvo Budget Quarter Cash Flow 21Jan04 3 12" xfId="16290"/>
    <cellStyle name="Comma [0] TBD_Volvo Budget Quarter Cash Flow 21Jan04 3 2" xfId="22631"/>
    <cellStyle name="Comma [0] TBD-_Volvo Budget Quarter Cash Flow 21Jan04 3 2" xfId="22632"/>
    <cellStyle name="Comma [0] TBD_Volvo Budget Quarter Cash Flow 21Jan04 3 3" xfId="27138"/>
    <cellStyle name="Comma [0] TBD-_Volvo Budget Quarter Cash Flow 21Jan04 3 3" xfId="27139"/>
    <cellStyle name="Comma [0] TBD_Volvo Budget Quarter Cash Flow 21Jan04 3 4" xfId="24613"/>
    <cellStyle name="Comma [0] TBD-_Volvo Budget Quarter Cash Flow 21Jan04 3 4" xfId="24612"/>
    <cellStyle name="Comma [0] TBD_Volvo Budget Quarter Cash Flow 21Jan04 3 5" xfId="24471"/>
    <cellStyle name="Comma [0] TBD-_Volvo Budget Quarter Cash Flow 21Jan04 3 5" xfId="24375"/>
    <cellStyle name="Comma [0] TBD_Volvo Budget Quarter Cash Flow 21Jan04 3 6" xfId="33304"/>
    <cellStyle name="Comma [0] TBD-_Volvo Budget Quarter Cash Flow 21Jan04 3 6" xfId="33305"/>
    <cellStyle name="Comma [0] TBD_Volvo Budget Quarter Cash Flow 21Jan04 3 7" xfId="30426"/>
    <cellStyle name="Comma [0] TBD-_Volvo Budget Quarter Cash Flow 21Jan04 3 7" xfId="30425"/>
    <cellStyle name="Comma [0] TBD_Volvo Budget Quarter Cash Flow 21Jan04 3 8" xfId="28321"/>
    <cellStyle name="Comma [0] TBD-_Volvo Budget Quarter Cash Flow 21Jan04 3 8" xfId="31935"/>
    <cellStyle name="Comma [0] TBD_Volvo Budget Quarter Cash Flow 21Jan04 3 9" xfId="31500"/>
    <cellStyle name="Comma [0] TBD-_Volvo Budget Quarter Cash Flow 21Jan04 3 9" xfId="31499"/>
    <cellStyle name="Comma [0] TBD_Volvo Budget Quarter Cash Flow 21Jan04 30" xfId="27096"/>
    <cellStyle name="Comma [0] TBD-_Volvo Budget Quarter Cash Flow 21Jan04 30" xfId="27097"/>
    <cellStyle name="Comma [0] TBD_Volvo Budget Quarter Cash Flow 21Jan04 31" xfId="24655"/>
    <cellStyle name="Comma [0] TBD-_Volvo Budget Quarter Cash Flow 21Jan04 31" xfId="24654"/>
    <cellStyle name="Comma [0] TBD_Volvo Budget Quarter Cash Flow 21Jan04 32" xfId="23592"/>
    <cellStyle name="Comma [0] TBD-_Volvo Budget Quarter Cash Flow 21Jan04 32" xfId="25879"/>
    <cellStyle name="Comma [0] TBD_Volvo Budget Quarter Cash Flow 21Jan04 33" xfId="33262"/>
    <cellStyle name="Comma [0] TBD-_Volvo Budget Quarter Cash Flow 21Jan04 33" xfId="33263"/>
    <cellStyle name="Comma [0] TBD_Volvo Budget Quarter Cash Flow 21Jan04 34" xfId="30468"/>
    <cellStyle name="Comma [0] TBD-_Volvo Budget Quarter Cash Flow 21Jan04 34" xfId="30467"/>
    <cellStyle name="Comma [0] TBD_Volvo Budget Quarter Cash Flow 21Jan04 35" xfId="29646"/>
    <cellStyle name="Comma [0] TBD-_Volvo Budget Quarter Cash Flow 21Jan04 35" xfId="29647"/>
    <cellStyle name="Comma [0] TBD_Volvo Budget Quarter Cash Flow 21Jan04 36" xfId="31540"/>
    <cellStyle name="Comma [0] TBD-_Volvo Budget Quarter Cash Flow 21Jan04 36" xfId="31539"/>
    <cellStyle name="Comma [0] TBD_Volvo Budget Quarter Cash Flow 21Jan04 37" xfId="34679"/>
    <cellStyle name="Comma [0] TBD-_Volvo Budget Quarter Cash Flow 21Jan04 37" xfId="34834"/>
    <cellStyle name="Comma [0] TBD_Volvo Budget Quarter Cash Flow 21Jan04 38" xfId="36465"/>
    <cellStyle name="Comma [0] TBD-_Volvo Budget Quarter Cash Flow 21Jan04 38" xfId="36464"/>
    <cellStyle name="Comma [0] TBD_Volvo Budget Quarter Cash Flow 21Jan04 39" xfId="16247"/>
    <cellStyle name="Comma [0] TBD-_Volvo Budget Quarter Cash Flow 21Jan04 39" xfId="16248"/>
    <cellStyle name="Comma [0] TBD_Volvo Budget Quarter Cash Flow 21Jan04 4" xfId="7548"/>
    <cellStyle name="Comma [0] TBD-_Volvo Budget Quarter Cash Flow 21Jan04 4" xfId="7549"/>
    <cellStyle name="Comma [0] TBD_Volvo Budget Quarter Cash Flow 21Jan04 4 10" xfId="29292"/>
    <cellStyle name="Comma [0] TBD-_Volvo Budget Quarter Cash Flow 21Jan04 4 10" xfId="29293"/>
    <cellStyle name="Comma [0] TBD_Volvo Budget Quarter Cash Flow 21Jan04 4 11" xfId="33849"/>
    <cellStyle name="Comma [0] TBD-_Volvo Budget Quarter Cash Flow 21Jan04 4 11" xfId="33848"/>
    <cellStyle name="Comma [0] TBD_Volvo Budget Quarter Cash Flow 21Jan04 4 12" xfId="16291"/>
    <cellStyle name="Comma [0] TBD-_Volvo Budget Quarter Cash Flow 21Jan04 4 12" xfId="16292"/>
    <cellStyle name="Comma [0] TBD_Volvo Budget Quarter Cash Flow 21Jan04 4 2" xfId="22633"/>
    <cellStyle name="Comma [0] TBD-_Volvo Budget Quarter Cash Flow 21Jan04 4 2" xfId="22634"/>
    <cellStyle name="Comma [0] TBD_Volvo Budget Quarter Cash Flow 21Jan04 4 3" xfId="27140"/>
    <cellStyle name="Comma [0] TBD-_Volvo Budget Quarter Cash Flow 21Jan04 4 3" xfId="27141"/>
    <cellStyle name="Comma [0] TBD_Volvo Budget Quarter Cash Flow 21Jan04 4 4" xfId="24611"/>
    <cellStyle name="Comma [0] TBD-_Volvo Budget Quarter Cash Flow 21Jan04 4 4" xfId="24610"/>
    <cellStyle name="Comma [0] TBD_Volvo Budget Quarter Cash Flow 21Jan04 4 5" xfId="24376"/>
    <cellStyle name="Comma [0] TBD-_Volvo Budget Quarter Cash Flow 21Jan04 4 5" xfId="24377"/>
    <cellStyle name="Comma [0] TBD_Volvo Budget Quarter Cash Flow 21Jan04 4 6" xfId="33306"/>
    <cellStyle name="Comma [0] TBD-_Volvo Budget Quarter Cash Flow 21Jan04 4 6" xfId="33307"/>
    <cellStyle name="Comma [0] TBD_Volvo Budget Quarter Cash Flow 21Jan04 4 7" xfId="30424"/>
    <cellStyle name="Comma [0] TBD-_Volvo Budget Quarter Cash Flow 21Jan04 4 7" xfId="30423"/>
    <cellStyle name="Comma [0] TBD_Volvo Budget Quarter Cash Flow 21Jan04 4 8" xfId="31936"/>
    <cellStyle name="Comma [0] TBD-_Volvo Budget Quarter Cash Flow 21Jan04 4 8" xfId="29683"/>
    <cellStyle name="Comma [0] TBD_Volvo Budget Quarter Cash Flow 21Jan04 4 9" xfId="31498"/>
    <cellStyle name="Comma [0] TBD-_Volvo Budget Quarter Cash Flow 21Jan04 4 9" xfId="31497"/>
    <cellStyle name="Comma [0] TBD_Volvo Budget Quarter Cash Flow 21Jan04 5" xfId="7550"/>
    <cellStyle name="Comma [0] TBD-_Volvo Budget Quarter Cash Flow 21Jan04 5" xfId="7551"/>
    <cellStyle name="Comma [0] TBD_Volvo Budget Quarter Cash Flow 21Jan04 5 10" xfId="29294"/>
    <cellStyle name="Comma [0] TBD-_Volvo Budget Quarter Cash Flow 21Jan04 5 10" xfId="28237"/>
    <cellStyle name="Comma [0] TBD_Volvo Budget Quarter Cash Flow 21Jan04 5 11" xfId="33847"/>
    <cellStyle name="Comma [0] TBD-_Volvo Budget Quarter Cash Flow 21Jan04 5 11" xfId="33846"/>
    <cellStyle name="Comma [0] TBD_Volvo Budget Quarter Cash Flow 21Jan04 5 12" xfId="16293"/>
    <cellStyle name="Comma [0] TBD-_Volvo Budget Quarter Cash Flow 21Jan04 5 12" xfId="16294"/>
    <cellStyle name="Comma [0] TBD_Volvo Budget Quarter Cash Flow 21Jan04 5 2" xfId="22635"/>
    <cellStyle name="Comma [0] TBD-_Volvo Budget Quarter Cash Flow 21Jan04 5 2" xfId="22636"/>
    <cellStyle name="Comma [0] TBD_Volvo Budget Quarter Cash Flow 21Jan04 5 3" xfId="27142"/>
    <cellStyle name="Comma [0] TBD-_Volvo Budget Quarter Cash Flow 21Jan04 5 3" xfId="27143"/>
    <cellStyle name="Comma [0] TBD_Volvo Budget Quarter Cash Flow 21Jan04 5 4" xfId="24609"/>
    <cellStyle name="Comma [0] TBD-_Volvo Budget Quarter Cash Flow 21Jan04 5 4" xfId="24608"/>
    <cellStyle name="Comma [0] TBD_Volvo Budget Quarter Cash Flow 21Jan04 5 5" xfId="24378"/>
    <cellStyle name="Comma [0] TBD-_Volvo Budget Quarter Cash Flow 21Jan04 5 5" xfId="24379"/>
    <cellStyle name="Comma [0] TBD_Volvo Budget Quarter Cash Flow 21Jan04 5 6" xfId="33308"/>
    <cellStyle name="Comma [0] TBD-_Volvo Budget Quarter Cash Flow 21Jan04 5 6" xfId="33309"/>
    <cellStyle name="Comma [0] TBD_Volvo Budget Quarter Cash Flow 21Jan04 5 7" xfId="30422"/>
    <cellStyle name="Comma [0] TBD-_Volvo Budget Quarter Cash Flow 21Jan04 5 7" xfId="30421"/>
    <cellStyle name="Comma [0] TBD_Volvo Budget Quarter Cash Flow 21Jan04 5 8" xfId="29684"/>
    <cellStyle name="Comma [0] TBD-_Volvo Budget Quarter Cash Flow 21Jan04 5 8" xfId="29685"/>
    <cellStyle name="Comma [0] TBD_Volvo Budget Quarter Cash Flow 21Jan04 5 9" xfId="31496"/>
    <cellStyle name="Comma [0] TBD-_Volvo Budget Quarter Cash Flow 21Jan04 5 9" xfId="28180"/>
    <cellStyle name="Comma [0] TBD_Volvo Budget Quarter Cash Flow 21Jan04 6" xfId="7552"/>
    <cellStyle name="Comma [0] TBD-_Volvo Budget Quarter Cash Flow 21Jan04 6" xfId="7553"/>
    <cellStyle name="Comma [0] TBD_Volvo Budget Quarter Cash Flow 21Jan04 6 10" xfId="29295"/>
    <cellStyle name="Comma [0] TBD-_Volvo Budget Quarter Cash Flow 21Jan04 6 10" xfId="31722"/>
    <cellStyle name="Comma [0] TBD_Volvo Budget Quarter Cash Flow 21Jan04 6 11" xfId="33845"/>
    <cellStyle name="Comma [0] TBD-_Volvo Budget Quarter Cash Flow 21Jan04 6 11" xfId="33844"/>
    <cellStyle name="Comma [0] TBD_Volvo Budget Quarter Cash Flow 21Jan04 6 12" xfId="16295"/>
    <cellStyle name="Comma [0] TBD-_Volvo Budget Quarter Cash Flow 21Jan04 6 12" xfId="16296"/>
    <cellStyle name="Comma [0] TBD_Volvo Budget Quarter Cash Flow 21Jan04 6 2" xfId="22637"/>
    <cellStyle name="Comma [0] TBD-_Volvo Budget Quarter Cash Flow 21Jan04 6 2" xfId="22638"/>
    <cellStyle name="Comma [0] TBD_Volvo Budget Quarter Cash Flow 21Jan04 6 3" xfId="27144"/>
    <cellStyle name="Comma [0] TBD-_Volvo Budget Quarter Cash Flow 21Jan04 6 3" xfId="27145"/>
    <cellStyle name="Comma [0] TBD_Volvo Budget Quarter Cash Flow 21Jan04 6 4" xfId="24607"/>
    <cellStyle name="Comma [0] TBD-_Volvo Budget Quarter Cash Flow 21Jan04 6 4" xfId="24606"/>
    <cellStyle name="Comma [0] TBD_Volvo Budget Quarter Cash Flow 21Jan04 6 5" xfId="24380"/>
    <cellStyle name="Comma [0] TBD-_Volvo Budget Quarter Cash Flow 21Jan04 6 5" xfId="24381"/>
    <cellStyle name="Comma [0] TBD_Volvo Budget Quarter Cash Flow 21Jan04 6 6" xfId="33310"/>
    <cellStyle name="Comma [0] TBD-_Volvo Budget Quarter Cash Flow 21Jan04 6 6" xfId="33311"/>
    <cellStyle name="Comma [0] TBD_Volvo Budget Quarter Cash Flow 21Jan04 6 7" xfId="30420"/>
    <cellStyle name="Comma [0] TBD-_Volvo Budget Quarter Cash Flow 21Jan04 6 7" xfId="30419"/>
    <cellStyle name="Comma [0] TBD_Volvo Budget Quarter Cash Flow 21Jan04 6 8" xfId="29686"/>
    <cellStyle name="Comma [0] TBD-_Volvo Budget Quarter Cash Flow 21Jan04 6 8" xfId="29687"/>
    <cellStyle name="Comma [0] TBD_Volvo Budget Quarter Cash Flow 21Jan04 6 9" xfId="31495"/>
    <cellStyle name="Comma [0] TBD-_Volvo Budget Quarter Cash Flow 21Jan04 6 9" xfId="31494"/>
    <cellStyle name="Comma [0] TBD_Volvo Budget Quarter Cash Flow 21Jan04 7" xfId="7554"/>
    <cellStyle name="Comma [0] TBD-_Volvo Budget Quarter Cash Flow 21Jan04 7" xfId="7555"/>
    <cellStyle name="Comma [0] TBD_Volvo Budget Quarter Cash Flow 21Jan04 7 10" xfId="31723"/>
    <cellStyle name="Comma [0] TBD-_Volvo Budget Quarter Cash Flow 21Jan04 7 10" xfId="31780"/>
    <cellStyle name="Comma [0] TBD_Volvo Budget Quarter Cash Flow 21Jan04 7 11" xfId="33843"/>
    <cellStyle name="Comma [0] TBD-_Volvo Budget Quarter Cash Flow 21Jan04 7 11" xfId="28351"/>
    <cellStyle name="Comma [0] TBD_Volvo Budget Quarter Cash Flow 21Jan04 7 12" xfId="16297"/>
    <cellStyle name="Comma [0] TBD-_Volvo Budget Quarter Cash Flow 21Jan04 7 12" xfId="16298"/>
    <cellStyle name="Comma [0] TBD_Volvo Budget Quarter Cash Flow 21Jan04 7 2" xfId="22639"/>
    <cellStyle name="Comma [0] TBD-_Volvo Budget Quarter Cash Flow 21Jan04 7 2" xfId="22640"/>
    <cellStyle name="Comma [0] TBD_Volvo Budget Quarter Cash Flow 21Jan04 7 3" xfId="27146"/>
    <cellStyle name="Comma [0] TBD-_Volvo Budget Quarter Cash Flow 21Jan04 7 3" xfId="27147"/>
    <cellStyle name="Comma [0] TBD_Volvo Budget Quarter Cash Flow 21Jan04 7 4" xfId="24605"/>
    <cellStyle name="Comma [0] TBD-_Volvo Budget Quarter Cash Flow 21Jan04 7 4" xfId="24604"/>
    <cellStyle name="Comma [0] TBD_Volvo Budget Quarter Cash Flow 21Jan04 7 5" xfId="24382"/>
    <cellStyle name="Comma [0] TBD-_Volvo Budget Quarter Cash Flow 21Jan04 7 5" xfId="24383"/>
    <cellStyle name="Comma [0] TBD_Volvo Budget Quarter Cash Flow 21Jan04 7 6" xfId="33312"/>
    <cellStyle name="Comma [0] TBD-_Volvo Budget Quarter Cash Flow 21Jan04 7 6" xfId="33313"/>
    <cellStyle name="Comma [0] TBD_Volvo Budget Quarter Cash Flow 21Jan04 7 7" xfId="30418"/>
    <cellStyle name="Comma [0] TBD-_Volvo Budget Quarter Cash Flow 21Jan04 7 7" xfId="30417"/>
    <cellStyle name="Comma [0] TBD_Volvo Budget Quarter Cash Flow 21Jan04 7 8" xfId="29688"/>
    <cellStyle name="Comma [0] TBD-_Volvo Budget Quarter Cash Flow 21Jan04 7 8" xfId="29689"/>
    <cellStyle name="Comma [0] TBD_Volvo Budget Quarter Cash Flow 21Jan04 7 9" xfId="31493"/>
    <cellStyle name="Comma [0] TBD-_Volvo Budget Quarter Cash Flow 21Jan04 7 9" xfId="31491"/>
    <cellStyle name="Comma [0] TBD_Volvo Budget Quarter Cash Flow 21Jan04 8" xfId="7556"/>
    <cellStyle name="Comma [0] TBD-_Volvo Budget Quarter Cash Flow 21Jan04 8" xfId="7557"/>
    <cellStyle name="Comma [0] TBD_Volvo Budget Quarter Cash Flow 21Jan04 8 10" xfId="31781"/>
    <cellStyle name="Comma [0] TBD-_Volvo Budget Quarter Cash Flow 21Jan04 8 10" xfId="29345"/>
    <cellStyle name="Comma [0] TBD_Volvo Budget Quarter Cash Flow 21Jan04 8 11" xfId="33842"/>
    <cellStyle name="Comma [0] TBD-_Volvo Budget Quarter Cash Flow 21Jan04 8 11" xfId="33841"/>
    <cellStyle name="Comma [0] TBD_Volvo Budget Quarter Cash Flow 21Jan04 8 12" xfId="16299"/>
    <cellStyle name="Comma [0] TBD-_Volvo Budget Quarter Cash Flow 21Jan04 8 12" xfId="16300"/>
    <cellStyle name="Comma [0] TBD_Volvo Budget Quarter Cash Flow 21Jan04 8 2" xfId="22641"/>
    <cellStyle name="Comma [0] TBD-_Volvo Budget Quarter Cash Flow 21Jan04 8 2" xfId="22642"/>
    <cellStyle name="Comma [0] TBD_Volvo Budget Quarter Cash Flow 21Jan04 8 3" xfId="27148"/>
    <cellStyle name="Comma [0] TBD-_Volvo Budget Quarter Cash Flow 21Jan04 8 3" xfId="27149"/>
    <cellStyle name="Comma [0] TBD_Volvo Budget Quarter Cash Flow 21Jan04 8 4" xfId="24603"/>
    <cellStyle name="Comma [0] TBD-_Volvo Budget Quarter Cash Flow 21Jan04 8 4" xfId="24602"/>
    <cellStyle name="Comma [0] TBD_Volvo Budget Quarter Cash Flow 21Jan04 8 5" xfId="24384"/>
    <cellStyle name="Comma [0] TBD-_Volvo Budget Quarter Cash Flow 21Jan04 8 5" xfId="23595"/>
    <cellStyle name="Comma [0] TBD_Volvo Budget Quarter Cash Flow 21Jan04 8 6" xfId="33314"/>
    <cellStyle name="Comma [0] TBD-_Volvo Budget Quarter Cash Flow 21Jan04 8 6" xfId="33315"/>
    <cellStyle name="Comma [0] TBD_Volvo Budget Quarter Cash Flow 21Jan04 8 7" xfId="30416"/>
    <cellStyle name="Comma [0] TBD-_Volvo Budget Quarter Cash Flow 21Jan04 8 7" xfId="30415"/>
    <cellStyle name="Comma [0] TBD_Volvo Budget Quarter Cash Flow 21Jan04 8 8" xfId="29690"/>
    <cellStyle name="Comma [0] TBD-_Volvo Budget Quarter Cash Flow 21Jan04 8 8" xfId="29691"/>
    <cellStyle name="Comma [0] TBD_Volvo Budget Quarter Cash Flow 21Jan04 8 9" xfId="31490"/>
    <cellStyle name="Comma [0] TBD-_Volvo Budget Quarter Cash Flow 21Jan04 8 9" xfId="31489"/>
    <cellStyle name="Comma [0] TBD_Volvo Budget Quarter Cash Flow 21Jan04 9" xfId="7558"/>
    <cellStyle name="Comma [0] TBD-_Volvo Budget Quarter Cash Flow 21Jan04 9" xfId="7559"/>
    <cellStyle name="Comma [0] TBD_Volvo Budget Quarter Cash Flow 21Jan04 9 10" xfId="29346"/>
    <cellStyle name="Comma [0] TBD-_Volvo Budget Quarter Cash Flow 21Jan04 9 10" xfId="29347"/>
    <cellStyle name="Comma [0] TBD_Volvo Budget Quarter Cash Flow 21Jan04 9 11" xfId="33840"/>
    <cellStyle name="Comma [0] TBD-_Volvo Budget Quarter Cash Flow 21Jan04 9 11" xfId="33839"/>
    <cellStyle name="Comma [0] TBD_Volvo Budget Quarter Cash Flow 21Jan04 9 12" xfId="16301"/>
    <cellStyle name="Comma [0] TBD-_Volvo Budget Quarter Cash Flow 21Jan04 9 12" xfId="16302"/>
    <cellStyle name="Comma [0] TBD_Volvo Budget Quarter Cash Flow 21Jan04 9 2" xfId="22643"/>
    <cellStyle name="Comma [0] TBD-_Volvo Budget Quarter Cash Flow 21Jan04 9 2" xfId="22644"/>
    <cellStyle name="Comma [0] TBD_Volvo Budget Quarter Cash Flow 21Jan04 9 3" xfId="27150"/>
    <cellStyle name="Comma [0] TBD-_Volvo Budget Quarter Cash Flow 21Jan04 9 3" xfId="27151"/>
    <cellStyle name="Comma [0] TBD_Volvo Budget Quarter Cash Flow 21Jan04 9 4" xfId="24601"/>
    <cellStyle name="Comma [0] TBD-_Volvo Budget Quarter Cash Flow 21Jan04 9 4" xfId="24600"/>
    <cellStyle name="Comma [0] TBD_Volvo Budget Quarter Cash Flow 21Jan04 9 5" xfId="25883"/>
    <cellStyle name="Comma [0] TBD-_Volvo Budget Quarter Cash Flow 21Jan04 9 5" xfId="25884"/>
    <cellStyle name="Comma [0] TBD_Volvo Budget Quarter Cash Flow 21Jan04 9 6" xfId="33316"/>
    <cellStyle name="Comma [0] TBD-_Volvo Budget Quarter Cash Flow 21Jan04 9 6" xfId="33317"/>
    <cellStyle name="Comma [0] TBD_Volvo Budget Quarter Cash Flow 21Jan04 9 7" xfId="30414"/>
    <cellStyle name="Comma [0] TBD-_Volvo Budget Quarter Cash Flow 21Jan04 9 7" xfId="30413"/>
    <cellStyle name="Comma [0] TBD_Volvo Budget Quarter Cash Flow 21Jan04 9 8" xfId="29692"/>
    <cellStyle name="Comma [0] TBD-_Volvo Budget Quarter Cash Flow 21Jan04 9 8" xfId="28322"/>
    <cellStyle name="Comma [0] TBD_Volvo Budget Quarter Cash Flow 21Jan04 9 9" xfId="31488"/>
    <cellStyle name="Comma [0] TBD-_Volvo Budget Quarter Cash Flow 21Jan04 9 9" xfId="31487"/>
    <cellStyle name="Comma [0] TBD_Volvo Forecast Input Template" xfId="7560"/>
    <cellStyle name="Comma [0] TBD-_Volvo Forecast Input Template" xfId="7561"/>
    <cellStyle name="Comma [0] TBD_Volvo Forecast Input Template 10" xfId="7562"/>
    <cellStyle name="Comma [0] TBD-_Volvo Forecast Input Template 10" xfId="7563"/>
    <cellStyle name="Comma [0] TBD_Volvo Forecast Input Template 10 10" xfId="29448"/>
    <cellStyle name="Comma [0] TBD-_Volvo Forecast Input Template 10 10" xfId="29449"/>
    <cellStyle name="Comma [0] TBD_Volvo Forecast Input Template 10 11" xfId="35983"/>
    <cellStyle name="Comma [0] TBD-_Volvo Forecast Input Template 10 11" xfId="33836"/>
    <cellStyle name="Comma [0] TBD_Volvo Forecast Input Template 10 12" xfId="16305"/>
    <cellStyle name="Comma [0] TBD-_Volvo Forecast Input Template 10 12" xfId="16306"/>
    <cellStyle name="Comma [0] TBD_Volvo Forecast Input Template 10 2" xfId="22647"/>
    <cellStyle name="Comma [0] TBD-_Volvo Forecast Input Template 10 2" xfId="22648"/>
    <cellStyle name="Comma [0] TBD_Volvo Forecast Input Template 10 3" xfId="27154"/>
    <cellStyle name="Comma [0] TBD-_Volvo Forecast Input Template 10 3" xfId="27155"/>
    <cellStyle name="Comma [0] TBD_Volvo Forecast Input Template 10 4" xfId="24597"/>
    <cellStyle name="Comma [0] TBD-_Volvo Forecast Input Template 10 4" xfId="24596"/>
    <cellStyle name="Comma [0] TBD_Volvo Forecast Input Template 10 5" xfId="24387"/>
    <cellStyle name="Comma [0] TBD-_Volvo Forecast Input Template 10 5" xfId="24388"/>
    <cellStyle name="Comma [0] TBD_Volvo Forecast Input Template 10 6" xfId="33320"/>
    <cellStyle name="Comma [0] TBD-_Volvo Forecast Input Template 10 6" xfId="33321"/>
    <cellStyle name="Comma [0] TBD_Volvo Forecast Input Template 10 7" xfId="30410"/>
    <cellStyle name="Comma [0] TBD-_Volvo Forecast Input Template 10 7" xfId="30409"/>
    <cellStyle name="Comma [0] TBD_Volvo Forecast Input Template 10 8" xfId="29695"/>
    <cellStyle name="Comma [0] TBD-_Volvo Forecast Input Template 10 8" xfId="29696"/>
    <cellStyle name="Comma [0] TBD_Volvo Forecast Input Template 10 9" xfId="31484"/>
    <cellStyle name="Comma [0] TBD-_Volvo Forecast Input Template 10 9" xfId="31483"/>
    <cellStyle name="Comma [0] TBD_Volvo Forecast Input Template 11" xfId="7564"/>
    <cellStyle name="Comma [0] TBD-_Volvo Forecast Input Template 11" xfId="7565"/>
    <cellStyle name="Comma [0] TBD_Volvo Forecast Input Template 11 10" xfId="29450"/>
    <cellStyle name="Comma [0] TBD-_Volvo Forecast Input Template 11 10" xfId="31892"/>
    <cellStyle name="Comma [0] TBD_Volvo Forecast Input Template 11 11" xfId="33835"/>
    <cellStyle name="Comma [0] TBD-_Volvo Forecast Input Template 11 11" xfId="33834"/>
    <cellStyle name="Comma [0] TBD_Volvo Forecast Input Template 11 12" xfId="16307"/>
    <cellStyle name="Comma [0] TBD-_Volvo Forecast Input Template 11 12" xfId="16308"/>
    <cellStyle name="Comma [0] TBD_Volvo Forecast Input Template 11 2" xfId="22649"/>
    <cellStyle name="Comma [0] TBD-_Volvo Forecast Input Template 11 2" xfId="22650"/>
    <cellStyle name="Comma [0] TBD_Volvo Forecast Input Template 11 3" xfId="27156"/>
    <cellStyle name="Comma [0] TBD-_Volvo Forecast Input Template 11 3" xfId="27157"/>
    <cellStyle name="Comma [0] TBD_Volvo Forecast Input Template 11 4" xfId="24595"/>
    <cellStyle name="Comma [0] TBD-_Volvo Forecast Input Template 11 4" xfId="24594"/>
    <cellStyle name="Comma [0] TBD_Volvo Forecast Input Template 11 5" xfId="24389"/>
    <cellStyle name="Comma [0] TBD-_Volvo Forecast Input Template 11 5" xfId="24390"/>
    <cellStyle name="Comma [0] TBD_Volvo Forecast Input Template 11 6" xfId="33322"/>
    <cellStyle name="Comma [0] TBD-_Volvo Forecast Input Template 11 6" xfId="33323"/>
    <cellStyle name="Comma [0] TBD_Volvo Forecast Input Template 11 7" xfId="30408"/>
    <cellStyle name="Comma [0] TBD-_Volvo Forecast Input Template 11 7" xfId="30407"/>
    <cellStyle name="Comma [0] TBD_Volvo Forecast Input Template 11 8" xfId="29697"/>
    <cellStyle name="Comma [0] TBD-_Volvo Forecast Input Template 11 8" xfId="29698"/>
    <cellStyle name="Comma [0] TBD_Volvo Forecast Input Template 11 9" xfId="31482"/>
    <cellStyle name="Comma [0] TBD-_Volvo Forecast Input Template 11 9" xfId="31481"/>
    <cellStyle name="Comma [0] TBD_Volvo Forecast Input Template 12" xfId="7566"/>
    <cellStyle name="Comma [0] TBD-_Volvo Forecast Input Template 12" xfId="7567"/>
    <cellStyle name="Comma [0] TBD_Volvo Forecast Input Template 12 10" xfId="31893"/>
    <cellStyle name="Comma [0] TBD-_Volvo Forecast Input Template 12 10" xfId="28317"/>
    <cellStyle name="Comma [0] TBD_Volvo Forecast Input Template 12 11" xfId="33833"/>
    <cellStyle name="Comma [0] TBD-_Volvo Forecast Input Template 12 11" xfId="33832"/>
    <cellStyle name="Comma [0] TBD_Volvo Forecast Input Template 12 12" xfId="16309"/>
    <cellStyle name="Comma [0] TBD-_Volvo Forecast Input Template 12 12" xfId="16310"/>
    <cellStyle name="Comma [0] TBD_Volvo Forecast Input Template 12 2" xfId="22651"/>
    <cellStyle name="Comma [0] TBD-_Volvo Forecast Input Template 12 2" xfId="22652"/>
    <cellStyle name="Comma [0] TBD_Volvo Forecast Input Template 12 3" xfId="27158"/>
    <cellStyle name="Comma [0] TBD-_Volvo Forecast Input Template 12 3" xfId="27159"/>
    <cellStyle name="Comma [0] TBD_Volvo Forecast Input Template 12 4" xfId="24593"/>
    <cellStyle name="Comma [0] TBD-_Volvo Forecast Input Template 12 4" xfId="24592"/>
    <cellStyle name="Comma [0] TBD_Volvo Forecast Input Template 12 5" xfId="24391"/>
    <cellStyle name="Comma [0] TBD-_Volvo Forecast Input Template 12 5" xfId="24392"/>
    <cellStyle name="Comma [0] TBD_Volvo Forecast Input Template 12 6" xfId="33324"/>
    <cellStyle name="Comma [0] TBD-_Volvo Forecast Input Template 12 6" xfId="33325"/>
    <cellStyle name="Comma [0] TBD_Volvo Forecast Input Template 12 7" xfId="30406"/>
    <cellStyle name="Comma [0] TBD-_Volvo Forecast Input Template 12 7" xfId="30405"/>
    <cellStyle name="Comma [0] TBD_Volvo Forecast Input Template 12 8" xfId="29699"/>
    <cellStyle name="Comma [0] TBD-_Volvo Forecast Input Template 12 8" xfId="29700"/>
    <cellStyle name="Comma [0] TBD_Volvo Forecast Input Template 12 9" xfId="31480"/>
    <cellStyle name="Comma [0] TBD-_Volvo Forecast Input Template 12 9" xfId="28179"/>
    <cellStyle name="Comma [0] TBD_Volvo Forecast Input Template 13" xfId="7568"/>
    <cellStyle name="Comma [0] TBD-_Volvo Forecast Input Template 13" xfId="7569"/>
    <cellStyle name="Comma [0] TBD_Volvo Forecast Input Template 13 10" xfId="31894"/>
    <cellStyle name="Comma [0] TBD-_Volvo Forecast Input Template 13 10" xfId="29644"/>
    <cellStyle name="Comma [0] TBD_Volvo Forecast Input Template 13 11" xfId="33831"/>
    <cellStyle name="Comma [0] TBD-_Volvo Forecast Input Template 13 11" xfId="33830"/>
    <cellStyle name="Comma [0] TBD_Volvo Forecast Input Template 13 12" xfId="16311"/>
    <cellStyle name="Comma [0] TBD-_Volvo Forecast Input Template 13 12" xfId="16312"/>
    <cellStyle name="Comma [0] TBD_Volvo Forecast Input Template 13 2" xfId="22653"/>
    <cellStyle name="Comma [0] TBD-_Volvo Forecast Input Template 13 2" xfId="22654"/>
    <cellStyle name="Comma [0] TBD_Volvo Forecast Input Template 13 3" xfId="27160"/>
    <cellStyle name="Comma [0] TBD-_Volvo Forecast Input Template 13 3" xfId="27161"/>
    <cellStyle name="Comma [0] TBD_Volvo Forecast Input Template 13 4" xfId="24591"/>
    <cellStyle name="Comma [0] TBD-_Volvo Forecast Input Template 13 4" xfId="24590"/>
    <cellStyle name="Comma [0] TBD_Volvo Forecast Input Template 13 5" xfId="24393"/>
    <cellStyle name="Comma [0] TBD-_Volvo Forecast Input Template 13 5" xfId="24394"/>
    <cellStyle name="Comma [0] TBD_Volvo Forecast Input Template 13 6" xfId="33326"/>
    <cellStyle name="Comma [0] TBD-_Volvo Forecast Input Template 13 6" xfId="33327"/>
    <cellStyle name="Comma [0] TBD_Volvo Forecast Input Template 13 7" xfId="30404"/>
    <cellStyle name="Comma [0] TBD-_Volvo Forecast Input Template 13 7" xfId="30403"/>
    <cellStyle name="Comma [0] TBD_Volvo Forecast Input Template 13 8" xfId="29701"/>
    <cellStyle name="Comma [0] TBD-_Volvo Forecast Input Template 13 8" xfId="29702"/>
    <cellStyle name="Comma [0] TBD_Volvo Forecast Input Template 13 9" xfId="31479"/>
    <cellStyle name="Comma [0] TBD-_Volvo Forecast Input Template 13 9" xfId="31478"/>
    <cellStyle name="Comma [0] TBD_Volvo Forecast Input Template 14" xfId="7570"/>
    <cellStyle name="Comma [0] TBD-_Volvo Forecast Input Template 14" xfId="7571"/>
    <cellStyle name="Comma [0] TBD_Volvo Forecast Input Template 14 10" xfId="29645"/>
    <cellStyle name="Comma [0] TBD-_Volvo Forecast Input Template 14 10" xfId="31972"/>
    <cellStyle name="Comma [0] TBD_Volvo Forecast Input Template 14 11" xfId="33829"/>
    <cellStyle name="Comma [0] TBD-_Volvo Forecast Input Template 14 11" xfId="33828"/>
    <cellStyle name="Comma [0] TBD_Volvo Forecast Input Template 14 12" xfId="16313"/>
    <cellStyle name="Comma [0] TBD-_Volvo Forecast Input Template 14 12" xfId="16314"/>
    <cellStyle name="Comma [0] TBD_Volvo Forecast Input Template 14 2" xfId="22655"/>
    <cellStyle name="Comma [0] TBD-_Volvo Forecast Input Template 14 2" xfId="22656"/>
    <cellStyle name="Comma [0] TBD_Volvo Forecast Input Template 14 3" xfId="27162"/>
    <cellStyle name="Comma [0] TBD-_Volvo Forecast Input Template 14 3" xfId="27163"/>
    <cellStyle name="Comma [0] TBD_Volvo Forecast Input Template 14 4" xfId="24589"/>
    <cellStyle name="Comma [0] TBD-_Volvo Forecast Input Template 14 4" xfId="24588"/>
    <cellStyle name="Comma [0] TBD_Volvo Forecast Input Template 14 5" xfId="23596"/>
    <cellStyle name="Comma [0] TBD-_Volvo Forecast Input Template 14 5" xfId="24395"/>
    <cellStyle name="Comma [0] TBD_Volvo Forecast Input Template 14 6" xfId="33328"/>
    <cellStyle name="Comma [0] TBD-_Volvo Forecast Input Template 14 6" xfId="33329"/>
    <cellStyle name="Comma [0] TBD_Volvo Forecast Input Template 14 7" xfId="30402"/>
    <cellStyle name="Comma [0] TBD-_Volvo Forecast Input Template 14 7" xfId="30401"/>
    <cellStyle name="Comma [0] TBD_Volvo Forecast Input Template 14 8" xfId="29703"/>
    <cellStyle name="Comma [0] TBD-_Volvo Forecast Input Template 14 8" xfId="29704"/>
    <cellStyle name="Comma [0] TBD_Volvo Forecast Input Template 14 9" xfId="31477"/>
    <cellStyle name="Comma [0] TBD-_Volvo Forecast Input Template 14 9" xfId="31476"/>
    <cellStyle name="Comma [0] TBD_Volvo Forecast Input Template 15" xfId="7572"/>
    <cellStyle name="Comma [0] TBD-_Volvo Forecast Input Template 15" xfId="7573"/>
    <cellStyle name="Comma [0] TBD_Volvo Forecast Input Template 15 10" xfId="31973"/>
    <cellStyle name="Comma [0] TBD-_Volvo Forecast Input Template 15 10" xfId="31974"/>
    <cellStyle name="Comma [0] TBD_Volvo Forecast Input Template 15 11" xfId="35796"/>
    <cellStyle name="Comma [0] TBD-_Volvo Forecast Input Template 15 11" xfId="29786"/>
    <cellStyle name="Comma [0] TBD_Volvo Forecast Input Template 15 12" xfId="16315"/>
    <cellStyle name="Comma [0] TBD-_Volvo Forecast Input Template 15 12" xfId="16316"/>
    <cellStyle name="Comma [0] TBD_Volvo Forecast Input Template 15 2" xfId="22657"/>
    <cellStyle name="Comma [0] TBD-_Volvo Forecast Input Template 15 2" xfId="22658"/>
    <cellStyle name="Comma [0] TBD_Volvo Forecast Input Template 15 3" xfId="27164"/>
    <cellStyle name="Comma [0] TBD-_Volvo Forecast Input Template 15 3" xfId="27165"/>
    <cellStyle name="Comma [0] TBD_Volvo Forecast Input Template 15 4" xfId="24587"/>
    <cellStyle name="Comma [0] TBD-_Volvo Forecast Input Template 15 4" xfId="24586"/>
    <cellStyle name="Comma [0] TBD_Volvo Forecast Input Template 15 5" xfId="24396"/>
    <cellStyle name="Comma [0] TBD-_Volvo Forecast Input Template 15 5" xfId="24397"/>
    <cellStyle name="Comma [0] TBD_Volvo Forecast Input Template 15 6" xfId="33330"/>
    <cellStyle name="Comma [0] TBD-_Volvo Forecast Input Template 15 6" xfId="33331"/>
    <cellStyle name="Comma [0] TBD_Volvo Forecast Input Template 15 7" xfId="30400"/>
    <cellStyle name="Comma [0] TBD-_Volvo Forecast Input Template 15 7" xfId="30399"/>
    <cellStyle name="Comma [0] TBD_Volvo Forecast Input Template 15 8" xfId="29705"/>
    <cellStyle name="Comma [0] TBD-_Volvo Forecast Input Template 15 8" xfId="29706"/>
    <cellStyle name="Comma [0] TBD_Volvo Forecast Input Template 15 9" xfId="31475"/>
    <cellStyle name="Comma [0] TBD-_Volvo Forecast Input Template 15 9" xfId="31474"/>
    <cellStyle name="Comma [0] TBD_Volvo Forecast Input Template 16" xfId="7574"/>
    <cellStyle name="Comma [0] TBD-_Volvo Forecast Input Template 16" xfId="7575"/>
    <cellStyle name="Comma [0] TBD_Volvo Forecast Input Template 16 10" xfId="31975"/>
    <cellStyle name="Comma [0] TBD-_Volvo Forecast Input Template 16 10" xfId="32035"/>
    <cellStyle name="Comma [0] TBD_Volvo Forecast Input Template 16 11" xfId="29785"/>
    <cellStyle name="Comma [0] TBD-_Volvo Forecast Input Template 16 11" xfId="29784"/>
    <cellStyle name="Comma [0] TBD_Volvo Forecast Input Template 16 12" xfId="16317"/>
    <cellStyle name="Comma [0] TBD-_Volvo Forecast Input Template 16 12" xfId="16318"/>
    <cellStyle name="Comma [0] TBD_Volvo Forecast Input Template 16 2" xfId="22659"/>
    <cellStyle name="Comma [0] TBD-_Volvo Forecast Input Template 16 2" xfId="22660"/>
    <cellStyle name="Comma [0] TBD_Volvo Forecast Input Template 16 3" xfId="27166"/>
    <cellStyle name="Comma [0] TBD-_Volvo Forecast Input Template 16 3" xfId="27167"/>
    <cellStyle name="Comma [0] TBD_Volvo Forecast Input Template 16 4" xfId="24585"/>
    <cellStyle name="Comma [0] TBD-_Volvo Forecast Input Template 16 4" xfId="24584"/>
    <cellStyle name="Comma [0] TBD_Volvo Forecast Input Template 16 5" xfId="24398"/>
    <cellStyle name="Comma [0] TBD-_Volvo Forecast Input Template 16 5" xfId="24399"/>
    <cellStyle name="Comma [0] TBD_Volvo Forecast Input Template 16 6" xfId="33332"/>
    <cellStyle name="Comma [0] TBD-_Volvo Forecast Input Template 16 6" xfId="33333"/>
    <cellStyle name="Comma [0] TBD_Volvo Forecast Input Template 16 7" xfId="30398"/>
    <cellStyle name="Comma [0] TBD-_Volvo Forecast Input Template 16 7" xfId="30397"/>
    <cellStyle name="Comma [0] TBD_Volvo Forecast Input Template 16 8" xfId="29707"/>
    <cellStyle name="Comma [0] TBD-_Volvo Forecast Input Template 16 8" xfId="29708"/>
    <cellStyle name="Comma [0] TBD_Volvo Forecast Input Template 16 9" xfId="31473"/>
    <cellStyle name="Comma [0] TBD-_Volvo Forecast Input Template 16 9" xfId="31472"/>
    <cellStyle name="Comma [0] TBD_Volvo Forecast Input Template 17" xfId="7576"/>
    <cellStyle name="Comma [0] TBD-_Volvo Forecast Input Template 17" xfId="7577"/>
    <cellStyle name="Comma [0] TBD_Volvo Forecast Input Template 17 10" xfId="32036"/>
    <cellStyle name="Comma [0] TBD-_Volvo Forecast Input Template 17 10" xfId="32037"/>
    <cellStyle name="Comma [0] TBD_Volvo Forecast Input Template 17 11" xfId="29783"/>
    <cellStyle name="Comma [0] TBD-_Volvo Forecast Input Template 17 11" xfId="35797"/>
    <cellStyle name="Comma [0] TBD_Volvo Forecast Input Template 17 12" xfId="16319"/>
    <cellStyle name="Comma [0] TBD-_Volvo Forecast Input Template 17 12" xfId="16320"/>
    <cellStyle name="Comma [0] TBD_Volvo Forecast Input Template 17 2" xfId="22661"/>
    <cellStyle name="Comma [0] TBD-_Volvo Forecast Input Template 17 2" xfId="22662"/>
    <cellStyle name="Comma [0] TBD_Volvo Forecast Input Template 17 3" xfId="27168"/>
    <cellStyle name="Comma [0] TBD-_Volvo Forecast Input Template 17 3" xfId="27169"/>
    <cellStyle name="Comma [0] TBD_Volvo Forecast Input Template 17 4" xfId="24583"/>
    <cellStyle name="Comma [0] TBD-_Volvo Forecast Input Template 17 4" xfId="24582"/>
    <cellStyle name="Comma [0] TBD_Volvo Forecast Input Template 17 5" xfId="24400"/>
    <cellStyle name="Comma [0] TBD-_Volvo Forecast Input Template 17 5" xfId="24401"/>
    <cellStyle name="Comma [0] TBD_Volvo Forecast Input Template 17 6" xfId="33334"/>
    <cellStyle name="Comma [0] TBD-_Volvo Forecast Input Template 17 6" xfId="33335"/>
    <cellStyle name="Comma [0] TBD_Volvo Forecast Input Template 17 7" xfId="30396"/>
    <cellStyle name="Comma [0] TBD-_Volvo Forecast Input Template 17 7" xfId="30395"/>
    <cellStyle name="Comma [0] TBD_Volvo Forecast Input Template 17 8" xfId="29709"/>
    <cellStyle name="Comma [0] TBD-_Volvo Forecast Input Template 17 8" xfId="29710"/>
    <cellStyle name="Comma [0] TBD_Volvo Forecast Input Template 17 9" xfId="31471"/>
    <cellStyle name="Comma [0] TBD-_Volvo Forecast Input Template 17 9" xfId="28178"/>
    <cellStyle name="Comma [0] TBD_Volvo Forecast Input Template 18" xfId="7578"/>
    <cellStyle name="Comma [0] TBD-_Volvo Forecast Input Template 18" xfId="7579"/>
    <cellStyle name="Comma [0] TBD_Volvo Forecast Input Template 18 10" xfId="32038"/>
    <cellStyle name="Comma [0] TBD-_Volvo Forecast Input Template 18 10" xfId="32039"/>
    <cellStyle name="Comma [0] TBD_Volvo Forecast Input Template 18 11" xfId="33827"/>
    <cellStyle name="Comma [0] TBD-_Volvo Forecast Input Template 18 11" xfId="33826"/>
    <cellStyle name="Comma [0] TBD_Volvo Forecast Input Template 18 12" xfId="16321"/>
    <cellStyle name="Comma [0] TBD-_Volvo Forecast Input Template 18 12" xfId="16322"/>
    <cellStyle name="Comma [0] TBD_Volvo Forecast Input Template 18 2" xfId="22663"/>
    <cellStyle name="Comma [0] TBD-_Volvo Forecast Input Template 18 2" xfId="22664"/>
    <cellStyle name="Comma [0] TBD_Volvo Forecast Input Template 18 3" xfId="27170"/>
    <cellStyle name="Comma [0] TBD-_Volvo Forecast Input Template 18 3" xfId="27171"/>
    <cellStyle name="Comma [0] TBD_Volvo Forecast Input Template 18 4" xfId="24581"/>
    <cellStyle name="Comma [0] TBD-_Volvo Forecast Input Template 18 4" xfId="24580"/>
    <cellStyle name="Comma [0] TBD_Volvo Forecast Input Template 18 5" xfId="24402"/>
    <cellStyle name="Comma [0] TBD-_Volvo Forecast Input Template 18 5" xfId="24403"/>
    <cellStyle name="Comma [0] TBD_Volvo Forecast Input Template 18 6" xfId="33336"/>
    <cellStyle name="Comma [0] TBD-_Volvo Forecast Input Template 18 6" xfId="33337"/>
    <cellStyle name="Comma [0] TBD_Volvo Forecast Input Template 18 7" xfId="30394"/>
    <cellStyle name="Comma [0] TBD-_Volvo Forecast Input Template 18 7" xfId="30393"/>
    <cellStyle name="Comma [0] TBD_Volvo Forecast Input Template 18 8" xfId="29711"/>
    <cellStyle name="Comma [0] TBD-_Volvo Forecast Input Template 18 8" xfId="29712"/>
    <cellStyle name="Comma [0] TBD_Volvo Forecast Input Template 18 9" xfId="31470"/>
    <cellStyle name="Comma [0] TBD-_Volvo Forecast Input Template 18 9" xfId="31469"/>
    <cellStyle name="Comma [0] TBD_Volvo Forecast Input Template 19" xfId="7580"/>
    <cellStyle name="Comma [0] TBD-_Volvo Forecast Input Template 19" xfId="7581"/>
    <cellStyle name="Comma [0] TBD_Volvo Forecast Input Template 19 10" xfId="32040"/>
    <cellStyle name="Comma [0] TBD-_Volvo Forecast Input Template 19 10" xfId="32041"/>
    <cellStyle name="Comma [0] TBD_Volvo Forecast Input Template 19 11" xfId="36322"/>
    <cellStyle name="Comma [0] TBD-_Volvo Forecast Input Template 19 11" xfId="35798"/>
    <cellStyle name="Comma [0] TBD_Volvo Forecast Input Template 19 12" xfId="16323"/>
    <cellStyle name="Comma [0] TBD-_Volvo Forecast Input Template 19 12" xfId="16324"/>
    <cellStyle name="Comma [0] TBD_Volvo Forecast Input Template 19 2" xfId="22665"/>
    <cellStyle name="Comma [0] TBD-_Volvo Forecast Input Template 19 2" xfId="22666"/>
    <cellStyle name="Comma [0] TBD_Volvo Forecast Input Template 19 3" xfId="27172"/>
    <cellStyle name="Comma [0] TBD-_Volvo Forecast Input Template 19 3" xfId="27173"/>
    <cellStyle name="Comma [0] TBD_Volvo Forecast Input Template 19 4" xfId="24579"/>
    <cellStyle name="Comma [0] TBD-_Volvo Forecast Input Template 19 4" xfId="24578"/>
    <cellStyle name="Comma [0] TBD_Volvo Forecast Input Template 19 5" xfId="24404"/>
    <cellStyle name="Comma [0] TBD-_Volvo Forecast Input Template 19 5" xfId="24405"/>
    <cellStyle name="Comma [0] TBD_Volvo Forecast Input Template 19 6" xfId="33338"/>
    <cellStyle name="Comma [0] TBD-_Volvo Forecast Input Template 19 6" xfId="33339"/>
    <cellStyle name="Comma [0] TBD_Volvo Forecast Input Template 19 7" xfId="30392"/>
    <cellStyle name="Comma [0] TBD-_Volvo Forecast Input Template 19 7" xfId="30391"/>
    <cellStyle name="Comma [0] TBD_Volvo Forecast Input Template 19 8" xfId="29713"/>
    <cellStyle name="Comma [0] TBD-_Volvo Forecast Input Template 19 8" xfId="29714"/>
    <cellStyle name="Comma [0] TBD_Volvo Forecast Input Template 19 9" xfId="31468"/>
    <cellStyle name="Comma [0] TBD-_Volvo Forecast Input Template 19 9" xfId="31467"/>
    <cellStyle name="Comma [0] TBD_Volvo Forecast Input Template 2" xfId="7582"/>
    <cellStyle name="Comma [0] TBD-_Volvo Forecast Input Template 2" xfId="7583"/>
    <cellStyle name="Comma [0] TBD_Volvo Forecast Input Template 2 10" xfId="32042"/>
    <cellStyle name="Comma [0] TBD-_Volvo Forecast Input Template 2 10" xfId="32043"/>
    <cellStyle name="Comma [0] TBD_Volvo Forecast Input Template 2 11" xfId="35799"/>
    <cellStyle name="Comma [0] TBD-_Volvo Forecast Input Template 2 11" xfId="36321"/>
    <cellStyle name="Comma [0] TBD_Volvo Forecast Input Template 2 12" xfId="16325"/>
    <cellStyle name="Comma [0] TBD-_Volvo Forecast Input Template 2 12" xfId="16326"/>
    <cellStyle name="Comma [0] TBD_Volvo Forecast Input Template 2 2" xfId="22667"/>
    <cellStyle name="Comma [0] TBD-_Volvo Forecast Input Template 2 2" xfId="22668"/>
    <cellStyle name="Comma [0] TBD_Volvo Forecast Input Template 2 3" xfId="27174"/>
    <cellStyle name="Comma [0] TBD-_Volvo Forecast Input Template 2 3" xfId="27175"/>
    <cellStyle name="Comma [0] TBD_Volvo Forecast Input Template 2 4" xfId="24577"/>
    <cellStyle name="Comma [0] TBD-_Volvo Forecast Input Template 2 4" xfId="24576"/>
    <cellStyle name="Comma [0] TBD_Volvo Forecast Input Template 2 5" xfId="24406"/>
    <cellStyle name="Comma [0] TBD-_Volvo Forecast Input Template 2 5" xfId="24407"/>
    <cellStyle name="Comma [0] TBD_Volvo Forecast Input Template 2 6" xfId="33340"/>
    <cellStyle name="Comma [0] TBD-_Volvo Forecast Input Template 2 6" xfId="33341"/>
    <cellStyle name="Comma [0] TBD_Volvo Forecast Input Template 2 7" xfId="30390"/>
    <cellStyle name="Comma [0] TBD-_Volvo Forecast Input Template 2 7" xfId="30389"/>
    <cellStyle name="Comma [0] TBD_Volvo Forecast Input Template 2 8" xfId="29715"/>
    <cellStyle name="Comma [0] TBD-_Volvo Forecast Input Template 2 8" xfId="29716"/>
    <cellStyle name="Comma [0] TBD_Volvo Forecast Input Template 2 9" xfId="31466"/>
    <cellStyle name="Comma [0] TBD-_Volvo Forecast Input Template 2 9" xfId="31465"/>
    <cellStyle name="Comma [0] TBD_Volvo Forecast Input Template 20" xfId="7584"/>
    <cellStyle name="Comma [0] TBD-_Volvo Forecast Input Template 20" xfId="7585"/>
    <cellStyle name="Comma [0] TBD_Volvo Forecast Input Template 20 10" xfId="32044"/>
    <cellStyle name="Comma [0] TBD-_Volvo Forecast Input Template 20 10" xfId="32045"/>
    <cellStyle name="Comma [0] TBD_Volvo Forecast Input Template 20 11" xfId="36320"/>
    <cellStyle name="Comma [0] TBD-_Volvo Forecast Input Template 20 11" xfId="36319"/>
    <cellStyle name="Comma [0] TBD_Volvo Forecast Input Template 20 12" xfId="16327"/>
    <cellStyle name="Comma [0] TBD-_Volvo Forecast Input Template 20 12" xfId="16328"/>
    <cellStyle name="Comma [0] TBD_Volvo Forecast Input Template 20 2" xfId="22669"/>
    <cellStyle name="Comma [0] TBD-_Volvo Forecast Input Template 20 2" xfId="22670"/>
    <cellStyle name="Comma [0] TBD_Volvo Forecast Input Template 20 3" xfId="27176"/>
    <cellStyle name="Comma [0] TBD-_Volvo Forecast Input Template 20 3" xfId="27177"/>
    <cellStyle name="Comma [0] TBD_Volvo Forecast Input Template 20 4" xfId="24575"/>
    <cellStyle name="Comma [0] TBD-_Volvo Forecast Input Template 20 4" xfId="24574"/>
    <cellStyle name="Comma [0] TBD_Volvo Forecast Input Template 20 5" xfId="24408"/>
    <cellStyle name="Comma [0] TBD-_Volvo Forecast Input Template 20 5" xfId="24409"/>
    <cellStyle name="Comma [0] TBD_Volvo Forecast Input Template 20 6" xfId="33342"/>
    <cellStyle name="Comma [0] TBD-_Volvo Forecast Input Template 20 6" xfId="33343"/>
    <cellStyle name="Comma [0] TBD_Volvo Forecast Input Template 20 7" xfId="30388"/>
    <cellStyle name="Comma [0] TBD-_Volvo Forecast Input Template 20 7" xfId="30387"/>
    <cellStyle name="Comma [0] TBD_Volvo Forecast Input Template 20 8" xfId="31938"/>
    <cellStyle name="Comma [0] TBD-_Volvo Forecast Input Template 20 8" xfId="31939"/>
    <cellStyle name="Comma [0] TBD_Volvo Forecast Input Template 20 9" xfId="31464"/>
    <cellStyle name="Comma [0] TBD-_Volvo Forecast Input Template 20 9" xfId="31463"/>
    <cellStyle name="Comma [0] TBD_Volvo Forecast Input Template 21" xfId="7586"/>
    <cellStyle name="Comma [0] TBD-_Volvo Forecast Input Template 21" xfId="7587"/>
    <cellStyle name="Comma [0] TBD_Volvo Forecast Input Template 21 10" xfId="32046"/>
    <cellStyle name="Comma [0] TBD-_Volvo Forecast Input Template 21 10" xfId="32047"/>
    <cellStyle name="Comma [0] TBD_Volvo Forecast Input Template 21 11" xfId="36318"/>
    <cellStyle name="Comma [0] TBD-_Volvo Forecast Input Template 21 11" xfId="36317"/>
    <cellStyle name="Comma [0] TBD_Volvo Forecast Input Template 21 12" xfId="16329"/>
    <cellStyle name="Comma [0] TBD-_Volvo Forecast Input Template 21 12" xfId="16330"/>
    <cellStyle name="Comma [0] TBD_Volvo Forecast Input Template 21 2" xfId="22671"/>
    <cellStyle name="Comma [0] TBD-_Volvo Forecast Input Template 21 2" xfId="22672"/>
    <cellStyle name="Comma [0] TBD_Volvo Forecast Input Template 21 3" xfId="27178"/>
    <cellStyle name="Comma [0] TBD-_Volvo Forecast Input Template 21 3" xfId="27179"/>
    <cellStyle name="Comma [0] TBD_Volvo Forecast Input Template 21 4" xfId="24573"/>
    <cellStyle name="Comma [0] TBD-_Volvo Forecast Input Template 21 4" xfId="24572"/>
    <cellStyle name="Comma [0] TBD_Volvo Forecast Input Template 21 5" xfId="24410"/>
    <cellStyle name="Comma [0] TBD-_Volvo Forecast Input Template 21 5" xfId="24411"/>
    <cellStyle name="Comma [0] TBD_Volvo Forecast Input Template 21 6" xfId="33344"/>
    <cellStyle name="Comma [0] TBD-_Volvo Forecast Input Template 21 6" xfId="33345"/>
    <cellStyle name="Comma [0] TBD_Volvo Forecast Input Template 21 7" xfId="30386"/>
    <cellStyle name="Comma [0] TBD-_Volvo Forecast Input Template 21 7" xfId="30385"/>
    <cellStyle name="Comma [0] TBD_Volvo Forecast Input Template 21 8" xfId="31940"/>
    <cellStyle name="Comma [0] TBD-_Volvo Forecast Input Template 21 8" xfId="31941"/>
    <cellStyle name="Comma [0] TBD_Volvo Forecast Input Template 21 9" xfId="31462"/>
    <cellStyle name="Comma [0] TBD-_Volvo Forecast Input Template 21 9" xfId="28177"/>
    <cellStyle name="Comma [0] TBD_Volvo Forecast Input Template 22" xfId="7588"/>
    <cellStyle name="Comma [0] TBD-_Volvo Forecast Input Template 22" xfId="7589"/>
    <cellStyle name="Comma [0] TBD_Volvo Forecast Input Template 22 10" xfId="32048"/>
    <cellStyle name="Comma [0] TBD-_Volvo Forecast Input Template 22 10" xfId="32049"/>
    <cellStyle name="Comma [0] TBD_Volvo Forecast Input Template 22 11" xfId="36316"/>
    <cellStyle name="Comma [0] TBD-_Volvo Forecast Input Template 22 11" xfId="30220"/>
    <cellStyle name="Comma [0] TBD_Volvo Forecast Input Template 22 12" xfId="16331"/>
    <cellStyle name="Comma [0] TBD-_Volvo Forecast Input Template 22 12" xfId="16332"/>
    <cellStyle name="Comma [0] TBD_Volvo Forecast Input Template 22 2" xfId="22673"/>
    <cellStyle name="Comma [0] TBD-_Volvo Forecast Input Template 22 2" xfId="22674"/>
    <cellStyle name="Comma [0] TBD_Volvo Forecast Input Template 22 3" xfId="27180"/>
    <cellStyle name="Comma [0] TBD-_Volvo Forecast Input Template 22 3" xfId="27181"/>
    <cellStyle name="Comma [0] TBD_Volvo Forecast Input Template 22 4" xfId="24571"/>
    <cellStyle name="Comma [0] TBD-_Volvo Forecast Input Template 22 4" xfId="24570"/>
    <cellStyle name="Comma [0] TBD_Volvo Forecast Input Template 22 5" xfId="24412"/>
    <cellStyle name="Comma [0] TBD-_Volvo Forecast Input Template 22 5" xfId="24413"/>
    <cellStyle name="Comma [0] TBD_Volvo Forecast Input Template 22 6" xfId="33346"/>
    <cellStyle name="Comma [0] TBD-_Volvo Forecast Input Template 22 6" xfId="33347"/>
    <cellStyle name="Comma [0] TBD_Volvo Forecast Input Template 22 7" xfId="30384"/>
    <cellStyle name="Comma [0] TBD-_Volvo Forecast Input Template 22 7" xfId="30383"/>
    <cellStyle name="Comma [0] TBD_Volvo Forecast Input Template 22 8" xfId="31942"/>
    <cellStyle name="Comma [0] TBD-_Volvo Forecast Input Template 22 8" xfId="31943"/>
    <cellStyle name="Comma [0] TBD_Volvo Forecast Input Template 22 9" xfId="31461"/>
    <cellStyle name="Comma [0] TBD-_Volvo Forecast Input Template 22 9" xfId="31460"/>
    <cellStyle name="Comma [0] TBD_Volvo Forecast Input Template 23" xfId="7590"/>
    <cellStyle name="Comma [0] TBD-_Volvo Forecast Input Template 23" xfId="7591"/>
    <cellStyle name="Comma [0] TBD_Volvo Forecast Input Template 23 10" xfId="32050"/>
    <cellStyle name="Comma [0] TBD-_Volvo Forecast Input Template 23 10" xfId="32051"/>
    <cellStyle name="Comma [0] TBD_Volvo Forecast Input Template 23 11" xfId="30219"/>
    <cellStyle name="Comma [0] TBD-_Volvo Forecast Input Template 23 11" xfId="30218"/>
    <cellStyle name="Comma [0] TBD_Volvo Forecast Input Template 23 12" xfId="16333"/>
    <cellStyle name="Comma [0] TBD-_Volvo Forecast Input Template 23 12" xfId="16334"/>
    <cellStyle name="Comma [0] TBD_Volvo Forecast Input Template 23 2" xfId="22675"/>
    <cellStyle name="Comma [0] TBD-_Volvo Forecast Input Template 23 2" xfId="22676"/>
    <cellStyle name="Comma [0] TBD_Volvo Forecast Input Template 23 3" xfId="27182"/>
    <cellStyle name="Comma [0] TBD-_Volvo Forecast Input Template 23 3" xfId="27183"/>
    <cellStyle name="Comma [0] TBD_Volvo Forecast Input Template 23 4" xfId="24569"/>
    <cellStyle name="Comma [0] TBD-_Volvo Forecast Input Template 23 4" xfId="24568"/>
    <cellStyle name="Comma [0] TBD_Volvo Forecast Input Template 23 5" xfId="24414"/>
    <cellStyle name="Comma [0] TBD-_Volvo Forecast Input Template 23 5" xfId="24415"/>
    <cellStyle name="Comma [0] TBD_Volvo Forecast Input Template 23 6" xfId="33348"/>
    <cellStyle name="Comma [0] TBD-_Volvo Forecast Input Template 23 6" xfId="33349"/>
    <cellStyle name="Comma [0] TBD_Volvo Forecast Input Template 23 7" xfId="30382"/>
    <cellStyle name="Comma [0] TBD-_Volvo Forecast Input Template 23 7" xfId="30381"/>
    <cellStyle name="Comma [0] TBD_Volvo Forecast Input Template 23 8" xfId="31944"/>
    <cellStyle name="Comma [0] TBD-_Volvo Forecast Input Template 23 8" xfId="31945"/>
    <cellStyle name="Comma [0] TBD_Volvo Forecast Input Template 23 9" xfId="31459"/>
    <cellStyle name="Comma [0] TBD-_Volvo Forecast Input Template 23 9" xfId="31458"/>
    <cellStyle name="Comma [0] TBD_Volvo Forecast Input Template 24" xfId="7592"/>
    <cellStyle name="Comma [0] TBD-_Volvo Forecast Input Template 24" xfId="7593"/>
    <cellStyle name="Comma [0] TBD_Volvo Forecast Input Template 24 10" xfId="32052"/>
    <cellStyle name="Comma [0] TBD-_Volvo Forecast Input Template 24 10" xfId="32053"/>
    <cellStyle name="Comma [0] TBD_Volvo Forecast Input Template 24 11" xfId="28562"/>
    <cellStyle name="Comma [0] TBD-_Volvo Forecast Input Template 24 11" xfId="30015"/>
    <cellStyle name="Comma [0] TBD_Volvo Forecast Input Template 24 12" xfId="16335"/>
    <cellStyle name="Comma [0] TBD-_Volvo Forecast Input Template 24 12" xfId="16336"/>
    <cellStyle name="Comma [0] TBD_Volvo Forecast Input Template 24 2" xfId="22677"/>
    <cellStyle name="Comma [0] TBD-_Volvo Forecast Input Template 24 2" xfId="22678"/>
    <cellStyle name="Comma [0] TBD_Volvo Forecast Input Template 24 3" xfId="27184"/>
    <cellStyle name="Comma [0] TBD-_Volvo Forecast Input Template 24 3" xfId="27185"/>
    <cellStyle name="Comma [0] TBD_Volvo Forecast Input Template 24 4" xfId="24567"/>
    <cellStyle name="Comma [0] TBD-_Volvo Forecast Input Template 24 4" xfId="24566"/>
    <cellStyle name="Comma [0] TBD_Volvo Forecast Input Template 24 5" xfId="24416"/>
    <cellStyle name="Comma [0] TBD-_Volvo Forecast Input Template 24 5" xfId="24417"/>
    <cellStyle name="Comma [0] TBD_Volvo Forecast Input Template 24 6" xfId="33350"/>
    <cellStyle name="Comma [0] TBD-_Volvo Forecast Input Template 24 6" xfId="33351"/>
    <cellStyle name="Comma [0] TBD_Volvo Forecast Input Template 24 7" xfId="30380"/>
    <cellStyle name="Comma [0] TBD-_Volvo Forecast Input Template 24 7" xfId="30379"/>
    <cellStyle name="Comma [0] TBD_Volvo Forecast Input Template 24 8" xfId="31946"/>
    <cellStyle name="Comma [0] TBD-_Volvo Forecast Input Template 24 8" xfId="31947"/>
    <cellStyle name="Comma [0] TBD_Volvo Forecast Input Template 24 9" xfId="31457"/>
    <cellStyle name="Comma [0] TBD-_Volvo Forecast Input Template 24 9" xfId="31456"/>
    <cellStyle name="Comma [0] TBD_Volvo Forecast Input Template 25" xfId="7594"/>
    <cellStyle name="Comma [0] TBD-_Volvo Forecast Input Template 25" xfId="7595"/>
    <cellStyle name="Comma [0] TBD_Volvo Forecast Input Template 25 10" xfId="32054"/>
    <cellStyle name="Comma [0] TBD-_Volvo Forecast Input Template 25 10" xfId="32055"/>
    <cellStyle name="Comma [0] TBD_Volvo Forecast Input Template 25 11" xfId="33825"/>
    <cellStyle name="Comma [0] TBD-_Volvo Forecast Input Template 25 11" xfId="28561"/>
    <cellStyle name="Comma [0] TBD_Volvo Forecast Input Template 25 12" xfId="16337"/>
    <cellStyle name="Comma [0] TBD-_Volvo Forecast Input Template 25 12" xfId="16338"/>
    <cellStyle name="Comma [0] TBD_Volvo Forecast Input Template 25 2" xfId="22679"/>
    <cellStyle name="Comma [0] TBD-_Volvo Forecast Input Template 25 2" xfId="22680"/>
    <cellStyle name="Comma [0] TBD_Volvo Forecast Input Template 25 3" xfId="27186"/>
    <cellStyle name="Comma [0] TBD-_Volvo Forecast Input Template 25 3" xfId="27187"/>
    <cellStyle name="Comma [0] TBD_Volvo Forecast Input Template 25 4" xfId="24565"/>
    <cellStyle name="Comma [0] TBD-_Volvo Forecast Input Template 25 4" xfId="24564"/>
    <cellStyle name="Comma [0] TBD_Volvo Forecast Input Template 25 5" xfId="24418"/>
    <cellStyle name="Comma [0] TBD-_Volvo Forecast Input Template 25 5" xfId="25886"/>
    <cellStyle name="Comma [0] TBD_Volvo Forecast Input Template 25 6" xfId="33352"/>
    <cellStyle name="Comma [0] TBD-_Volvo Forecast Input Template 25 6" xfId="33353"/>
    <cellStyle name="Comma [0] TBD_Volvo Forecast Input Template 25 7" xfId="30378"/>
    <cellStyle name="Comma [0] TBD-_Volvo Forecast Input Template 25 7" xfId="30377"/>
    <cellStyle name="Comma [0] TBD_Volvo Forecast Input Template 25 8" xfId="31948"/>
    <cellStyle name="Comma [0] TBD-_Volvo Forecast Input Template 25 8" xfId="31949"/>
    <cellStyle name="Comma [0] TBD_Volvo Forecast Input Template 25 9" xfId="31455"/>
    <cellStyle name="Comma [0] TBD-_Volvo Forecast Input Template 25 9" xfId="31454"/>
    <cellStyle name="Comma [0] TBD_Volvo Forecast Input Template 26" xfId="7596"/>
    <cellStyle name="Comma [0] TBD-_Volvo Forecast Input Template 26" xfId="7597"/>
    <cellStyle name="Comma [0] TBD_Volvo Forecast Input Template 26 10" xfId="32056"/>
    <cellStyle name="Comma [0] TBD-_Volvo Forecast Input Template 26 10" xfId="32057"/>
    <cellStyle name="Comma [0] TBD_Volvo Forecast Input Template 26 11" xfId="30069"/>
    <cellStyle name="Comma [0] TBD-_Volvo Forecast Input Template 26 11" xfId="30014"/>
    <cellStyle name="Comma [0] TBD_Volvo Forecast Input Template 26 12" xfId="16339"/>
    <cellStyle name="Comma [0] TBD-_Volvo Forecast Input Template 26 12" xfId="16340"/>
    <cellStyle name="Comma [0] TBD_Volvo Forecast Input Template 26 2" xfId="22681"/>
    <cellStyle name="Comma [0] TBD-_Volvo Forecast Input Template 26 2" xfId="22682"/>
    <cellStyle name="Comma [0] TBD_Volvo Forecast Input Template 26 3" xfId="27188"/>
    <cellStyle name="Comma [0] TBD-_Volvo Forecast Input Template 26 3" xfId="27189"/>
    <cellStyle name="Comma [0] TBD_Volvo Forecast Input Template 26 4" xfId="24563"/>
    <cellStyle name="Comma [0] TBD-_Volvo Forecast Input Template 26 4" xfId="24562"/>
    <cellStyle name="Comma [0] TBD_Volvo Forecast Input Template 26 5" xfId="25887"/>
    <cellStyle name="Comma [0] TBD-_Volvo Forecast Input Template 26 5" xfId="25888"/>
    <cellStyle name="Comma [0] TBD_Volvo Forecast Input Template 26 6" xfId="33354"/>
    <cellStyle name="Comma [0] TBD-_Volvo Forecast Input Template 26 6" xfId="33355"/>
    <cellStyle name="Comma [0] TBD_Volvo Forecast Input Template 26 7" xfId="30376"/>
    <cellStyle name="Comma [0] TBD-_Volvo Forecast Input Template 26 7" xfId="30375"/>
    <cellStyle name="Comma [0] TBD_Volvo Forecast Input Template 26 8" xfId="31950"/>
    <cellStyle name="Comma [0] TBD-_Volvo Forecast Input Template 26 8" xfId="31951"/>
    <cellStyle name="Comma [0] TBD_Volvo Forecast Input Template 26 9" xfId="31453"/>
    <cellStyle name="Comma [0] TBD-_Volvo Forecast Input Template 26 9" xfId="31452"/>
    <cellStyle name="Comma [0] TBD_Volvo Forecast Input Template 27" xfId="7598"/>
    <cellStyle name="Comma [0] TBD-_Volvo Forecast Input Template 27" xfId="7599"/>
    <cellStyle name="Comma [0] TBD_Volvo Forecast Input Template 27 10" xfId="32060"/>
    <cellStyle name="Comma [0] TBD-_Volvo Forecast Input Template 27 10" xfId="32062"/>
    <cellStyle name="Comma [0] TBD_Volvo Forecast Input Template 27 11" xfId="33824"/>
    <cellStyle name="Comma [0] TBD-_Volvo Forecast Input Template 27 11" xfId="35936"/>
    <cellStyle name="Comma [0] TBD_Volvo Forecast Input Template 27 12" xfId="16341"/>
    <cellStyle name="Comma [0] TBD-_Volvo Forecast Input Template 27 12" xfId="16342"/>
    <cellStyle name="Comma [0] TBD_Volvo Forecast Input Template 27 2" xfId="22683"/>
    <cellStyle name="Comma [0] TBD-_Volvo Forecast Input Template 27 2" xfId="22684"/>
    <cellStyle name="Comma [0] TBD_Volvo Forecast Input Template 27 3" xfId="27190"/>
    <cellStyle name="Comma [0] TBD-_Volvo Forecast Input Template 27 3" xfId="27191"/>
    <cellStyle name="Comma [0] TBD_Volvo Forecast Input Template 27 4" xfId="24561"/>
    <cellStyle name="Comma [0] TBD-_Volvo Forecast Input Template 27 4" xfId="24560"/>
    <cellStyle name="Comma [0] TBD_Volvo Forecast Input Template 27 5" xfId="25889"/>
    <cellStyle name="Comma [0] TBD-_Volvo Forecast Input Template 27 5" xfId="25890"/>
    <cellStyle name="Comma [0] TBD_Volvo Forecast Input Template 27 6" xfId="33356"/>
    <cellStyle name="Comma [0] TBD-_Volvo Forecast Input Template 27 6" xfId="33357"/>
    <cellStyle name="Comma [0] TBD_Volvo Forecast Input Template 27 7" xfId="30374"/>
    <cellStyle name="Comma [0] TBD-_Volvo Forecast Input Template 27 7" xfId="30373"/>
    <cellStyle name="Comma [0] TBD_Volvo Forecast Input Template 27 8" xfId="31952"/>
    <cellStyle name="Comma [0] TBD-_Volvo Forecast Input Template 27 8" xfId="31955"/>
    <cellStyle name="Comma [0] TBD_Volvo Forecast Input Template 27 9" xfId="31451"/>
    <cellStyle name="Comma [0] TBD-_Volvo Forecast Input Template 27 9" xfId="31450"/>
    <cellStyle name="Comma [0] TBD_Volvo Forecast Input Template 28" xfId="7600"/>
    <cellStyle name="Comma [0] TBD-_Volvo Forecast Input Template 28" xfId="7601"/>
    <cellStyle name="Comma [0] TBD_Volvo Forecast Input Template 28 10" xfId="32063"/>
    <cellStyle name="Comma [0] TBD-_Volvo Forecast Input Template 28 10" xfId="32064"/>
    <cellStyle name="Comma [0] TBD_Volvo Forecast Input Template 28 11" xfId="35800"/>
    <cellStyle name="Comma [0] TBD-_Volvo Forecast Input Template 28 11" xfId="35912"/>
    <cellStyle name="Comma [0] TBD_Volvo Forecast Input Template 28 12" xfId="16343"/>
    <cellStyle name="Comma [0] TBD-_Volvo Forecast Input Template 28 12" xfId="16344"/>
    <cellStyle name="Comma [0] TBD_Volvo Forecast Input Template 28 2" xfId="22685"/>
    <cellStyle name="Comma [0] TBD-_Volvo Forecast Input Template 28 2" xfId="22686"/>
    <cellStyle name="Comma [0] TBD_Volvo Forecast Input Template 28 3" xfId="27192"/>
    <cellStyle name="Comma [0] TBD-_Volvo Forecast Input Template 28 3" xfId="27193"/>
    <cellStyle name="Comma [0] TBD_Volvo Forecast Input Template 28 4" xfId="24559"/>
    <cellStyle name="Comma [0] TBD-_Volvo Forecast Input Template 28 4" xfId="24558"/>
    <cellStyle name="Comma [0] TBD_Volvo Forecast Input Template 28 5" xfId="25891"/>
    <cellStyle name="Comma [0] TBD-_Volvo Forecast Input Template 28 5" xfId="25892"/>
    <cellStyle name="Comma [0] TBD_Volvo Forecast Input Template 28 6" xfId="33358"/>
    <cellStyle name="Comma [0] TBD-_Volvo Forecast Input Template 28 6" xfId="33359"/>
    <cellStyle name="Comma [0] TBD_Volvo Forecast Input Template 28 7" xfId="30372"/>
    <cellStyle name="Comma [0] TBD-_Volvo Forecast Input Template 28 7" xfId="30371"/>
    <cellStyle name="Comma [0] TBD_Volvo Forecast Input Template 28 8" xfId="31956"/>
    <cellStyle name="Comma [0] TBD-_Volvo Forecast Input Template 28 8" xfId="31957"/>
    <cellStyle name="Comma [0] TBD_Volvo Forecast Input Template 28 9" xfId="31449"/>
    <cellStyle name="Comma [0] TBD-_Volvo Forecast Input Template 28 9" xfId="31446"/>
    <cellStyle name="Comma [0] TBD_Volvo Forecast Input Template 29" xfId="22645"/>
    <cellStyle name="Comma [0] TBD-_Volvo Forecast Input Template 29" xfId="22646"/>
    <cellStyle name="Comma [0] TBD_Volvo Forecast Input Template 3" xfId="7602"/>
    <cellStyle name="Comma [0] TBD-_Volvo Forecast Input Template 3" xfId="7603"/>
    <cellStyle name="Comma [0] TBD_Volvo Forecast Input Template 3 10" xfId="32065"/>
    <cellStyle name="Comma [0] TBD-_Volvo Forecast Input Template 3 10" xfId="32066"/>
    <cellStyle name="Comma [0] TBD_Volvo Forecast Input Template 3 11" xfId="35801"/>
    <cellStyle name="Comma [0] TBD-_Volvo Forecast Input Template 3 11" xfId="35913"/>
    <cellStyle name="Comma [0] TBD_Volvo Forecast Input Template 3 12" xfId="16345"/>
    <cellStyle name="Comma [0] TBD-_Volvo Forecast Input Template 3 12" xfId="16346"/>
    <cellStyle name="Comma [0] TBD_Volvo Forecast Input Template 3 2" xfId="22687"/>
    <cellStyle name="Comma [0] TBD-_Volvo Forecast Input Template 3 2" xfId="22688"/>
    <cellStyle name="Comma [0] TBD_Volvo Forecast Input Template 3 3" xfId="27194"/>
    <cellStyle name="Comma [0] TBD-_Volvo Forecast Input Template 3 3" xfId="27195"/>
    <cellStyle name="Comma [0] TBD_Volvo Forecast Input Template 3 4" xfId="24557"/>
    <cellStyle name="Comma [0] TBD-_Volvo Forecast Input Template 3 4" xfId="24556"/>
    <cellStyle name="Comma [0] TBD_Volvo Forecast Input Template 3 5" xfId="25893"/>
    <cellStyle name="Comma [0] TBD-_Volvo Forecast Input Template 3 5" xfId="25894"/>
    <cellStyle name="Comma [0] TBD_Volvo Forecast Input Template 3 6" xfId="33360"/>
    <cellStyle name="Comma [0] TBD-_Volvo Forecast Input Template 3 6" xfId="33361"/>
    <cellStyle name="Comma [0] TBD_Volvo Forecast Input Template 3 7" xfId="30370"/>
    <cellStyle name="Comma [0] TBD-_Volvo Forecast Input Template 3 7" xfId="30369"/>
    <cellStyle name="Comma [0] TBD_Volvo Forecast Input Template 3 8" xfId="31958"/>
    <cellStyle name="Comma [0] TBD-_Volvo Forecast Input Template 3 8" xfId="31959"/>
    <cellStyle name="Comma [0] TBD_Volvo Forecast Input Template 3 9" xfId="31445"/>
    <cellStyle name="Comma [0] TBD-_Volvo Forecast Input Template 3 9" xfId="31444"/>
    <cellStyle name="Comma [0] TBD_Volvo Forecast Input Template 30" xfId="27152"/>
    <cellStyle name="Comma [0] TBD-_Volvo Forecast Input Template 30" xfId="27153"/>
    <cellStyle name="Comma [0] TBD_Volvo Forecast Input Template 31" xfId="24599"/>
    <cellStyle name="Comma [0] TBD-_Volvo Forecast Input Template 31" xfId="24598"/>
    <cellStyle name="Comma [0] TBD_Volvo Forecast Input Template 32" xfId="24385"/>
    <cellStyle name="Comma [0] TBD-_Volvo Forecast Input Template 32" xfId="24386"/>
    <cellStyle name="Comma [0] TBD_Volvo Forecast Input Template 33" xfId="33318"/>
    <cellStyle name="Comma [0] TBD-_Volvo Forecast Input Template 33" xfId="33319"/>
    <cellStyle name="Comma [0] TBD_Volvo Forecast Input Template 34" xfId="30412"/>
    <cellStyle name="Comma [0] TBD-_Volvo Forecast Input Template 34" xfId="30411"/>
    <cellStyle name="Comma [0] TBD_Volvo Forecast Input Template 35" xfId="29693"/>
    <cellStyle name="Comma [0] TBD-_Volvo Forecast Input Template 35" xfId="29694"/>
    <cellStyle name="Comma [0] TBD_Volvo Forecast Input Template 36" xfId="31486"/>
    <cellStyle name="Comma [0] TBD-_Volvo Forecast Input Template 36" xfId="31485"/>
    <cellStyle name="Comma [0] TBD_Volvo Forecast Input Template 37" xfId="29348"/>
    <cellStyle name="Comma [0] TBD-_Volvo Forecast Input Template 37" xfId="29447"/>
    <cellStyle name="Comma [0] TBD_Volvo Forecast Input Template 38" xfId="33838"/>
    <cellStyle name="Comma [0] TBD-_Volvo Forecast Input Template 38" xfId="33837"/>
    <cellStyle name="Comma [0] TBD_Volvo Forecast Input Template 39" xfId="16303"/>
    <cellStyle name="Comma [0] TBD-_Volvo Forecast Input Template 39" xfId="16304"/>
    <cellStyle name="Comma [0] TBD_Volvo Forecast Input Template 4" xfId="7604"/>
    <cellStyle name="Comma [0] TBD-_Volvo Forecast Input Template 4" xfId="7605"/>
    <cellStyle name="Comma [0] TBD_Volvo Forecast Input Template 4 10" xfId="32067"/>
    <cellStyle name="Comma [0] TBD-_Volvo Forecast Input Template 4 10" xfId="32068"/>
    <cellStyle name="Comma [0] TBD_Volvo Forecast Input Template 4 11" xfId="30013"/>
    <cellStyle name="Comma [0] TBD-_Volvo Forecast Input Template 4 11" xfId="33823"/>
    <cellStyle name="Comma [0] TBD_Volvo Forecast Input Template 4 12" xfId="16347"/>
    <cellStyle name="Comma [0] TBD-_Volvo Forecast Input Template 4 12" xfId="16348"/>
    <cellStyle name="Comma [0] TBD_Volvo Forecast Input Template 4 2" xfId="22689"/>
    <cellStyle name="Comma [0] TBD-_Volvo Forecast Input Template 4 2" xfId="22690"/>
    <cellStyle name="Comma [0] TBD_Volvo Forecast Input Template 4 3" xfId="27196"/>
    <cellStyle name="Comma [0] TBD-_Volvo Forecast Input Template 4 3" xfId="27197"/>
    <cellStyle name="Comma [0] TBD_Volvo Forecast Input Template 4 4" xfId="24555"/>
    <cellStyle name="Comma [0] TBD-_Volvo Forecast Input Template 4 4" xfId="24554"/>
    <cellStyle name="Comma [0] TBD_Volvo Forecast Input Template 4 5" xfId="25895"/>
    <cellStyle name="Comma [0] TBD-_Volvo Forecast Input Template 4 5" xfId="25896"/>
    <cellStyle name="Comma [0] TBD_Volvo Forecast Input Template 4 6" xfId="33362"/>
    <cellStyle name="Comma [0] TBD-_Volvo Forecast Input Template 4 6" xfId="33363"/>
    <cellStyle name="Comma [0] TBD_Volvo Forecast Input Template 4 7" xfId="30368"/>
    <cellStyle name="Comma [0] TBD-_Volvo Forecast Input Template 4 7" xfId="30367"/>
    <cellStyle name="Comma [0] TBD_Volvo Forecast Input Template 4 8" xfId="31960"/>
    <cellStyle name="Comma [0] TBD-_Volvo Forecast Input Template 4 8" xfId="31961"/>
    <cellStyle name="Comma [0] TBD_Volvo Forecast Input Template 4 9" xfId="31443"/>
    <cellStyle name="Comma [0] TBD-_Volvo Forecast Input Template 4 9" xfId="31442"/>
    <cellStyle name="Comma [0] TBD_Volvo Forecast Input Template 5" xfId="7606"/>
    <cellStyle name="Comma [0] TBD-_Volvo Forecast Input Template 5" xfId="7607"/>
    <cellStyle name="Comma [0] TBD_Volvo Forecast Input Template 5 10" xfId="32069"/>
    <cellStyle name="Comma [0] TBD-_Volvo Forecast Input Template 5 10" xfId="32070"/>
    <cellStyle name="Comma [0] TBD_Volvo Forecast Input Template 5 11" xfId="33822"/>
    <cellStyle name="Comma [0] TBD-_Volvo Forecast Input Template 5 11" xfId="33821"/>
    <cellStyle name="Comma [0] TBD_Volvo Forecast Input Template 5 12" xfId="16349"/>
    <cellStyle name="Comma [0] TBD-_Volvo Forecast Input Template 5 12" xfId="16350"/>
    <cellStyle name="Comma [0] TBD_Volvo Forecast Input Template 5 2" xfId="22691"/>
    <cellStyle name="Comma [0] TBD-_Volvo Forecast Input Template 5 2" xfId="22692"/>
    <cellStyle name="Comma [0] TBD_Volvo Forecast Input Template 5 3" xfId="27198"/>
    <cellStyle name="Comma [0] TBD-_Volvo Forecast Input Template 5 3" xfId="27199"/>
    <cellStyle name="Comma [0] TBD_Volvo Forecast Input Template 5 4" xfId="24553"/>
    <cellStyle name="Comma [0] TBD-_Volvo Forecast Input Template 5 4" xfId="24552"/>
    <cellStyle name="Comma [0] TBD_Volvo Forecast Input Template 5 5" xfId="25897"/>
    <cellStyle name="Comma [0] TBD-_Volvo Forecast Input Template 5 5" xfId="25898"/>
    <cellStyle name="Comma [0] TBD_Volvo Forecast Input Template 5 6" xfId="33364"/>
    <cellStyle name="Comma [0] TBD-_Volvo Forecast Input Template 5 6" xfId="33365"/>
    <cellStyle name="Comma [0] TBD_Volvo Forecast Input Template 5 7" xfId="30366"/>
    <cellStyle name="Comma [0] TBD-_Volvo Forecast Input Template 5 7" xfId="30365"/>
    <cellStyle name="Comma [0] TBD_Volvo Forecast Input Template 5 8" xfId="31962"/>
    <cellStyle name="Comma [0] TBD-_Volvo Forecast Input Template 5 8" xfId="31963"/>
    <cellStyle name="Comma [0] TBD_Volvo Forecast Input Template 5 9" xfId="31441"/>
    <cellStyle name="Comma [0] TBD-_Volvo Forecast Input Template 5 9" xfId="31440"/>
    <cellStyle name="Comma [0] TBD_Volvo Forecast Input Template 6" xfId="7608"/>
    <cellStyle name="Comma [0] TBD-_Volvo Forecast Input Template 6" xfId="7609"/>
    <cellStyle name="Comma [0] TBD_Volvo Forecast Input Template 6 10" xfId="33621"/>
    <cellStyle name="Comma [0] TBD-_Volvo Forecast Input Template 6 10" xfId="32071"/>
    <cellStyle name="Comma [0] TBD_Volvo Forecast Input Template 6 11" xfId="33820"/>
    <cellStyle name="Comma [0] TBD-_Volvo Forecast Input Template 6 11" xfId="33819"/>
    <cellStyle name="Comma [0] TBD_Volvo Forecast Input Template 6 12" xfId="16351"/>
    <cellStyle name="Comma [0] TBD-_Volvo Forecast Input Template 6 12" xfId="16352"/>
    <cellStyle name="Comma [0] TBD_Volvo Forecast Input Template 6 2" xfId="22693"/>
    <cellStyle name="Comma [0] TBD-_Volvo Forecast Input Template 6 2" xfId="22694"/>
    <cellStyle name="Comma [0] TBD_Volvo Forecast Input Template 6 3" xfId="27200"/>
    <cellStyle name="Comma [0] TBD-_Volvo Forecast Input Template 6 3" xfId="27201"/>
    <cellStyle name="Comma [0] TBD_Volvo Forecast Input Template 6 4" xfId="24551"/>
    <cellStyle name="Comma [0] TBD-_Volvo Forecast Input Template 6 4" xfId="24550"/>
    <cellStyle name="Comma [0] TBD_Volvo Forecast Input Template 6 5" xfId="25899"/>
    <cellStyle name="Comma [0] TBD-_Volvo Forecast Input Template 6 5" xfId="25900"/>
    <cellStyle name="Comma [0] TBD_Volvo Forecast Input Template 6 6" xfId="33366"/>
    <cellStyle name="Comma [0] TBD-_Volvo Forecast Input Template 6 6" xfId="33367"/>
    <cellStyle name="Comma [0] TBD_Volvo Forecast Input Template 6 7" xfId="30364"/>
    <cellStyle name="Comma [0] TBD-_Volvo Forecast Input Template 6 7" xfId="30363"/>
    <cellStyle name="Comma [0] TBD_Volvo Forecast Input Template 6 8" xfId="31964"/>
    <cellStyle name="Comma [0] TBD-_Volvo Forecast Input Template 6 8" xfId="31965"/>
    <cellStyle name="Comma [0] TBD_Volvo Forecast Input Template 6 9" xfId="31439"/>
    <cellStyle name="Comma [0] TBD-_Volvo Forecast Input Template 6 9" xfId="31438"/>
    <cellStyle name="Comma [0] TBD_Volvo Forecast Input Template 7" xfId="7610"/>
    <cellStyle name="Comma [0] TBD-_Volvo Forecast Input Template 7" xfId="7611"/>
    <cellStyle name="Comma [0] TBD_Volvo Forecast Input Template 7 10" xfId="33622"/>
    <cellStyle name="Comma [0] TBD-_Volvo Forecast Input Template 7 10" xfId="32073"/>
    <cellStyle name="Comma [0] TBD_Volvo Forecast Input Template 7 11" xfId="33818"/>
    <cellStyle name="Comma [0] TBD-_Volvo Forecast Input Template 7 11" xfId="33817"/>
    <cellStyle name="Comma [0] TBD_Volvo Forecast Input Template 7 12" xfId="16353"/>
    <cellStyle name="Comma [0] TBD-_Volvo Forecast Input Template 7 12" xfId="16354"/>
    <cellStyle name="Comma [0] TBD_Volvo Forecast Input Template 7 2" xfId="22695"/>
    <cellStyle name="Comma [0] TBD-_Volvo Forecast Input Template 7 2" xfId="22696"/>
    <cellStyle name="Comma [0] TBD_Volvo Forecast Input Template 7 3" xfId="27202"/>
    <cellStyle name="Comma [0] TBD-_Volvo Forecast Input Template 7 3" xfId="27203"/>
    <cellStyle name="Comma [0] TBD_Volvo Forecast Input Template 7 4" xfId="24549"/>
    <cellStyle name="Comma [0] TBD-_Volvo Forecast Input Template 7 4" xfId="24548"/>
    <cellStyle name="Comma [0] TBD_Volvo Forecast Input Template 7 5" xfId="25903"/>
    <cellStyle name="Comma [0] TBD-_Volvo Forecast Input Template 7 5" xfId="25904"/>
    <cellStyle name="Comma [0] TBD_Volvo Forecast Input Template 7 6" xfId="33368"/>
    <cellStyle name="Comma [0] TBD-_Volvo Forecast Input Template 7 6" xfId="33369"/>
    <cellStyle name="Comma [0] TBD_Volvo Forecast Input Template 7 7" xfId="30362"/>
    <cellStyle name="Comma [0] TBD-_Volvo Forecast Input Template 7 7" xfId="30361"/>
    <cellStyle name="Comma [0] TBD_Volvo Forecast Input Template 7 8" xfId="31966"/>
    <cellStyle name="Comma [0] TBD-_Volvo Forecast Input Template 7 8" xfId="31967"/>
    <cellStyle name="Comma [0] TBD_Volvo Forecast Input Template 7 9" xfId="31437"/>
    <cellStyle name="Comma [0] TBD-_Volvo Forecast Input Template 7 9" xfId="28175"/>
    <cellStyle name="Comma [0] TBD_Volvo Forecast Input Template 8" xfId="7612"/>
    <cellStyle name="Comma [0] TBD-_Volvo Forecast Input Template 8" xfId="7613"/>
    <cellStyle name="Comma [0] TBD_Volvo Forecast Input Template 8 10" xfId="32074"/>
    <cellStyle name="Comma [0] TBD-_Volvo Forecast Input Template 8 10" xfId="32075"/>
    <cellStyle name="Comma [0] TBD_Volvo Forecast Input Template 8 11" xfId="33816"/>
    <cellStyle name="Comma [0] TBD-_Volvo Forecast Input Template 8 11" xfId="33815"/>
    <cellStyle name="Comma [0] TBD_Volvo Forecast Input Template 8 12" xfId="16355"/>
    <cellStyle name="Comma [0] TBD-_Volvo Forecast Input Template 8 12" xfId="16356"/>
    <cellStyle name="Comma [0] TBD_Volvo Forecast Input Template 8 2" xfId="22697"/>
    <cellStyle name="Comma [0] TBD-_Volvo Forecast Input Template 8 2" xfId="22698"/>
    <cellStyle name="Comma [0] TBD_Volvo Forecast Input Template 8 3" xfId="27204"/>
    <cellStyle name="Comma [0] TBD-_Volvo Forecast Input Template 8 3" xfId="27205"/>
    <cellStyle name="Comma [0] TBD_Volvo Forecast Input Template 8 4" xfId="24547"/>
    <cellStyle name="Comma [0] TBD-_Volvo Forecast Input Template 8 4" xfId="24546"/>
    <cellStyle name="Comma [0] TBD_Volvo Forecast Input Template 8 5" xfId="25905"/>
    <cellStyle name="Comma [0] TBD-_Volvo Forecast Input Template 8 5" xfId="25906"/>
    <cellStyle name="Comma [0] TBD_Volvo Forecast Input Template 8 6" xfId="33370"/>
    <cellStyle name="Comma [0] TBD-_Volvo Forecast Input Template 8 6" xfId="33371"/>
    <cellStyle name="Comma [0] TBD_Volvo Forecast Input Template 8 7" xfId="30360"/>
    <cellStyle name="Comma [0] TBD-_Volvo Forecast Input Template 8 7" xfId="30359"/>
    <cellStyle name="Comma [0] TBD_Volvo Forecast Input Template 8 8" xfId="31968"/>
    <cellStyle name="Comma [0] TBD-_Volvo Forecast Input Template 8 8" xfId="31969"/>
    <cellStyle name="Comma [0] TBD_Volvo Forecast Input Template 8 9" xfId="31435"/>
    <cellStyle name="Comma [0] TBD-_Volvo Forecast Input Template 8 9" xfId="31434"/>
    <cellStyle name="Comma [0] TBD_Volvo Forecast Input Template 9" xfId="7614"/>
    <cellStyle name="Comma [0] TBD-_Volvo Forecast Input Template 9" xfId="7615"/>
    <cellStyle name="Comma [0] TBD_Volvo Forecast Input Template 9 10" xfId="32076"/>
    <cellStyle name="Comma [0] TBD-_Volvo Forecast Input Template 9 10" xfId="32077"/>
    <cellStyle name="Comma [0] TBD_Volvo Forecast Input Template 9 11" xfId="33814"/>
    <cellStyle name="Comma [0] TBD-_Volvo Forecast Input Template 9 11" xfId="30012"/>
    <cellStyle name="Comma [0] TBD_Volvo Forecast Input Template 9 12" xfId="16357"/>
    <cellStyle name="Comma [0] TBD-_Volvo Forecast Input Template 9 12" xfId="16358"/>
    <cellStyle name="Comma [0] TBD_Volvo Forecast Input Template 9 2" xfId="22699"/>
    <cellStyle name="Comma [0] TBD-_Volvo Forecast Input Template 9 2" xfId="22700"/>
    <cellStyle name="Comma [0] TBD_Volvo Forecast Input Template 9 3" xfId="27206"/>
    <cellStyle name="Comma [0] TBD-_Volvo Forecast Input Template 9 3" xfId="27207"/>
    <cellStyle name="Comma [0] TBD_Volvo Forecast Input Template 9 4" xfId="24545"/>
    <cellStyle name="Comma [0] TBD-_Volvo Forecast Input Template 9 4" xfId="24544"/>
    <cellStyle name="Comma [0] TBD_Volvo Forecast Input Template 9 5" xfId="25907"/>
    <cellStyle name="Comma [0] TBD-_Volvo Forecast Input Template 9 5" xfId="25908"/>
    <cellStyle name="Comma [0] TBD_Volvo Forecast Input Template 9 6" xfId="33372"/>
    <cellStyle name="Comma [0] TBD-_Volvo Forecast Input Template 9 6" xfId="33373"/>
    <cellStyle name="Comma [0] TBD_Volvo Forecast Input Template 9 7" xfId="30358"/>
    <cellStyle name="Comma [0] TBD-_Volvo Forecast Input Template 9 7" xfId="30357"/>
    <cellStyle name="Comma [0] TBD_Volvo Forecast Input Template 9 8" xfId="31970"/>
    <cellStyle name="Comma [0] TBD-_Volvo Forecast Input Template 9 8" xfId="31971"/>
    <cellStyle name="Comma [0] TBD_Volvo Forecast Input Template 9 9" xfId="31433"/>
    <cellStyle name="Comma [0] TBD-_Volvo Forecast Input Template 9 9" xfId="31432"/>
    <cellStyle name="Comma [0] TBD_X358 cost sheet formal 5-9-06_07MY to 08MY" xfId="7616"/>
    <cellStyle name="Comma [0] TBD-_X358 cost sheet formal 5-9-06_07MY to 08MY" xfId="7617"/>
    <cellStyle name="Comma [0] TBD_X358 cost sheet formal 5-9-06_PA to PR" xfId="7618"/>
    <cellStyle name="Comma [0] TBD-_X358 cost sheet formal 5-9-06_PA to PR" xfId="7619"/>
    <cellStyle name="Comma [0] TBD_Year over Year schedules_post Mr Fields Review" xfId="7620"/>
    <cellStyle name="Comma [0] TBD-_Year over Year schedules_post Mr Fields Review" xfId="7621"/>
    <cellStyle name="Comma [0] TBD_Year over Year schedules_post Mr Fields Review 10" xfId="7622"/>
    <cellStyle name="Comma [0] TBD-_Year over Year schedules_post Mr Fields Review 10" xfId="7623"/>
    <cellStyle name="Comma [0] TBD_Year over Year schedules_post Mr Fields Review 10 10" xfId="32081"/>
    <cellStyle name="Comma [0] TBD-_Year over Year schedules_post Mr Fields Review 10 10" xfId="32082"/>
    <cellStyle name="Comma [0] TBD_Year over Year schedules_post Mr Fields Review 10 11" xfId="33812"/>
    <cellStyle name="Comma [0] TBD-_Year over Year schedules_post Mr Fields Review 10 11" xfId="33811"/>
    <cellStyle name="Comma [0] TBD_Year over Year schedules_post Mr Fields Review 10 12" xfId="16361"/>
    <cellStyle name="Comma [0] TBD-_Year over Year schedules_post Mr Fields Review 10 12" xfId="16362"/>
    <cellStyle name="Comma [0] TBD_Year over Year schedules_post Mr Fields Review 10 2" xfId="22703"/>
    <cellStyle name="Comma [0] TBD-_Year over Year schedules_post Mr Fields Review 10 2" xfId="22704"/>
    <cellStyle name="Comma [0] TBD_Year over Year schedules_post Mr Fields Review 10 3" xfId="27210"/>
    <cellStyle name="Comma [0] TBD-_Year over Year schedules_post Mr Fields Review 10 3" xfId="27211"/>
    <cellStyle name="Comma [0] TBD_Year over Year schedules_post Mr Fields Review 10 4" xfId="24541"/>
    <cellStyle name="Comma [0] TBD-_Year over Year schedules_post Mr Fields Review 10 4" xfId="24540"/>
    <cellStyle name="Comma [0] TBD_Year over Year schedules_post Mr Fields Review 10 5" xfId="25911"/>
    <cellStyle name="Comma [0] TBD-_Year over Year schedules_post Mr Fields Review 10 5" xfId="25912"/>
    <cellStyle name="Comma [0] TBD_Year over Year schedules_post Mr Fields Review 10 6" xfId="33376"/>
    <cellStyle name="Comma [0] TBD-_Year over Year schedules_post Mr Fields Review 10 6" xfId="33377"/>
    <cellStyle name="Comma [0] TBD_Year over Year schedules_post Mr Fields Review 10 7" xfId="30354"/>
    <cellStyle name="Comma [0] TBD-_Year over Year schedules_post Mr Fields Review 10 7" xfId="30353"/>
    <cellStyle name="Comma [0] TBD_Year over Year schedules_post Mr Fields Review 10 8" xfId="31978"/>
    <cellStyle name="Comma [0] TBD-_Year over Year schedules_post Mr Fields Review 10 8" xfId="31979"/>
    <cellStyle name="Comma [0] TBD_Year over Year schedules_post Mr Fields Review 10 9" xfId="28173"/>
    <cellStyle name="Comma [0] TBD-_Year over Year schedules_post Mr Fields Review 10 9" xfId="28172"/>
    <cellStyle name="Comma [0] TBD_Year over Year schedules_post Mr Fields Review 11" xfId="7624"/>
    <cellStyle name="Comma [0] TBD-_Year over Year schedules_post Mr Fields Review 11" xfId="7625"/>
    <cellStyle name="Comma [0] TBD_Year over Year schedules_post Mr Fields Review 11 10" xfId="32083"/>
    <cellStyle name="Comma [0] TBD-_Year over Year schedules_post Mr Fields Review 11 10" xfId="32084"/>
    <cellStyle name="Comma [0] TBD_Year over Year schedules_post Mr Fields Review 11 11" xfId="33810"/>
    <cellStyle name="Comma [0] TBD-_Year over Year schedules_post Mr Fields Review 11 11" xfId="33809"/>
    <cellStyle name="Comma [0] TBD_Year over Year schedules_post Mr Fields Review 11 12" xfId="16363"/>
    <cellStyle name="Comma [0] TBD-_Year over Year schedules_post Mr Fields Review 11 12" xfId="16364"/>
    <cellStyle name="Comma [0] TBD_Year over Year schedules_post Mr Fields Review 11 2" xfId="22705"/>
    <cellStyle name="Comma [0] TBD-_Year over Year schedules_post Mr Fields Review 11 2" xfId="22706"/>
    <cellStyle name="Comma [0] TBD_Year over Year schedules_post Mr Fields Review 11 3" xfId="27212"/>
    <cellStyle name="Comma [0] TBD-_Year over Year schedules_post Mr Fields Review 11 3" xfId="27213"/>
    <cellStyle name="Comma [0] TBD_Year over Year schedules_post Mr Fields Review 11 4" xfId="24539"/>
    <cellStyle name="Comma [0] TBD-_Year over Year schedules_post Mr Fields Review 11 4" xfId="24538"/>
    <cellStyle name="Comma [0] TBD_Year over Year schedules_post Mr Fields Review 11 5" xfId="25913"/>
    <cellStyle name="Comma [0] TBD-_Year over Year schedules_post Mr Fields Review 11 5" xfId="25914"/>
    <cellStyle name="Comma [0] TBD_Year over Year schedules_post Mr Fields Review 11 6" xfId="33378"/>
    <cellStyle name="Comma [0] TBD-_Year over Year schedules_post Mr Fields Review 11 6" xfId="33379"/>
    <cellStyle name="Comma [0] TBD_Year over Year schedules_post Mr Fields Review 11 7" xfId="30352"/>
    <cellStyle name="Comma [0] TBD-_Year over Year schedules_post Mr Fields Review 11 7" xfId="30351"/>
    <cellStyle name="Comma [0] TBD_Year over Year schedules_post Mr Fields Review 11 8" xfId="31980"/>
    <cellStyle name="Comma [0] TBD-_Year over Year schedules_post Mr Fields Review 11 8" xfId="31981"/>
    <cellStyle name="Comma [0] TBD_Year over Year schedules_post Mr Fields Review 11 9" xfId="28171"/>
    <cellStyle name="Comma [0] TBD-_Year over Year schedules_post Mr Fields Review 11 9" xfId="28170"/>
    <cellStyle name="Comma [0] TBD_Year over Year schedules_post Mr Fields Review 12" xfId="7626"/>
    <cellStyle name="Comma [0] TBD-_Year over Year schedules_post Mr Fields Review 12" xfId="7627"/>
    <cellStyle name="Comma [0] TBD_Year over Year schedules_post Mr Fields Review 12 10" xfId="32085"/>
    <cellStyle name="Comma [0] TBD-_Year over Year schedules_post Mr Fields Review 12 10" xfId="32086"/>
    <cellStyle name="Comma [0] TBD_Year over Year schedules_post Mr Fields Review 12 11" xfId="33808"/>
    <cellStyle name="Comma [0] TBD-_Year over Year schedules_post Mr Fields Review 12 11" xfId="30011"/>
    <cellStyle name="Comma [0] TBD_Year over Year schedules_post Mr Fields Review 12 12" xfId="16365"/>
    <cellStyle name="Comma [0] TBD-_Year over Year schedules_post Mr Fields Review 12 12" xfId="16366"/>
    <cellStyle name="Comma [0] TBD_Year over Year schedules_post Mr Fields Review 12 2" xfId="22707"/>
    <cellStyle name="Comma [0] TBD-_Year over Year schedules_post Mr Fields Review 12 2" xfId="22708"/>
    <cellStyle name="Comma [0] TBD_Year over Year schedules_post Mr Fields Review 12 3" xfId="27214"/>
    <cellStyle name="Comma [0] TBD-_Year over Year schedules_post Mr Fields Review 12 3" xfId="27215"/>
    <cellStyle name="Comma [0] TBD_Year over Year schedules_post Mr Fields Review 12 4" xfId="24537"/>
    <cellStyle name="Comma [0] TBD-_Year over Year schedules_post Mr Fields Review 12 4" xfId="24536"/>
    <cellStyle name="Comma [0] TBD_Year over Year schedules_post Mr Fields Review 12 5" xfId="25915"/>
    <cellStyle name="Comma [0] TBD-_Year over Year schedules_post Mr Fields Review 12 5" xfId="25916"/>
    <cellStyle name="Comma [0] TBD_Year over Year schedules_post Mr Fields Review 12 6" xfId="33380"/>
    <cellStyle name="Comma [0] TBD-_Year over Year schedules_post Mr Fields Review 12 6" xfId="33381"/>
    <cellStyle name="Comma [0] TBD_Year over Year schedules_post Mr Fields Review 12 7" xfId="30350"/>
    <cellStyle name="Comma [0] TBD-_Year over Year schedules_post Mr Fields Review 12 7" xfId="30349"/>
    <cellStyle name="Comma [0] TBD_Year over Year schedules_post Mr Fields Review 12 8" xfId="31982"/>
    <cellStyle name="Comma [0] TBD-_Year over Year schedules_post Mr Fields Review 12 8" xfId="31983"/>
    <cellStyle name="Comma [0] TBD_Year over Year schedules_post Mr Fields Review 12 9" xfId="28169"/>
    <cellStyle name="Comma [0] TBD-_Year over Year schedules_post Mr Fields Review 12 9" xfId="28168"/>
    <cellStyle name="Comma [0] TBD_Year over Year schedules_post Mr Fields Review 13" xfId="7628"/>
    <cellStyle name="Comma [0] TBD-_Year over Year schedules_post Mr Fields Review 13" xfId="7629"/>
    <cellStyle name="Comma [0] TBD_Year over Year schedules_post Mr Fields Review 13 10" xfId="32087"/>
    <cellStyle name="Comma [0] TBD-_Year over Year schedules_post Mr Fields Review 13 10" xfId="32088"/>
    <cellStyle name="Comma [0] TBD_Year over Year schedules_post Mr Fields Review 13 11" xfId="33807"/>
    <cellStyle name="Comma [0] TBD-_Year over Year schedules_post Mr Fields Review 13 11" xfId="30217"/>
    <cellStyle name="Comma [0] TBD_Year over Year schedules_post Mr Fields Review 13 12" xfId="16367"/>
    <cellStyle name="Comma [0] TBD-_Year over Year schedules_post Mr Fields Review 13 12" xfId="16368"/>
    <cellStyle name="Comma [0] TBD_Year over Year schedules_post Mr Fields Review 13 2" xfId="22709"/>
    <cellStyle name="Comma [0] TBD-_Year over Year schedules_post Mr Fields Review 13 2" xfId="22710"/>
    <cellStyle name="Comma [0] TBD_Year over Year schedules_post Mr Fields Review 13 3" xfId="27216"/>
    <cellStyle name="Comma [0] TBD-_Year over Year schedules_post Mr Fields Review 13 3" xfId="27217"/>
    <cellStyle name="Comma [0] TBD_Year over Year schedules_post Mr Fields Review 13 4" xfId="24535"/>
    <cellStyle name="Comma [0] TBD-_Year over Year schedules_post Mr Fields Review 13 4" xfId="24534"/>
    <cellStyle name="Comma [0] TBD_Year over Year schedules_post Mr Fields Review 13 5" xfId="25917"/>
    <cellStyle name="Comma [0] TBD-_Year over Year schedules_post Mr Fields Review 13 5" xfId="25918"/>
    <cellStyle name="Comma [0] TBD_Year over Year schedules_post Mr Fields Review 13 6" xfId="33382"/>
    <cellStyle name="Comma [0] TBD-_Year over Year schedules_post Mr Fields Review 13 6" xfId="33383"/>
    <cellStyle name="Comma [0] TBD_Year over Year schedules_post Mr Fields Review 13 7" xfId="30348"/>
    <cellStyle name="Comma [0] TBD-_Year over Year schedules_post Mr Fields Review 13 7" xfId="30347"/>
    <cellStyle name="Comma [0] TBD_Year over Year schedules_post Mr Fields Review 13 8" xfId="31984"/>
    <cellStyle name="Comma [0] TBD-_Year over Year schedules_post Mr Fields Review 13 8" xfId="31985"/>
    <cellStyle name="Comma [0] TBD_Year over Year schedules_post Mr Fields Review 13 9" xfId="28167"/>
    <cellStyle name="Comma [0] TBD-_Year over Year schedules_post Mr Fields Review 13 9" xfId="28166"/>
    <cellStyle name="Comma [0] TBD_Year over Year schedules_post Mr Fields Review 14" xfId="7630"/>
    <cellStyle name="Comma [0] TBD-_Year over Year schedules_post Mr Fields Review 14" xfId="7631"/>
    <cellStyle name="Comma [0] TBD_Year over Year schedules_post Mr Fields Review 14 10" xfId="32089"/>
    <cellStyle name="Comma [0] TBD-_Year over Year schedules_post Mr Fields Review 14 10" xfId="32091"/>
    <cellStyle name="Comma [0] TBD_Year over Year schedules_post Mr Fields Review 14 11" xfId="33806"/>
    <cellStyle name="Comma [0] TBD-_Year over Year schedules_post Mr Fields Review 14 11" xfId="36214"/>
    <cellStyle name="Comma [0] TBD_Year over Year schedules_post Mr Fields Review 14 12" xfId="16369"/>
    <cellStyle name="Comma [0] TBD-_Year over Year schedules_post Mr Fields Review 14 12" xfId="16370"/>
    <cellStyle name="Comma [0] TBD_Year over Year schedules_post Mr Fields Review 14 2" xfId="22711"/>
    <cellStyle name="Comma [0] TBD-_Year over Year schedules_post Mr Fields Review 14 2" xfId="22712"/>
    <cellStyle name="Comma [0] TBD_Year over Year schedules_post Mr Fields Review 14 3" xfId="27218"/>
    <cellStyle name="Comma [0] TBD-_Year over Year schedules_post Mr Fields Review 14 3" xfId="27219"/>
    <cellStyle name="Comma [0] TBD_Year over Year schedules_post Mr Fields Review 14 4" xfId="24533"/>
    <cellStyle name="Comma [0] TBD-_Year over Year schedules_post Mr Fields Review 14 4" xfId="24532"/>
    <cellStyle name="Comma [0] TBD_Year over Year schedules_post Mr Fields Review 14 5" xfId="25919"/>
    <cellStyle name="Comma [0] TBD-_Year over Year schedules_post Mr Fields Review 14 5" xfId="25920"/>
    <cellStyle name="Comma [0] TBD_Year over Year schedules_post Mr Fields Review 14 6" xfId="33384"/>
    <cellStyle name="Comma [0] TBD-_Year over Year schedules_post Mr Fields Review 14 6" xfId="33385"/>
    <cellStyle name="Comma [0] TBD_Year over Year schedules_post Mr Fields Review 14 7" xfId="30346"/>
    <cellStyle name="Comma [0] TBD-_Year over Year schedules_post Mr Fields Review 14 7" xfId="30345"/>
    <cellStyle name="Comma [0] TBD_Year over Year schedules_post Mr Fields Review 14 8" xfId="31986"/>
    <cellStyle name="Comma [0] TBD-_Year over Year schedules_post Mr Fields Review 14 8" xfId="31987"/>
    <cellStyle name="Comma [0] TBD_Year over Year schedules_post Mr Fields Review 14 9" xfId="28165"/>
    <cellStyle name="Comma [0] TBD-_Year over Year schedules_post Mr Fields Review 14 9" xfId="28164"/>
    <cellStyle name="Comma [0] TBD_Year over Year schedules_post Mr Fields Review 15" xfId="7632"/>
    <cellStyle name="Comma [0] TBD-_Year over Year schedules_post Mr Fields Review 15" xfId="7633"/>
    <cellStyle name="Comma [0] TBD_Year over Year schedules_post Mr Fields Review 15 10" xfId="32092"/>
    <cellStyle name="Comma [0] TBD-_Year over Year schedules_post Mr Fields Review 15 10" xfId="32093"/>
    <cellStyle name="Comma [0] TBD_Year over Year schedules_post Mr Fields Review 15 11" xfId="33804"/>
    <cellStyle name="Comma [0] TBD-_Year over Year schedules_post Mr Fields Review 15 11" xfId="29782"/>
    <cellStyle name="Comma [0] TBD_Year over Year schedules_post Mr Fields Review 15 12" xfId="16371"/>
    <cellStyle name="Comma [0] TBD-_Year over Year schedules_post Mr Fields Review 15 12" xfId="16372"/>
    <cellStyle name="Comma [0] TBD_Year over Year schedules_post Mr Fields Review 15 2" xfId="22713"/>
    <cellStyle name="Comma [0] TBD-_Year over Year schedules_post Mr Fields Review 15 2" xfId="22714"/>
    <cellStyle name="Comma [0] TBD_Year over Year schedules_post Mr Fields Review 15 3" xfId="27220"/>
    <cellStyle name="Comma [0] TBD-_Year over Year schedules_post Mr Fields Review 15 3" xfId="27221"/>
    <cellStyle name="Comma [0] TBD_Year over Year schedules_post Mr Fields Review 15 4" xfId="24531"/>
    <cellStyle name="Comma [0] TBD-_Year over Year schedules_post Mr Fields Review 15 4" xfId="24530"/>
    <cellStyle name="Comma [0] TBD_Year over Year schedules_post Mr Fields Review 15 5" xfId="25921"/>
    <cellStyle name="Comma [0] TBD-_Year over Year schedules_post Mr Fields Review 15 5" xfId="25922"/>
    <cellStyle name="Comma [0] TBD_Year over Year schedules_post Mr Fields Review 15 6" xfId="33386"/>
    <cellStyle name="Comma [0] TBD-_Year over Year schedules_post Mr Fields Review 15 6" xfId="33387"/>
    <cellStyle name="Comma [0] TBD_Year over Year schedules_post Mr Fields Review 15 7" xfId="30344"/>
    <cellStyle name="Comma [0] TBD-_Year over Year schedules_post Mr Fields Review 15 7" xfId="30343"/>
    <cellStyle name="Comma [0] TBD_Year over Year schedules_post Mr Fields Review 15 8" xfId="31988"/>
    <cellStyle name="Comma [0] TBD-_Year over Year schedules_post Mr Fields Review 15 8" xfId="31989"/>
    <cellStyle name="Comma [0] TBD_Year over Year schedules_post Mr Fields Review 15 9" xfId="28162"/>
    <cellStyle name="Comma [0] TBD-_Year over Year schedules_post Mr Fields Review 15 9" xfId="28161"/>
    <cellStyle name="Comma [0] TBD_Year over Year schedules_post Mr Fields Review 16" xfId="7634"/>
    <cellStyle name="Comma [0] TBD-_Year over Year schedules_post Mr Fields Review 16" xfId="7635"/>
    <cellStyle name="Comma [0] TBD_Year over Year schedules_post Mr Fields Review 16 10" xfId="32094"/>
    <cellStyle name="Comma [0] TBD-_Year over Year schedules_post Mr Fields Review 16 10" xfId="32095"/>
    <cellStyle name="Comma [0] TBD_Year over Year schedules_post Mr Fields Review 16 11" xfId="33450"/>
    <cellStyle name="Comma [0] TBD-_Year over Year schedules_post Mr Fields Review 16 11" xfId="36213"/>
    <cellStyle name="Comma [0] TBD_Year over Year schedules_post Mr Fields Review 16 12" xfId="16373"/>
    <cellStyle name="Comma [0] TBD-_Year over Year schedules_post Mr Fields Review 16 12" xfId="16374"/>
    <cellStyle name="Comma [0] TBD_Year over Year schedules_post Mr Fields Review 16 2" xfId="22715"/>
    <cellStyle name="Comma [0] TBD-_Year over Year schedules_post Mr Fields Review 16 2" xfId="22716"/>
    <cellStyle name="Comma [0] TBD_Year over Year schedules_post Mr Fields Review 16 3" xfId="27222"/>
    <cellStyle name="Comma [0] TBD-_Year over Year schedules_post Mr Fields Review 16 3" xfId="27223"/>
    <cellStyle name="Comma [0] TBD_Year over Year schedules_post Mr Fields Review 16 4" xfId="24529"/>
    <cellStyle name="Comma [0] TBD-_Year over Year schedules_post Mr Fields Review 16 4" xfId="24528"/>
    <cellStyle name="Comma [0] TBD_Year over Year schedules_post Mr Fields Review 16 5" xfId="25923"/>
    <cellStyle name="Comma [0] TBD-_Year over Year schedules_post Mr Fields Review 16 5" xfId="25924"/>
    <cellStyle name="Comma [0] TBD_Year over Year schedules_post Mr Fields Review 16 6" xfId="33388"/>
    <cellStyle name="Comma [0] TBD-_Year over Year schedules_post Mr Fields Review 16 6" xfId="33389"/>
    <cellStyle name="Comma [0] TBD_Year over Year schedules_post Mr Fields Review 16 7" xfId="30342"/>
    <cellStyle name="Comma [0] TBD-_Year over Year schedules_post Mr Fields Review 16 7" xfId="30341"/>
    <cellStyle name="Comma [0] TBD_Year over Year schedules_post Mr Fields Review 16 8" xfId="31990"/>
    <cellStyle name="Comma [0] TBD-_Year over Year schedules_post Mr Fields Review 16 8" xfId="31991"/>
    <cellStyle name="Comma [0] TBD_Year over Year schedules_post Mr Fields Review 16 9" xfId="28160"/>
    <cellStyle name="Comma [0] TBD-_Year over Year schedules_post Mr Fields Review 16 9" xfId="28159"/>
    <cellStyle name="Comma [0] TBD_Year over Year schedules_post Mr Fields Review 17" xfId="7636"/>
    <cellStyle name="Comma [0] TBD-_Year over Year schedules_post Mr Fields Review 17" xfId="7637"/>
    <cellStyle name="Comma [0] TBD_Year over Year schedules_post Mr Fields Review 17 10" xfId="32096"/>
    <cellStyle name="Comma [0] TBD-_Year over Year schedules_post Mr Fields Review 17 10" xfId="32097"/>
    <cellStyle name="Comma [0] TBD_Year over Year schedules_post Mr Fields Review 17 11" xfId="36212"/>
    <cellStyle name="Comma [0] TBD-_Year over Year schedules_post Mr Fields Review 17 11" xfId="36211"/>
    <cellStyle name="Comma [0] TBD_Year over Year schedules_post Mr Fields Review 17 12" xfId="16375"/>
    <cellStyle name="Comma [0] TBD-_Year over Year schedules_post Mr Fields Review 17 12" xfId="16376"/>
    <cellStyle name="Comma [0] TBD_Year over Year schedules_post Mr Fields Review 17 2" xfId="22717"/>
    <cellStyle name="Comma [0] TBD-_Year over Year schedules_post Mr Fields Review 17 2" xfId="22718"/>
    <cellStyle name="Comma [0] TBD_Year over Year schedules_post Mr Fields Review 17 3" xfId="27224"/>
    <cellStyle name="Comma [0] TBD-_Year over Year schedules_post Mr Fields Review 17 3" xfId="27225"/>
    <cellStyle name="Comma [0] TBD_Year over Year schedules_post Mr Fields Review 17 4" xfId="24527"/>
    <cellStyle name="Comma [0] TBD-_Year over Year schedules_post Mr Fields Review 17 4" xfId="24526"/>
    <cellStyle name="Comma [0] TBD_Year over Year schedules_post Mr Fields Review 17 5" xfId="25925"/>
    <cellStyle name="Comma [0] TBD-_Year over Year schedules_post Mr Fields Review 17 5" xfId="25926"/>
    <cellStyle name="Comma [0] TBD_Year over Year schedules_post Mr Fields Review 17 6" xfId="33390"/>
    <cellStyle name="Comma [0] TBD-_Year over Year schedules_post Mr Fields Review 17 6" xfId="33391"/>
    <cellStyle name="Comma [0] TBD_Year over Year schedules_post Mr Fields Review 17 7" xfId="30340"/>
    <cellStyle name="Comma [0] TBD-_Year over Year schedules_post Mr Fields Review 17 7" xfId="30339"/>
    <cellStyle name="Comma [0] TBD_Year over Year schedules_post Mr Fields Review 17 8" xfId="31992"/>
    <cellStyle name="Comma [0] TBD-_Year over Year schedules_post Mr Fields Review 17 8" xfId="31993"/>
    <cellStyle name="Comma [0] TBD_Year over Year schedules_post Mr Fields Review 17 9" xfId="28158"/>
    <cellStyle name="Comma [0] TBD-_Year over Year schedules_post Mr Fields Review 17 9" xfId="28157"/>
    <cellStyle name="Comma [0] TBD_Year over Year schedules_post Mr Fields Review 18" xfId="7638"/>
    <cellStyle name="Comma [0] TBD-_Year over Year schedules_post Mr Fields Review 18" xfId="7639"/>
    <cellStyle name="Comma [0] TBD_Year over Year schedules_post Mr Fields Review 18 10" xfId="32098"/>
    <cellStyle name="Comma [0] TBD-_Year over Year schedules_post Mr Fields Review 18 10" xfId="32099"/>
    <cellStyle name="Comma [0] TBD_Year over Year schedules_post Mr Fields Review 18 11" xfId="36210"/>
    <cellStyle name="Comma [0] TBD-_Year over Year schedules_post Mr Fields Review 18 11" xfId="36209"/>
    <cellStyle name="Comma [0] TBD_Year over Year schedules_post Mr Fields Review 18 12" xfId="16377"/>
    <cellStyle name="Comma [0] TBD-_Year over Year schedules_post Mr Fields Review 18 12" xfId="16378"/>
    <cellStyle name="Comma [0] TBD_Year over Year schedules_post Mr Fields Review 18 2" xfId="22719"/>
    <cellStyle name="Comma [0] TBD-_Year over Year schedules_post Mr Fields Review 18 2" xfId="22720"/>
    <cellStyle name="Comma [0] TBD_Year over Year schedules_post Mr Fields Review 18 3" xfId="27226"/>
    <cellStyle name="Comma [0] TBD-_Year over Year schedules_post Mr Fields Review 18 3" xfId="27227"/>
    <cellStyle name="Comma [0] TBD_Year over Year schedules_post Mr Fields Review 18 4" xfId="24525"/>
    <cellStyle name="Comma [0] TBD-_Year over Year schedules_post Mr Fields Review 18 4" xfId="24524"/>
    <cellStyle name="Comma [0] TBD_Year over Year schedules_post Mr Fields Review 18 5" xfId="25927"/>
    <cellStyle name="Comma [0] TBD-_Year over Year schedules_post Mr Fields Review 18 5" xfId="25928"/>
    <cellStyle name="Comma [0] TBD_Year over Year schedules_post Mr Fields Review 18 6" xfId="33392"/>
    <cellStyle name="Comma [0] TBD-_Year over Year schedules_post Mr Fields Review 18 6" xfId="33393"/>
    <cellStyle name="Comma [0] TBD_Year over Year schedules_post Mr Fields Review 18 7" xfId="30338"/>
    <cellStyle name="Comma [0] TBD-_Year over Year schedules_post Mr Fields Review 18 7" xfId="30337"/>
    <cellStyle name="Comma [0] TBD_Year over Year schedules_post Mr Fields Review 18 8" xfId="31994"/>
    <cellStyle name="Comma [0] TBD-_Year over Year schedules_post Mr Fields Review 18 8" xfId="31995"/>
    <cellStyle name="Comma [0] TBD_Year over Year schedules_post Mr Fields Review 18 9" xfId="28156"/>
    <cellStyle name="Comma [0] TBD-_Year over Year schedules_post Mr Fields Review 18 9" xfId="31430"/>
    <cellStyle name="Comma [0] TBD_Year over Year schedules_post Mr Fields Review 19" xfId="7640"/>
    <cellStyle name="Comma [0] TBD-_Year over Year schedules_post Mr Fields Review 19" xfId="7641"/>
    <cellStyle name="Comma [0] TBD_Year over Year schedules_post Mr Fields Review 19 10" xfId="32100"/>
    <cellStyle name="Comma [0] TBD-_Year over Year schedules_post Mr Fields Review 19 10" xfId="32115"/>
    <cellStyle name="Comma [0] TBD_Year over Year schedules_post Mr Fields Review 19 11" xfId="36208"/>
    <cellStyle name="Comma [0] TBD-_Year over Year schedules_post Mr Fields Review 19 11" xfId="36207"/>
    <cellStyle name="Comma [0] TBD_Year over Year schedules_post Mr Fields Review 19 12" xfId="16379"/>
    <cellStyle name="Comma [0] TBD-_Year over Year schedules_post Mr Fields Review 19 12" xfId="16380"/>
    <cellStyle name="Comma [0] TBD_Year over Year schedules_post Mr Fields Review 19 2" xfId="22721"/>
    <cellStyle name="Comma [0] TBD-_Year over Year schedules_post Mr Fields Review 19 2" xfId="22722"/>
    <cellStyle name="Comma [0] TBD_Year over Year schedules_post Mr Fields Review 19 3" xfId="27228"/>
    <cellStyle name="Comma [0] TBD-_Year over Year schedules_post Mr Fields Review 19 3" xfId="27229"/>
    <cellStyle name="Comma [0] TBD_Year over Year schedules_post Mr Fields Review 19 4" xfId="24523"/>
    <cellStyle name="Comma [0] TBD-_Year over Year schedules_post Mr Fields Review 19 4" xfId="24522"/>
    <cellStyle name="Comma [0] TBD_Year over Year schedules_post Mr Fields Review 19 5" xfId="25929"/>
    <cellStyle name="Comma [0] TBD-_Year over Year schedules_post Mr Fields Review 19 5" xfId="25930"/>
    <cellStyle name="Comma [0] TBD_Year over Year schedules_post Mr Fields Review 19 6" xfId="33394"/>
    <cellStyle name="Comma [0] TBD-_Year over Year schedules_post Mr Fields Review 19 6" xfId="33395"/>
    <cellStyle name="Comma [0] TBD_Year over Year schedules_post Mr Fields Review 19 7" xfId="30336"/>
    <cellStyle name="Comma [0] TBD-_Year over Year schedules_post Mr Fields Review 19 7" xfId="30335"/>
    <cellStyle name="Comma [0] TBD_Year over Year schedules_post Mr Fields Review 19 8" xfId="31996"/>
    <cellStyle name="Comma [0] TBD-_Year over Year schedules_post Mr Fields Review 19 8" xfId="31997"/>
    <cellStyle name="Comma [0] TBD_Year over Year schedules_post Mr Fields Review 19 9" xfId="31429"/>
    <cellStyle name="Comma [0] TBD-_Year over Year schedules_post Mr Fields Review 19 9" xfId="31428"/>
    <cellStyle name="Comma [0] TBD_Year over Year schedules_post Mr Fields Review 2" xfId="7642"/>
    <cellStyle name="Comma [0] TBD-_Year over Year schedules_post Mr Fields Review 2" xfId="7643"/>
    <cellStyle name="Comma [0] TBD_Year over Year schedules_post Mr Fields Review 2 10" xfId="32116"/>
    <cellStyle name="Comma [0] TBD-_Year over Year schedules_post Mr Fields Review 2 10" xfId="32136"/>
    <cellStyle name="Comma [0] TBD_Year over Year schedules_post Mr Fields Review 2 11" xfId="36206"/>
    <cellStyle name="Comma [0] TBD-_Year over Year schedules_post Mr Fields Review 2 11" xfId="36204"/>
    <cellStyle name="Comma [0] TBD_Year over Year schedules_post Mr Fields Review 2 12" xfId="16381"/>
    <cellStyle name="Comma [0] TBD-_Year over Year schedules_post Mr Fields Review 2 12" xfId="16382"/>
    <cellStyle name="Comma [0] TBD_Year over Year schedules_post Mr Fields Review 2 2" xfId="22723"/>
    <cellStyle name="Comma [0] TBD-_Year over Year schedules_post Mr Fields Review 2 2" xfId="22724"/>
    <cellStyle name="Comma [0] TBD_Year over Year schedules_post Mr Fields Review 2 3" xfId="27230"/>
    <cellStyle name="Comma [0] TBD-_Year over Year schedules_post Mr Fields Review 2 3" xfId="27231"/>
    <cellStyle name="Comma [0] TBD_Year over Year schedules_post Mr Fields Review 2 4" xfId="24521"/>
    <cellStyle name="Comma [0] TBD-_Year over Year schedules_post Mr Fields Review 2 4" xfId="24520"/>
    <cellStyle name="Comma [0] TBD_Year over Year schedules_post Mr Fields Review 2 5" xfId="25931"/>
    <cellStyle name="Comma [0] TBD-_Year over Year schedules_post Mr Fields Review 2 5" xfId="25932"/>
    <cellStyle name="Comma [0] TBD_Year over Year schedules_post Mr Fields Review 2 6" xfId="33396"/>
    <cellStyle name="Comma [0] TBD-_Year over Year schedules_post Mr Fields Review 2 6" xfId="33397"/>
    <cellStyle name="Comma [0] TBD_Year over Year schedules_post Mr Fields Review 2 7" xfId="30334"/>
    <cellStyle name="Comma [0] TBD-_Year over Year schedules_post Mr Fields Review 2 7" xfId="30333"/>
    <cellStyle name="Comma [0] TBD_Year over Year schedules_post Mr Fields Review 2 8" xfId="31998"/>
    <cellStyle name="Comma [0] TBD-_Year over Year schedules_post Mr Fields Review 2 8" xfId="31999"/>
    <cellStyle name="Comma [0] TBD_Year over Year schedules_post Mr Fields Review 2 9" xfId="28800"/>
    <cellStyle name="Comma [0] TBD-_Year over Year schedules_post Mr Fields Review 2 9" xfId="28799"/>
    <cellStyle name="Comma [0] TBD_Year over Year schedules_post Mr Fields Review 20" xfId="7644"/>
    <cellStyle name="Comma [0] TBD-_Year over Year schedules_post Mr Fields Review 20" xfId="7645"/>
    <cellStyle name="Comma [0] TBD_Year over Year schedules_post Mr Fields Review 20 10" xfId="32137"/>
    <cellStyle name="Comma [0] TBD-_Year over Year schedules_post Mr Fields Review 20 10" xfId="32141"/>
    <cellStyle name="Comma [0] TBD_Year over Year schedules_post Mr Fields Review 20 11" xfId="36203"/>
    <cellStyle name="Comma [0] TBD-_Year over Year schedules_post Mr Fields Review 20 11" xfId="30214"/>
    <cellStyle name="Comma [0] TBD_Year over Year schedules_post Mr Fields Review 20 12" xfId="16383"/>
    <cellStyle name="Comma [0] TBD-_Year over Year schedules_post Mr Fields Review 20 12" xfId="16384"/>
    <cellStyle name="Comma [0] TBD_Year over Year schedules_post Mr Fields Review 20 2" xfId="22725"/>
    <cellStyle name="Comma [0] TBD-_Year over Year schedules_post Mr Fields Review 20 2" xfId="22726"/>
    <cellStyle name="Comma [0] TBD_Year over Year schedules_post Mr Fields Review 20 3" xfId="27232"/>
    <cellStyle name="Comma [0] TBD-_Year over Year schedules_post Mr Fields Review 20 3" xfId="27233"/>
    <cellStyle name="Comma [0] TBD_Year over Year schedules_post Mr Fields Review 20 4" xfId="24519"/>
    <cellStyle name="Comma [0] TBD-_Year over Year schedules_post Mr Fields Review 20 4" xfId="24518"/>
    <cellStyle name="Comma [0] TBD_Year over Year schedules_post Mr Fields Review 20 5" xfId="25933"/>
    <cellStyle name="Comma [0] TBD-_Year over Year schedules_post Mr Fields Review 20 5" xfId="25934"/>
    <cellStyle name="Comma [0] TBD_Year over Year schedules_post Mr Fields Review 20 6" xfId="33398"/>
    <cellStyle name="Comma [0] TBD-_Year over Year schedules_post Mr Fields Review 20 6" xfId="33399"/>
    <cellStyle name="Comma [0] TBD_Year over Year schedules_post Mr Fields Review 20 7" xfId="30332"/>
    <cellStyle name="Comma [0] TBD-_Year over Year schedules_post Mr Fields Review 20 7" xfId="30331"/>
    <cellStyle name="Comma [0] TBD_Year over Year schedules_post Mr Fields Review 20 8" xfId="32000"/>
    <cellStyle name="Comma [0] TBD-_Year over Year schedules_post Mr Fields Review 20 8" xfId="32001"/>
    <cellStyle name="Comma [0] TBD_Year over Year schedules_post Mr Fields Review 20 9" xfId="28780"/>
    <cellStyle name="Comma [0] TBD-_Year over Year schedules_post Mr Fields Review 20 9" xfId="28779"/>
    <cellStyle name="Comma [0] TBD_Year over Year schedules_post Mr Fields Review 21" xfId="7646"/>
    <cellStyle name="Comma [0] TBD-_Year over Year schedules_post Mr Fields Review 21" xfId="7647"/>
    <cellStyle name="Comma [0] TBD_Year over Year schedules_post Mr Fields Review 21 10" xfId="32142"/>
    <cellStyle name="Comma [0] TBD-_Year over Year schedules_post Mr Fields Review 21 10" xfId="32143"/>
    <cellStyle name="Comma [0] TBD_Year over Year schedules_post Mr Fields Review 21 11" xfId="29781"/>
    <cellStyle name="Comma [0] TBD-_Year over Year schedules_post Mr Fields Review 21 11" xfId="29780"/>
    <cellStyle name="Comma [0] TBD_Year over Year schedules_post Mr Fields Review 21 12" xfId="16385"/>
    <cellStyle name="Comma [0] TBD-_Year over Year schedules_post Mr Fields Review 21 12" xfId="16386"/>
    <cellStyle name="Comma [0] TBD_Year over Year schedules_post Mr Fields Review 21 2" xfId="22727"/>
    <cellStyle name="Comma [0] TBD-_Year over Year schedules_post Mr Fields Review 21 2" xfId="22728"/>
    <cellStyle name="Comma [0] TBD_Year over Year schedules_post Mr Fields Review 21 3" xfId="27234"/>
    <cellStyle name="Comma [0] TBD-_Year over Year schedules_post Mr Fields Review 21 3" xfId="27235"/>
    <cellStyle name="Comma [0] TBD_Year over Year schedules_post Mr Fields Review 21 4" xfId="24517"/>
    <cellStyle name="Comma [0] TBD-_Year over Year schedules_post Mr Fields Review 21 4" xfId="24516"/>
    <cellStyle name="Comma [0] TBD_Year over Year schedules_post Mr Fields Review 21 5" xfId="25935"/>
    <cellStyle name="Comma [0] TBD-_Year over Year schedules_post Mr Fields Review 21 5" xfId="25936"/>
    <cellStyle name="Comma [0] TBD_Year over Year schedules_post Mr Fields Review 21 6" xfId="33400"/>
    <cellStyle name="Comma [0] TBD-_Year over Year schedules_post Mr Fields Review 21 6" xfId="33401"/>
    <cellStyle name="Comma [0] TBD_Year over Year schedules_post Mr Fields Review 21 7" xfId="30330"/>
    <cellStyle name="Comma [0] TBD-_Year over Year schedules_post Mr Fields Review 21 7" xfId="30329"/>
    <cellStyle name="Comma [0] TBD_Year over Year schedules_post Mr Fields Review 21 8" xfId="32002"/>
    <cellStyle name="Comma [0] TBD-_Year over Year schedules_post Mr Fields Review 21 8" xfId="32003"/>
    <cellStyle name="Comma [0] TBD_Year over Year schedules_post Mr Fields Review 21 9" xfId="28774"/>
    <cellStyle name="Comma [0] TBD-_Year over Year schedules_post Mr Fields Review 21 9" xfId="28773"/>
    <cellStyle name="Comma [0] TBD_Year over Year schedules_post Mr Fields Review 22" xfId="7648"/>
    <cellStyle name="Comma [0] TBD-_Year over Year schedules_post Mr Fields Review 22" xfId="7649"/>
    <cellStyle name="Comma [0] TBD_Year over Year schedules_post Mr Fields Review 22 10" xfId="32144"/>
    <cellStyle name="Comma [0] TBD-_Year over Year schedules_post Mr Fields Review 22 10" xfId="32145"/>
    <cellStyle name="Comma [0] TBD_Year over Year schedules_post Mr Fields Review 22 11" xfId="36202"/>
    <cellStyle name="Comma [0] TBD-_Year over Year schedules_post Mr Fields Review 22 11" xfId="36201"/>
    <cellStyle name="Comma [0] TBD_Year over Year schedules_post Mr Fields Review 22 12" xfId="16387"/>
    <cellStyle name="Comma [0] TBD-_Year over Year schedules_post Mr Fields Review 22 12" xfId="16388"/>
    <cellStyle name="Comma [0] TBD_Year over Year schedules_post Mr Fields Review 22 2" xfId="22729"/>
    <cellStyle name="Comma [0] TBD-_Year over Year schedules_post Mr Fields Review 22 2" xfId="22730"/>
    <cellStyle name="Comma [0] TBD_Year over Year schedules_post Mr Fields Review 22 3" xfId="27236"/>
    <cellStyle name="Comma [0] TBD-_Year over Year schedules_post Mr Fields Review 22 3" xfId="27237"/>
    <cellStyle name="Comma [0] TBD_Year over Year schedules_post Mr Fields Review 22 4" xfId="24515"/>
    <cellStyle name="Comma [0] TBD-_Year over Year schedules_post Mr Fields Review 22 4" xfId="24514"/>
    <cellStyle name="Comma [0] TBD_Year over Year schedules_post Mr Fields Review 22 5" xfId="25937"/>
    <cellStyle name="Comma [0] TBD-_Year over Year schedules_post Mr Fields Review 22 5" xfId="25938"/>
    <cellStyle name="Comma [0] TBD_Year over Year schedules_post Mr Fields Review 22 6" xfId="33402"/>
    <cellStyle name="Comma [0] TBD-_Year over Year schedules_post Mr Fields Review 22 6" xfId="33403"/>
    <cellStyle name="Comma [0] TBD_Year over Year schedules_post Mr Fields Review 22 7" xfId="30328"/>
    <cellStyle name="Comma [0] TBD-_Year over Year schedules_post Mr Fields Review 22 7" xfId="30327"/>
    <cellStyle name="Comma [0] TBD_Year over Year schedules_post Mr Fields Review 22 8" xfId="32006"/>
    <cellStyle name="Comma [0] TBD-_Year over Year schedules_post Mr Fields Review 22 8" xfId="32007"/>
    <cellStyle name="Comma [0] TBD_Year over Year schedules_post Mr Fields Review 22 9" xfId="28772"/>
    <cellStyle name="Comma [0] TBD-_Year over Year schedules_post Mr Fields Review 22 9" xfId="31424"/>
    <cellStyle name="Comma [0] TBD_Year over Year schedules_post Mr Fields Review 23" xfId="7650"/>
    <cellStyle name="Comma [0] TBD-_Year over Year schedules_post Mr Fields Review 23" xfId="7651"/>
    <cellStyle name="Comma [0] TBD_Year over Year schedules_post Mr Fields Review 23 10" xfId="32146"/>
    <cellStyle name="Comma [0] TBD-_Year over Year schedules_post Mr Fields Review 23 10" xfId="32147"/>
    <cellStyle name="Comma [0] TBD_Year over Year schedules_post Mr Fields Review 23 11" xfId="36200"/>
    <cellStyle name="Comma [0] TBD-_Year over Year schedules_post Mr Fields Review 23 11" xfId="36199"/>
    <cellStyle name="Comma [0] TBD_Year over Year schedules_post Mr Fields Review 23 12" xfId="16389"/>
    <cellStyle name="Comma [0] TBD-_Year over Year schedules_post Mr Fields Review 23 12" xfId="16390"/>
    <cellStyle name="Comma [0] TBD_Year over Year schedules_post Mr Fields Review 23 2" xfId="22731"/>
    <cellStyle name="Comma [0] TBD-_Year over Year schedules_post Mr Fields Review 23 2" xfId="22732"/>
    <cellStyle name="Comma [0] TBD_Year over Year schedules_post Mr Fields Review 23 3" xfId="27238"/>
    <cellStyle name="Comma [0] TBD-_Year over Year schedules_post Mr Fields Review 23 3" xfId="27239"/>
    <cellStyle name="Comma [0] TBD_Year over Year schedules_post Mr Fields Review 23 4" xfId="24513"/>
    <cellStyle name="Comma [0] TBD-_Year over Year schedules_post Mr Fields Review 23 4" xfId="24512"/>
    <cellStyle name="Comma [0] TBD_Year over Year schedules_post Mr Fields Review 23 5" xfId="25939"/>
    <cellStyle name="Comma [0] TBD-_Year over Year schedules_post Mr Fields Review 23 5" xfId="25940"/>
    <cellStyle name="Comma [0] TBD_Year over Year schedules_post Mr Fields Review 23 6" xfId="33404"/>
    <cellStyle name="Comma [0] TBD-_Year over Year schedules_post Mr Fields Review 23 6" xfId="33405"/>
    <cellStyle name="Comma [0] TBD_Year over Year schedules_post Mr Fields Review 23 7" xfId="30326"/>
    <cellStyle name="Comma [0] TBD-_Year over Year schedules_post Mr Fields Review 23 7" xfId="30325"/>
    <cellStyle name="Comma [0] TBD_Year over Year schedules_post Mr Fields Review 23 8" xfId="32008"/>
    <cellStyle name="Comma [0] TBD-_Year over Year schedules_post Mr Fields Review 23 8" xfId="32009"/>
    <cellStyle name="Comma [0] TBD_Year over Year schedules_post Mr Fields Review 23 9" xfId="31423"/>
    <cellStyle name="Comma [0] TBD-_Year over Year schedules_post Mr Fields Review 23 9" xfId="31422"/>
    <cellStyle name="Comma [0] TBD_Year over Year schedules_post Mr Fields Review 24" xfId="7652"/>
    <cellStyle name="Comma [0] TBD-_Year over Year schedules_post Mr Fields Review 24" xfId="7653"/>
    <cellStyle name="Comma [0] TBD_Year over Year schedules_post Mr Fields Review 24 10" xfId="32148"/>
    <cellStyle name="Comma [0] TBD-_Year over Year schedules_post Mr Fields Review 24 10" xfId="32149"/>
    <cellStyle name="Comma [0] TBD_Year over Year schedules_post Mr Fields Review 24 11" xfId="36198"/>
    <cellStyle name="Comma [0] TBD-_Year over Year schedules_post Mr Fields Review 24 11" xfId="36197"/>
    <cellStyle name="Comma [0] TBD_Year over Year schedules_post Mr Fields Review 24 12" xfId="16391"/>
    <cellStyle name="Comma [0] TBD-_Year over Year schedules_post Mr Fields Review 24 12" xfId="16392"/>
    <cellStyle name="Comma [0] TBD_Year over Year schedules_post Mr Fields Review 24 2" xfId="22733"/>
    <cellStyle name="Comma [0] TBD-_Year over Year schedules_post Mr Fields Review 24 2" xfId="22734"/>
    <cellStyle name="Comma [0] TBD_Year over Year schedules_post Mr Fields Review 24 3" xfId="27240"/>
    <cellStyle name="Comma [0] TBD-_Year over Year schedules_post Mr Fields Review 24 3" xfId="27241"/>
    <cellStyle name="Comma [0] TBD_Year over Year schedules_post Mr Fields Review 24 4" xfId="24511"/>
    <cellStyle name="Comma [0] TBD-_Year over Year schedules_post Mr Fields Review 24 4" xfId="24510"/>
    <cellStyle name="Comma [0] TBD_Year over Year schedules_post Mr Fields Review 24 5" xfId="25941"/>
    <cellStyle name="Comma [0] TBD-_Year over Year schedules_post Mr Fields Review 24 5" xfId="25942"/>
    <cellStyle name="Comma [0] TBD_Year over Year schedules_post Mr Fields Review 24 6" xfId="33406"/>
    <cellStyle name="Comma [0] TBD-_Year over Year schedules_post Mr Fields Review 24 6" xfId="33407"/>
    <cellStyle name="Comma [0] TBD_Year over Year schedules_post Mr Fields Review 24 7" xfId="30324"/>
    <cellStyle name="Comma [0] TBD-_Year over Year schedules_post Mr Fields Review 24 7" xfId="30323"/>
    <cellStyle name="Comma [0] TBD_Year over Year schedules_post Mr Fields Review 24 8" xfId="32010"/>
    <cellStyle name="Comma [0] TBD-_Year over Year schedules_post Mr Fields Review 24 8" xfId="32012"/>
    <cellStyle name="Comma [0] TBD_Year over Year schedules_post Mr Fields Review 24 9" xfId="31421"/>
    <cellStyle name="Comma [0] TBD-_Year over Year schedules_post Mr Fields Review 24 9" xfId="28148"/>
    <cellStyle name="Comma [0] TBD_Year over Year schedules_post Mr Fields Review 25" xfId="7654"/>
    <cellStyle name="Comma [0] TBD-_Year over Year schedules_post Mr Fields Review 25" xfId="7655"/>
    <cellStyle name="Comma [0] TBD_Year over Year schedules_post Mr Fields Review 25 10" xfId="32150"/>
    <cellStyle name="Comma [0] TBD-_Year over Year schedules_post Mr Fields Review 25 10" xfId="32151"/>
    <cellStyle name="Comma [0] TBD_Year over Year schedules_post Mr Fields Review 25 11" xfId="36196"/>
    <cellStyle name="Comma [0] TBD-_Year over Year schedules_post Mr Fields Review 25 11" xfId="36193"/>
    <cellStyle name="Comma [0] TBD_Year over Year schedules_post Mr Fields Review 25 12" xfId="16393"/>
    <cellStyle name="Comma [0] TBD-_Year over Year schedules_post Mr Fields Review 25 12" xfId="16394"/>
    <cellStyle name="Comma [0] TBD_Year over Year schedules_post Mr Fields Review 25 2" xfId="22735"/>
    <cellStyle name="Comma [0] TBD-_Year over Year schedules_post Mr Fields Review 25 2" xfId="22736"/>
    <cellStyle name="Comma [0] TBD_Year over Year schedules_post Mr Fields Review 25 3" xfId="27242"/>
    <cellStyle name="Comma [0] TBD-_Year over Year schedules_post Mr Fields Review 25 3" xfId="27243"/>
    <cellStyle name="Comma [0] TBD_Year over Year schedules_post Mr Fields Review 25 4" xfId="24509"/>
    <cellStyle name="Comma [0] TBD-_Year over Year schedules_post Mr Fields Review 25 4" xfId="24508"/>
    <cellStyle name="Comma [0] TBD_Year over Year schedules_post Mr Fields Review 25 5" xfId="25943"/>
    <cellStyle name="Comma [0] TBD-_Year over Year schedules_post Mr Fields Review 25 5" xfId="25944"/>
    <cellStyle name="Comma [0] TBD_Year over Year schedules_post Mr Fields Review 25 6" xfId="33408"/>
    <cellStyle name="Comma [0] TBD-_Year over Year schedules_post Mr Fields Review 25 6" xfId="33409"/>
    <cellStyle name="Comma [0] TBD_Year over Year schedules_post Mr Fields Review 25 7" xfId="30322"/>
    <cellStyle name="Comma [0] TBD-_Year over Year schedules_post Mr Fields Review 25 7" xfId="30321"/>
    <cellStyle name="Comma [0] TBD_Year over Year schedules_post Mr Fields Review 25 8" xfId="32013"/>
    <cellStyle name="Comma [0] TBD-_Year over Year schedules_post Mr Fields Review 25 8" xfId="32014"/>
    <cellStyle name="Comma [0] TBD_Year over Year schedules_post Mr Fields Review 25 9" xfId="28771"/>
    <cellStyle name="Comma [0] TBD-_Year over Year schedules_post Mr Fields Review 25 9" xfId="28770"/>
    <cellStyle name="Comma [0] TBD_Year over Year schedules_post Mr Fields Review 26" xfId="7656"/>
    <cellStyle name="Comma [0] TBD-_Year over Year schedules_post Mr Fields Review 26" xfId="7657"/>
    <cellStyle name="Comma [0] TBD_Year over Year schedules_post Mr Fields Review 26 10" xfId="32152"/>
    <cellStyle name="Comma [0] TBD-_Year over Year schedules_post Mr Fields Review 26 10" xfId="32153"/>
    <cellStyle name="Comma [0] TBD_Year over Year schedules_post Mr Fields Review 26 11" xfId="36192"/>
    <cellStyle name="Comma [0] TBD-_Year over Year schedules_post Mr Fields Review 26 11" xfId="36191"/>
    <cellStyle name="Comma [0] TBD_Year over Year schedules_post Mr Fields Review 26 12" xfId="16395"/>
    <cellStyle name="Comma [0] TBD-_Year over Year schedules_post Mr Fields Review 26 12" xfId="16396"/>
    <cellStyle name="Comma [0] TBD_Year over Year schedules_post Mr Fields Review 26 2" xfId="22737"/>
    <cellStyle name="Comma [0] TBD-_Year over Year schedules_post Mr Fields Review 26 2" xfId="22738"/>
    <cellStyle name="Comma [0] TBD_Year over Year schedules_post Mr Fields Review 26 3" xfId="27244"/>
    <cellStyle name="Comma [0] TBD-_Year over Year schedules_post Mr Fields Review 26 3" xfId="27245"/>
    <cellStyle name="Comma [0] TBD_Year over Year schedules_post Mr Fields Review 26 4" xfId="24507"/>
    <cellStyle name="Comma [0] TBD-_Year over Year schedules_post Mr Fields Review 26 4" xfId="24506"/>
    <cellStyle name="Comma [0] TBD_Year over Year schedules_post Mr Fields Review 26 5" xfId="25945"/>
    <cellStyle name="Comma [0] TBD-_Year over Year schedules_post Mr Fields Review 26 5" xfId="25946"/>
    <cellStyle name="Comma [0] TBD_Year over Year schedules_post Mr Fields Review 26 6" xfId="33410"/>
    <cellStyle name="Comma [0] TBD-_Year over Year schedules_post Mr Fields Review 26 6" xfId="33411"/>
    <cellStyle name="Comma [0] TBD_Year over Year schedules_post Mr Fields Review 26 7" xfId="30320"/>
    <cellStyle name="Comma [0] TBD-_Year over Year schedules_post Mr Fields Review 26 7" xfId="30319"/>
    <cellStyle name="Comma [0] TBD_Year over Year schedules_post Mr Fields Review 26 8" xfId="32015"/>
    <cellStyle name="Comma [0] TBD-_Year over Year schedules_post Mr Fields Review 26 8" xfId="32016"/>
    <cellStyle name="Comma [0] TBD_Year over Year schedules_post Mr Fields Review 26 9" xfId="28769"/>
    <cellStyle name="Comma [0] TBD-_Year over Year schedules_post Mr Fields Review 26 9" xfId="28768"/>
    <cellStyle name="Comma [0] TBD_Year over Year schedules_post Mr Fields Review 27" xfId="7658"/>
    <cellStyle name="Comma [0] TBD-_Year over Year schedules_post Mr Fields Review 27" xfId="7659"/>
    <cellStyle name="Comma [0] TBD_Year over Year schedules_post Mr Fields Review 27 10" xfId="32154"/>
    <cellStyle name="Comma [0] TBD-_Year over Year schedules_post Mr Fields Review 27 10" xfId="32155"/>
    <cellStyle name="Comma [0] TBD_Year over Year schedules_post Mr Fields Review 27 11" xfId="30213"/>
    <cellStyle name="Comma [0] TBD-_Year over Year schedules_post Mr Fields Review 27 11" xfId="36190"/>
    <cellStyle name="Comma [0] TBD_Year over Year schedules_post Mr Fields Review 27 12" xfId="16397"/>
    <cellStyle name="Comma [0] TBD-_Year over Year schedules_post Mr Fields Review 27 12" xfId="16398"/>
    <cellStyle name="Comma [0] TBD_Year over Year schedules_post Mr Fields Review 27 2" xfId="22739"/>
    <cellStyle name="Comma [0] TBD-_Year over Year schedules_post Mr Fields Review 27 2" xfId="22740"/>
    <cellStyle name="Comma [0] TBD_Year over Year schedules_post Mr Fields Review 27 3" xfId="27246"/>
    <cellStyle name="Comma [0] TBD-_Year over Year schedules_post Mr Fields Review 27 3" xfId="27247"/>
    <cellStyle name="Comma [0] TBD_Year over Year schedules_post Mr Fields Review 27 4" xfId="24505"/>
    <cellStyle name="Comma [0] TBD-_Year over Year schedules_post Mr Fields Review 27 4" xfId="24504"/>
    <cellStyle name="Comma [0] TBD_Year over Year schedules_post Mr Fields Review 27 5" xfId="25947"/>
    <cellStyle name="Comma [0] TBD-_Year over Year schedules_post Mr Fields Review 27 5" xfId="25950"/>
    <cellStyle name="Comma [0] TBD_Year over Year schedules_post Mr Fields Review 27 6" xfId="33412"/>
    <cellStyle name="Comma [0] TBD-_Year over Year schedules_post Mr Fields Review 27 6" xfId="33413"/>
    <cellStyle name="Comma [0] TBD_Year over Year schedules_post Mr Fields Review 27 7" xfId="30318"/>
    <cellStyle name="Comma [0] TBD-_Year over Year schedules_post Mr Fields Review 27 7" xfId="30317"/>
    <cellStyle name="Comma [0] TBD_Year over Year schedules_post Mr Fields Review 27 8" xfId="32017"/>
    <cellStyle name="Comma [0] TBD-_Year over Year schedules_post Mr Fields Review 27 8" xfId="32018"/>
    <cellStyle name="Comma [0] TBD_Year over Year schedules_post Mr Fields Review 27 9" xfId="28767"/>
    <cellStyle name="Comma [0] TBD-_Year over Year schedules_post Mr Fields Review 27 9" xfId="28766"/>
    <cellStyle name="Comma [0] TBD_Year over Year schedules_post Mr Fields Review 28" xfId="7660"/>
    <cellStyle name="Comma [0] TBD-_Year over Year schedules_post Mr Fields Review 28" xfId="7661"/>
    <cellStyle name="Comma [0] TBD_Year over Year schedules_post Mr Fields Review 28 10" xfId="32156"/>
    <cellStyle name="Comma [0] TBD-_Year over Year schedules_post Mr Fields Review 28 10" xfId="32157"/>
    <cellStyle name="Comma [0] TBD_Year over Year schedules_post Mr Fields Review 28 11" xfId="36189"/>
    <cellStyle name="Comma [0] TBD-_Year over Year schedules_post Mr Fields Review 28 11" xfId="36188"/>
    <cellStyle name="Comma [0] TBD_Year over Year schedules_post Mr Fields Review 28 12" xfId="16399"/>
    <cellStyle name="Comma [0] TBD-_Year over Year schedules_post Mr Fields Review 28 12" xfId="16400"/>
    <cellStyle name="Comma [0] TBD_Year over Year schedules_post Mr Fields Review 28 2" xfId="22741"/>
    <cellStyle name="Comma [0] TBD-_Year over Year schedules_post Mr Fields Review 28 2" xfId="22742"/>
    <cellStyle name="Comma [0] TBD_Year over Year schedules_post Mr Fields Review 28 3" xfId="27248"/>
    <cellStyle name="Comma [0] TBD-_Year over Year schedules_post Mr Fields Review 28 3" xfId="27249"/>
    <cellStyle name="Comma [0] TBD_Year over Year schedules_post Mr Fields Review 28 4" xfId="24503"/>
    <cellStyle name="Comma [0] TBD-_Year over Year schedules_post Mr Fields Review 28 4" xfId="24502"/>
    <cellStyle name="Comma [0] TBD_Year over Year schedules_post Mr Fields Review 28 5" xfId="25951"/>
    <cellStyle name="Comma [0] TBD-_Year over Year schedules_post Mr Fields Review 28 5" xfId="25952"/>
    <cellStyle name="Comma [0] TBD_Year over Year schedules_post Mr Fields Review 28 6" xfId="33414"/>
    <cellStyle name="Comma [0] TBD-_Year over Year schedules_post Mr Fields Review 28 6" xfId="33415"/>
    <cellStyle name="Comma [0] TBD_Year over Year schedules_post Mr Fields Review 28 7" xfId="30316"/>
    <cellStyle name="Comma [0] TBD-_Year over Year schedules_post Mr Fields Review 28 7" xfId="30315"/>
    <cellStyle name="Comma [0] TBD_Year over Year schedules_post Mr Fields Review 28 8" xfId="32019"/>
    <cellStyle name="Comma [0] TBD-_Year over Year schedules_post Mr Fields Review 28 8" xfId="32020"/>
    <cellStyle name="Comma [0] TBD_Year over Year schedules_post Mr Fields Review 28 9" xfId="28765"/>
    <cellStyle name="Comma [0] TBD-_Year over Year schedules_post Mr Fields Review 28 9" xfId="28764"/>
    <cellStyle name="Comma [0] TBD_Year over Year schedules_post Mr Fields Review 29" xfId="22701"/>
    <cellStyle name="Comma [0] TBD-_Year over Year schedules_post Mr Fields Review 29" xfId="22702"/>
    <cellStyle name="Comma [0] TBD_Year over Year schedules_post Mr Fields Review 3" xfId="7662"/>
    <cellStyle name="Comma [0] TBD-_Year over Year schedules_post Mr Fields Review 3" xfId="7663"/>
    <cellStyle name="Comma [0] TBD_Year over Year schedules_post Mr Fields Review 3 10" xfId="32158"/>
    <cellStyle name="Comma [0] TBD-_Year over Year schedules_post Mr Fields Review 3 10" xfId="32159"/>
    <cellStyle name="Comma [0] TBD_Year over Year schedules_post Mr Fields Review 3 11" xfId="36185"/>
    <cellStyle name="Comma [0] TBD-_Year over Year schedules_post Mr Fields Review 3 11" xfId="36184"/>
    <cellStyle name="Comma [0] TBD_Year over Year schedules_post Mr Fields Review 3 12" xfId="16401"/>
    <cellStyle name="Comma [0] TBD-_Year over Year schedules_post Mr Fields Review 3 12" xfId="16402"/>
    <cellStyle name="Comma [0] TBD_Year over Year schedules_post Mr Fields Review 3 2" xfId="22743"/>
    <cellStyle name="Comma [0] TBD-_Year over Year schedules_post Mr Fields Review 3 2" xfId="22744"/>
    <cellStyle name="Comma [0] TBD_Year over Year schedules_post Mr Fields Review 3 3" xfId="27250"/>
    <cellStyle name="Comma [0] TBD-_Year over Year schedules_post Mr Fields Review 3 3" xfId="27251"/>
    <cellStyle name="Comma [0] TBD_Year over Year schedules_post Mr Fields Review 3 4" xfId="24501"/>
    <cellStyle name="Comma [0] TBD-_Year over Year schedules_post Mr Fields Review 3 4" xfId="24500"/>
    <cellStyle name="Comma [0] TBD_Year over Year schedules_post Mr Fields Review 3 5" xfId="25953"/>
    <cellStyle name="Comma [0] TBD-_Year over Year schedules_post Mr Fields Review 3 5" xfId="25954"/>
    <cellStyle name="Comma [0] TBD_Year over Year schedules_post Mr Fields Review 3 6" xfId="33416"/>
    <cellStyle name="Comma [0] TBD-_Year over Year schedules_post Mr Fields Review 3 6" xfId="33417"/>
    <cellStyle name="Comma [0] TBD_Year over Year schedules_post Mr Fields Review 3 7" xfId="30314"/>
    <cellStyle name="Comma [0] TBD-_Year over Year schedules_post Mr Fields Review 3 7" xfId="30313"/>
    <cellStyle name="Comma [0] TBD_Year over Year schedules_post Mr Fields Review 3 8" xfId="32021"/>
    <cellStyle name="Comma [0] TBD-_Year over Year schedules_post Mr Fields Review 3 8" xfId="32022"/>
    <cellStyle name="Comma [0] TBD_Year over Year schedules_post Mr Fields Review 3 9" xfId="28763"/>
    <cellStyle name="Comma [0] TBD-_Year over Year schedules_post Mr Fields Review 3 9" xfId="28762"/>
    <cellStyle name="Comma [0] TBD_Year over Year schedules_post Mr Fields Review 30" xfId="27208"/>
    <cellStyle name="Comma [0] TBD-_Year over Year schedules_post Mr Fields Review 30" xfId="27209"/>
    <cellStyle name="Comma [0] TBD_Year over Year schedules_post Mr Fields Review 31" xfId="24543"/>
    <cellStyle name="Comma [0] TBD-_Year over Year schedules_post Mr Fields Review 31" xfId="24542"/>
    <cellStyle name="Comma [0] TBD_Year over Year schedules_post Mr Fields Review 32" xfId="25909"/>
    <cellStyle name="Comma [0] TBD-_Year over Year schedules_post Mr Fields Review 32" xfId="25910"/>
    <cellStyle name="Comma [0] TBD_Year over Year schedules_post Mr Fields Review 33" xfId="33374"/>
    <cellStyle name="Comma [0] TBD-_Year over Year schedules_post Mr Fields Review 33" xfId="33375"/>
    <cellStyle name="Comma [0] TBD_Year over Year schedules_post Mr Fields Review 34" xfId="30356"/>
    <cellStyle name="Comma [0] TBD-_Year over Year schedules_post Mr Fields Review 34" xfId="30355"/>
    <cellStyle name="Comma [0] TBD_Year over Year schedules_post Mr Fields Review 35" xfId="31976"/>
    <cellStyle name="Comma [0] TBD-_Year over Year schedules_post Mr Fields Review 35" xfId="31977"/>
    <cellStyle name="Comma [0] TBD_Year over Year schedules_post Mr Fields Review 36" xfId="28174"/>
    <cellStyle name="Comma [0] TBD-_Year over Year schedules_post Mr Fields Review 36" xfId="31431"/>
    <cellStyle name="Comma [0] TBD_Year over Year schedules_post Mr Fields Review 37" xfId="32078"/>
    <cellStyle name="Comma [0] TBD-_Year over Year schedules_post Mr Fields Review 37" xfId="32080"/>
    <cellStyle name="Comma [0] TBD_Year over Year schedules_post Mr Fields Review 38" xfId="33813"/>
    <cellStyle name="Comma [0] TBD-_Year over Year schedules_post Mr Fields Review 38" xfId="28113"/>
    <cellStyle name="Comma [0] TBD_Year over Year schedules_post Mr Fields Review 39" xfId="16359"/>
    <cellStyle name="Comma [0] TBD-_Year over Year schedules_post Mr Fields Review 39" xfId="16360"/>
    <cellStyle name="Comma [0] TBD_Year over Year schedules_post Mr Fields Review 4" xfId="7664"/>
    <cellStyle name="Comma [0] TBD-_Year over Year schedules_post Mr Fields Review 4" xfId="7665"/>
    <cellStyle name="Comma [0] TBD_Year over Year schedules_post Mr Fields Review 4 10" xfId="32161"/>
    <cellStyle name="Comma [0] TBD-_Year over Year schedules_post Mr Fields Review 4 10" xfId="32162"/>
    <cellStyle name="Comma [0] TBD_Year over Year schedules_post Mr Fields Review 4 11" xfId="36183"/>
    <cellStyle name="Comma [0] TBD-_Year over Year schedules_post Mr Fields Review 4 11" xfId="36182"/>
    <cellStyle name="Comma [0] TBD_Year over Year schedules_post Mr Fields Review 4 12" xfId="16403"/>
    <cellStyle name="Comma [0] TBD-_Year over Year schedules_post Mr Fields Review 4 12" xfId="16404"/>
    <cellStyle name="Comma [0] TBD_Year over Year schedules_post Mr Fields Review 4 2" xfId="22745"/>
    <cellStyle name="Comma [0] TBD-_Year over Year schedules_post Mr Fields Review 4 2" xfId="22746"/>
    <cellStyle name="Comma [0] TBD_Year over Year schedules_post Mr Fields Review 4 3" xfId="27252"/>
    <cellStyle name="Comma [0] TBD-_Year over Year schedules_post Mr Fields Review 4 3" xfId="27253"/>
    <cellStyle name="Comma [0] TBD_Year over Year schedules_post Mr Fields Review 4 4" xfId="24499"/>
    <cellStyle name="Comma [0] TBD-_Year over Year schedules_post Mr Fields Review 4 4" xfId="24498"/>
    <cellStyle name="Comma [0] TBD_Year over Year schedules_post Mr Fields Review 4 5" xfId="25956"/>
    <cellStyle name="Comma [0] TBD-_Year over Year schedules_post Mr Fields Review 4 5" xfId="25957"/>
    <cellStyle name="Comma [0] TBD_Year over Year schedules_post Mr Fields Review 4 6" xfId="33418"/>
    <cellStyle name="Comma [0] TBD-_Year over Year schedules_post Mr Fields Review 4 6" xfId="33419"/>
    <cellStyle name="Comma [0] TBD_Year over Year schedules_post Mr Fields Review 4 7" xfId="30312"/>
    <cellStyle name="Comma [0] TBD-_Year over Year schedules_post Mr Fields Review 4 7" xfId="30311"/>
    <cellStyle name="Comma [0] TBD_Year over Year schedules_post Mr Fields Review 4 8" xfId="32023"/>
    <cellStyle name="Comma [0] TBD-_Year over Year schedules_post Mr Fields Review 4 8" xfId="32024"/>
    <cellStyle name="Comma [0] TBD_Year over Year schedules_post Mr Fields Review 4 9" xfId="30158"/>
    <cellStyle name="Comma [0] TBD-_Year over Year schedules_post Mr Fields Review 4 9" xfId="28761"/>
    <cellStyle name="Comma [0] TBD_Year over Year schedules_post Mr Fields Review 5" xfId="7666"/>
    <cellStyle name="Comma [0] TBD-_Year over Year schedules_post Mr Fields Review 5" xfId="7667"/>
    <cellStyle name="Comma [0] TBD_Year over Year schedules_post Mr Fields Review 5 10" xfId="32163"/>
    <cellStyle name="Comma [0] TBD-_Year over Year schedules_post Mr Fields Review 5 10" xfId="32164"/>
    <cellStyle name="Comma [0] TBD_Year over Year schedules_post Mr Fields Review 5 11" xfId="36181"/>
    <cellStyle name="Comma [0] TBD-_Year over Year schedules_post Mr Fields Review 5 11" xfId="36180"/>
    <cellStyle name="Comma [0] TBD_Year over Year schedules_post Mr Fields Review 5 12" xfId="16405"/>
    <cellStyle name="Comma [0] TBD-_Year over Year schedules_post Mr Fields Review 5 12" xfId="16406"/>
    <cellStyle name="Comma [0] TBD_Year over Year schedules_post Mr Fields Review 5 2" xfId="22747"/>
    <cellStyle name="Comma [0] TBD-_Year over Year schedules_post Mr Fields Review 5 2" xfId="22748"/>
    <cellStyle name="Comma [0] TBD_Year over Year schedules_post Mr Fields Review 5 3" xfId="27254"/>
    <cellStyle name="Comma [0] TBD-_Year over Year schedules_post Mr Fields Review 5 3" xfId="27255"/>
    <cellStyle name="Comma [0] TBD_Year over Year schedules_post Mr Fields Review 5 4" xfId="24497"/>
    <cellStyle name="Comma [0] TBD-_Year over Year schedules_post Mr Fields Review 5 4" xfId="24496"/>
    <cellStyle name="Comma [0] TBD_Year over Year schedules_post Mr Fields Review 5 5" xfId="25958"/>
    <cellStyle name="Comma [0] TBD-_Year over Year schedules_post Mr Fields Review 5 5" xfId="25959"/>
    <cellStyle name="Comma [0] TBD_Year over Year schedules_post Mr Fields Review 5 6" xfId="33420"/>
    <cellStyle name="Comma [0] TBD-_Year over Year schedules_post Mr Fields Review 5 6" xfId="33421"/>
    <cellStyle name="Comma [0] TBD_Year over Year schedules_post Mr Fields Review 5 7" xfId="30310"/>
    <cellStyle name="Comma [0] TBD-_Year over Year schedules_post Mr Fields Review 5 7" xfId="30309"/>
    <cellStyle name="Comma [0] TBD_Year over Year schedules_post Mr Fields Review 5 8" xfId="32025"/>
    <cellStyle name="Comma [0] TBD-_Year over Year schedules_post Mr Fields Review 5 8" xfId="32026"/>
    <cellStyle name="Comma [0] TBD_Year over Year schedules_post Mr Fields Review 5 9" xfId="28760"/>
    <cellStyle name="Comma [0] TBD-_Year over Year schedules_post Mr Fields Review 5 9" xfId="28759"/>
    <cellStyle name="Comma [0] TBD_Year over Year schedules_post Mr Fields Review 6" xfId="7668"/>
    <cellStyle name="Comma [0] TBD-_Year over Year schedules_post Mr Fields Review 6" xfId="7669"/>
    <cellStyle name="Comma [0] TBD_Year over Year schedules_post Mr Fields Review 6 10" xfId="32165"/>
    <cellStyle name="Comma [0] TBD-_Year over Year schedules_post Mr Fields Review 6 10" xfId="32166"/>
    <cellStyle name="Comma [0] TBD_Year over Year schedules_post Mr Fields Review 6 11" xfId="36179"/>
    <cellStyle name="Comma [0] TBD-_Year over Year schedules_post Mr Fields Review 6 11" xfId="36178"/>
    <cellStyle name="Comma [0] TBD_Year over Year schedules_post Mr Fields Review 6 12" xfId="16407"/>
    <cellStyle name="Comma [0] TBD-_Year over Year schedules_post Mr Fields Review 6 12" xfId="16408"/>
    <cellStyle name="Comma [0] TBD_Year over Year schedules_post Mr Fields Review 6 2" xfId="22749"/>
    <cellStyle name="Comma [0] TBD-_Year over Year schedules_post Mr Fields Review 6 2" xfId="22750"/>
    <cellStyle name="Comma [0] TBD_Year over Year schedules_post Mr Fields Review 6 3" xfId="27256"/>
    <cellStyle name="Comma [0] TBD-_Year over Year schedules_post Mr Fields Review 6 3" xfId="27257"/>
    <cellStyle name="Comma [0] TBD_Year over Year schedules_post Mr Fields Review 6 4" xfId="24495"/>
    <cellStyle name="Comma [0] TBD-_Year over Year schedules_post Mr Fields Review 6 4" xfId="24494"/>
    <cellStyle name="Comma [0] TBD_Year over Year schedules_post Mr Fields Review 6 5" xfId="25960"/>
    <cellStyle name="Comma [0] TBD-_Year over Year schedules_post Mr Fields Review 6 5" xfId="25961"/>
    <cellStyle name="Comma [0] TBD_Year over Year schedules_post Mr Fields Review 6 6" xfId="33422"/>
    <cellStyle name="Comma [0] TBD-_Year over Year schedules_post Mr Fields Review 6 6" xfId="33423"/>
    <cellStyle name="Comma [0] TBD_Year over Year schedules_post Mr Fields Review 6 7" xfId="30308"/>
    <cellStyle name="Comma [0] TBD-_Year over Year schedules_post Mr Fields Review 6 7" xfId="30307"/>
    <cellStyle name="Comma [0] TBD_Year over Year schedules_post Mr Fields Review 6 8" xfId="32027"/>
    <cellStyle name="Comma [0] TBD-_Year over Year schedules_post Mr Fields Review 6 8" xfId="32028"/>
    <cellStyle name="Comma [0] TBD_Year over Year schedules_post Mr Fields Review 6 9" xfId="28758"/>
    <cellStyle name="Comma [0] TBD-_Year over Year schedules_post Mr Fields Review 6 9" xfId="28756"/>
    <cellStyle name="Comma [0] TBD_Year over Year schedules_post Mr Fields Review 7" xfId="7670"/>
    <cellStyle name="Comma [0] TBD-_Year over Year schedules_post Mr Fields Review 7" xfId="7671"/>
    <cellStyle name="Comma [0] TBD_Year over Year schedules_post Mr Fields Review 7 10" xfId="32279"/>
    <cellStyle name="Comma [0] TBD-_Year over Year schedules_post Mr Fields Review 7 10" xfId="32280"/>
    <cellStyle name="Comma [0] TBD_Year over Year schedules_post Mr Fields Review 7 11" xfId="36177"/>
    <cellStyle name="Comma [0] TBD-_Year over Year schedules_post Mr Fields Review 7 11" xfId="36176"/>
    <cellStyle name="Comma [0] TBD_Year over Year schedules_post Mr Fields Review 7 12" xfId="16409"/>
    <cellStyle name="Comma [0] TBD-_Year over Year schedules_post Mr Fields Review 7 12" xfId="16410"/>
    <cellStyle name="Comma [0] TBD_Year over Year schedules_post Mr Fields Review 7 2" xfId="22751"/>
    <cellStyle name="Comma [0] TBD-_Year over Year schedules_post Mr Fields Review 7 2" xfId="22752"/>
    <cellStyle name="Comma [0] TBD_Year over Year schedules_post Mr Fields Review 7 3" xfId="27258"/>
    <cellStyle name="Comma [0] TBD-_Year over Year schedules_post Mr Fields Review 7 3" xfId="27259"/>
    <cellStyle name="Comma [0] TBD_Year over Year schedules_post Mr Fields Review 7 4" xfId="24493"/>
    <cellStyle name="Comma [0] TBD-_Year over Year schedules_post Mr Fields Review 7 4" xfId="24492"/>
    <cellStyle name="Comma [0] TBD_Year over Year schedules_post Mr Fields Review 7 5" xfId="25962"/>
    <cellStyle name="Comma [0] TBD-_Year over Year schedules_post Mr Fields Review 7 5" xfId="25963"/>
    <cellStyle name="Comma [0] TBD_Year over Year schedules_post Mr Fields Review 7 6" xfId="33424"/>
    <cellStyle name="Comma [0] TBD-_Year over Year schedules_post Mr Fields Review 7 6" xfId="33425"/>
    <cellStyle name="Comma [0] TBD_Year over Year schedules_post Mr Fields Review 7 7" xfId="30306"/>
    <cellStyle name="Comma [0] TBD-_Year over Year schedules_post Mr Fields Review 7 7" xfId="30305"/>
    <cellStyle name="Comma [0] TBD_Year over Year schedules_post Mr Fields Review 7 8" xfId="32029"/>
    <cellStyle name="Comma [0] TBD-_Year over Year schedules_post Mr Fields Review 7 8" xfId="32030"/>
    <cellStyle name="Comma [0] TBD_Year over Year schedules_post Mr Fields Review 7 9" xfId="28755"/>
    <cellStyle name="Comma [0] TBD-_Year over Year schedules_post Mr Fields Review 7 9" xfId="28754"/>
    <cellStyle name="Comma [0] TBD_Year over Year schedules_post Mr Fields Review 8" xfId="7672"/>
    <cellStyle name="Comma [0] TBD-_Year over Year schedules_post Mr Fields Review 8" xfId="7673"/>
    <cellStyle name="Comma [0] TBD_Year over Year schedules_post Mr Fields Review 8 10" xfId="32281"/>
    <cellStyle name="Comma [0] TBD-_Year over Year schedules_post Mr Fields Review 8 10" xfId="32282"/>
    <cellStyle name="Comma [0] TBD_Year over Year schedules_post Mr Fields Review 8 11" xfId="36175"/>
    <cellStyle name="Comma [0] TBD-_Year over Year schedules_post Mr Fields Review 8 11" xfId="36174"/>
    <cellStyle name="Comma [0] TBD_Year over Year schedules_post Mr Fields Review 8 12" xfId="16411"/>
    <cellStyle name="Comma [0] TBD-_Year over Year schedules_post Mr Fields Review 8 12" xfId="16412"/>
    <cellStyle name="Comma [0] TBD_Year over Year schedules_post Mr Fields Review 8 2" xfId="22753"/>
    <cellStyle name="Comma [0] TBD-_Year over Year schedules_post Mr Fields Review 8 2" xfId="22754"/>
    <cellStyle name="Comma [0] TBD_Year over Year schedules_post Mr Fields Review 8 3" xfId="27260"/>
    <cellStyle name="Comma [0] TBD-_Year over Year schedules_post Mr Fields Review 8 3" xfId="27261"/>
    <cellStyle name="Comma [0] TBD_Year over Year schedules_post Mr Fields Review 8 4" xfId="24491"/>
    <cellStyle name="Comma [0] TBD-_Year over Year schedules_post Mr Fields Review 8 4" xfId="24490"/>
    <cellStyle name="Comma [0] TBD_Year over Year schedules_post Mr Fields Review 8 5" xfId="25964"/>
    <cellStyle name="Comma [0] TBD-_Year over Year schedules_post Mr Fields Review 8 5" xfId="25965"/>
    <cellStyle name="Comma [0] TBD_Year over Year schedules_post Mr Fields Review 8 6" xfId="33426"/>
    <cellStyle name="Comma [0] TBD-_Year over Year schedules_post Mr Fields Review 8 6" xfId="33427"/>
    <cellStyle name="Comma [0] TBD_Year over Year schedules_post Mr Fields Review 8 7" xfId="30304"/>
    <cellStyle name="Comma [0] TBD-_Year over Year schedules_post Mr Fields Review 8 7" xfId="30303"/>
    <cellStyle name="Comma [0] TBD_Year over Year schedules_post Mr Fields Review 8 8" xfId="32031"/>
    <cellStyle name="Comma [0] TBD-_Year over Year schedules_post Mr Fields Review 8 8" xfId="32032"/>
    <cellStyle name="Comma [0] TBD_Year over Year schedules_post Mr Fields Review 8 9" xfId="28753"/>
    <cellStyle name="Comma [0] TBD-_Year over Year schedules_post Mr Fields Review 8 9" xfId="28752"/>
    <cellStyle name="Comma [0] TBD_Year over Year schedules_post Mr Fields Review 9" xfId="7674"/>
    <cellStyle name="Comma [0] TBD-_Year over Year schedules_post Mr Fields Review 9" xfId="7675"/>
    <cellStyle name="Comma [0] TBD_Year over Year schedules_post Mr Fields Review 9 10" xfId="32283"/>
    <cellStyle name="Comma [0] TBD-_Year over Year schedules_post Mr Fields Review 9 10" xfId="28323"/>
    <cellStyle name="Comma [0] TBD_Year over Year schedules_post Mr Fields Review 9 11" xfId="36173"/>
    <cellStyle name="Comma [0] TBD-_Year over Year schedules_post Mr Fields Review 9 11" xfId="36172"/>
    <cellStyle name="Comma [0] TBD_Year over Year schedules_post Mr Fields Review 9 12" xfId="16413"/>
    <cellStyle name="Comma [0] TBD-_Year over Year schedules_post Mr Fields Review 9 12" xfId="16414"/>
    <cellStyle name="Comma [0] TBD_Year over Year schedules_post Mr Fields Review 9 2" xfId="22755"/>
    <cellStyle name="Comma [0] TBD-_Year over Year schedules_post Mr Fields Review 9 2" xfId="22756"/>
    <cellStyle name="Comma [0] TBD_Year over Year schedules_post Mr Fields Review 9 3" xfId="27262"/>
    <cellStyle name="Comma [0] TBD-_Year over Year schedules_post Mr Fields Review 9 3" xfId="27263"/>
    <cellStyle name="Comma [0] TBD_Year over Year schedules_post Mr Fields Review 9 4" xfId="24489"/>
    <cellStyle name="Comma [0] TBD-_Year over Year schedules_post Mr Fields Review 9 4" xfId="24488"/>
    <cellStyle name="Comma [0] TBD_Year over Year schedules_post Mr Fields Review 9 5" xfId="25966"/>
    <cellStyle name="Comma [0] TBD-_Year over Year schedules_post Mr Fields Review 9 5" xfId="25967"/>
    <cellStyle name="Comma [0] TBD_Year over Year schedules_post Mr Fields Review 9 6" xfId="33428"/>
    <cellStyle name="Comma [0] TBD-_Year over Year schedules_post Mr Fields Review 9 6" xfId="33429"/>
    <cellStyle name="Comma [0] TBD_Year over Year schedules_post Mr Fields Review 9 7" xfId="30302"/>
    <cellStyle name="Comma [0] TBD-_Year over Year schedules_post Mr Fields Review 9 7" xfId="30301"/>
    <cellStyle name="Comma [0] TBD_Year over Year schedules_post Mr Fields Review 9 8" xfId="32033"/>
    <cellStyle name="Comma [0] TBD-_Year over Year schedules_post Mr Fields Review 9 8" xfId="32034"/>
    <cellStyle name="Comma [0] TBD_Year over Year schedules_post Mr Fields Review 9 9" xfId="28751"/>
    <cellStyle name="Comma [0] TBD-_Year over Year schedules_post Mr Fields Review 9 9" xfId="28652"/>
    <cellStyle name="Comma [0] TBD_YoY BP6 2003-2007 Summary" xfId="7676"/>
    <cellStyle name="Comma [0] TBD-_YoY BP6 2003-2007 Summary" xfId="7677"/>
    <cellStyle name="Comma [00]" xfId="7678"/>
    <cellStyle name="Comma [00] 2" xfId="7679"/>
    <cellStyle name="Comma [00] 2 2" xfId="7680"/>
    <cellStyle name="Comma [00] 2 2 2" xfId="7681"/>
    <cellStyle name="Comma [00] 2 2 2 2" xfId="7682"/>
    <cellStyle name="Comma [00] 2 2 2 3" xfId="7683"/>
    <cellStyle name="Comma [00] 2 2 3" xfId="7684"/>
    <cellStyle name="Comma [00] 2 2 4" xfId="7685"/>
    <cellStyle name="Comma [00] 2 3" xfId="7686"/>
    <cellStyle name="Comma [00] 2 4" xfId="7687"/>
    <cellStyle name="Comma [00] 3" xfId="7688"/>
    <cellStyle name="Comma [00] 3 2" xfId="7689"/>
    <cellStyle name="Comma [00] 3 2 2" xfId="7690"/>
    <cellStyle name="Comma [00] 3 2 2 2" xfId="7691"/>
    <cellStyle name="Comma [00] 3 2 2 3" xfId="7692"/>
    <cellStyle name="Comma [00] 3 2 3" xfId="7693"/>
    <cellStyle name="Comma [00] 3 2 4" xfId="7694"/>
    <cellStyle name="Comma [00] 3 3" xfId="7695"/>
    <cellStyle name="Comma [00] 3 4" xfId="7696"/>
    <cellStyle name="Comma [00] 4" xfId="7697"/>
    <cellStyle name="Comma [00] 4 2" xfId="7698"/>
    <cellStyle name="Comma [00] 4 2 2" xfId="7699"/>
    <cellStyle name="Comma [00] 4 3" xfId="7700"/>
    <cellStyle name="Comma [00] 5" xfId="7701"/>
    <cellStyle name="Comma [00] 5 2" xfId="7702"/>
    <cellStyle name="Comma [00] 6" xfId="7703"/>
    <cellStyle name="Comma [00] 6 2" xfId="7704"/>
    <cellStyle name="Comma [00] 7" xfId="7705"/>
    <cellStyle name="Comma [00] 8" xfId="7706"/>
    <cellStyle name="Comma [1]" xfId="7707"/>
    <cellStyle name="Comma [2]" xfId="7708"/>
    <cellStyle name="Comma 10" xfId="311"/>
    <cellStyle name="Comma 10 10" xfId="7709"/>
    <cellStyle name="Comma 10 11" xfId="17347"/>
    <cellStyle name="Comma 10 12" xfId="23597"/>
    <cellStyle name="Comma 10 13" xfId="28324"/>
    <cellStyle name="Comma 10 14" xfId="11006"/>
    <cellStyle name="Comma 10 2" xfId="312"/>
    <cellStyle name="Comma 10 2 2" xfId="7710"/>
    <cellStyle name="Comma 10 2 2 2" xfId="7711"/>
    <cellStyle name="Comma 10 2 2 2 2" xfId="7712"/>
    <cellStyle name="Comma 10 2 2 2 2 2" xfId="7713"/>
    <cellStyle name="Comma 10 2 2 2 2 3" xfId="7714"/>
    <cellStyle name="Comma 10 2 2 2 2 3 2" xfId="7715"/>
    <cellStyle name="Comma 10 2 2 2 2 4" xfId="7716"/>
    <cellStyle name="Comma 10 2 2 2 3" xfId="7717"/>
    <cellStyle name="Comma 10 2 2 2 4" xfId="7718"/>
    <cellStyle name="Comma 10 2 2 2 4 2" xfId="7719"/>
    <cellStyle name="Comma 10 2 2 2 5" xfId="7720"/>
    <cellStyle name="Comma 10 2 2 3" xfId="7721"/>
    <cellStyle name="Comma 10 2 2 3 2" xfId="7722"/>
    <cellStyle name="Comma 10 2 2 3 3" xfId="7723"/>
    <cellStyle name="Comma 10 2 2 3 3 2" xfId="7724"/>
    <cellStyle name="Comma 10 2 2 3 4" xfId="7725"/>
    <cellStyle name="Comma 10 2 2 4" xfId="7726"/>
    <cellStyle name="Comma 10 2 2 5" xfId="7727"/>
    <cellStyle name="Comma 10 2 2 5 2" xfId="7728"/>
    <cellStyle name="Comma 10 2 2 6" xfId="7729"/>
    <cellStyle name="Comma 10 2 3" xfId="7730"/>
    <cellStyle name="Comma 10 2 3 2" xfId="7731"/>
    <cellStyle name="Comma 10 2 3 2 2" xfId="7732"/>
    <cellStyle name="Comma 10 2 3 2 3" xfId="7733"/>
    <cellStyle name="Comma 10 2 3 2 3 2" xfId="7734"/>
    <cellStyle name="Comma 10 2 3 2 4" xfId="7735"/>
    <cellStyle name="Comma 10 2 3 3" xfId="7736"/>
    <cellStyle name="Comma 10 2 3 4" xfId="7737"/>
    <cellStyle name="Comma 10 2 3 4 2" xfId="7738"/>
    <cellStyle name="Comma 10 2 3 5" xfId="7739"/>
    <cellStyle name="Comma 10 2 4" xfId="7740"/>
    <cellStyle name="Comma 10 2 4 2" xfId="7741"/>
    <cellStyle name="Comma 10 2 4 3" xfId="7742"/>
    <cellStyle name="Comma 10 2 4 3 2" xfId="7743"/>
    <cellStyle name="Comma 10 2 4 4" xfId="7744"/>
    <cellStyle name="Comma 10 2 5" xfId="7745"/>
    <cellStyle name="Comma 10 2 6" xfId="7746"/>
    <cellStyle name="Comma 10 2 6 2" xfId="7747"/>
    <cellStyle name="Comma 10 2 7" xfId="7748"/>
    <cellStyle name="Comma 10 2 8" xfId="17348"/>
    <cellStyle name="Comma 10 2 9" xfId="11007"/>
    <cellStyle name="Comma 10 3" xfId="7749"/>
    <cellStyle name="Comma 10 3 2" xfId="7750"/>
    <cellStyle name="Comma 10 3 2 2" xfId="7751"/>
    <cellStyle name="Comma 10 3 2 2 2" xfId="7752"/>
    <cellStyle name="Comma 10 3 2 2 3" xfId="7753"/>
    <cellStyle name="Comma 10 3 2 2 3 2" xfId="7754"/>
    <cellStyle name="Comma 10 3 2 2 4" xfId="7755"/>
    <cellStyle name="Comma 10 3 2 3" xfId="7756"/>
    <cellStyle name="Comma 10 3 2 4" xfId="7757"/>
    <cellStyle name="Comma 10 3 2 4 2" xfId="7758"/>
    <cellStyle name="Comma 10 3 2 5" xfId="7759"/>
    <cellStyle name="Comma 10 3 3" xfId="7760"/>
    <cellStyle name="Comma 10 3 3 2" xfId="7761"/>
    <cellStyle name="Comma 10 3 3 3" xfId="7762"/>
    <cellStyle name="Comma 10 3 3 3 2" xfId="7763"/>
    <cellStyle name="Comma 10 3 3 4" xfId="7764"/>
    <cellStyle name="Comma 10 3 4" xfId="7765"/>
    <cellStyle name="Comma 10 3 5" xfId="7766"/>
    <cellStyle name="Comma 10 3 5 2" xfId="7767"/>
    <cellStyle name="Comma 10 3 6" xfId="7768"/>
    <cellStyle name="Comma 10 4" xfId="7769"/>
    <cellStyle name="Comma 10 4 2" xfId="7770"/>
    <cellStyle name="Comma 10 4 2 2" xfId="7771"/>
    <cellStyle name="Comma 10 4 2 3" xfId="7772"/>
    <cellStyle name="Comma 10 4 2 3 2" xfId="7773"/>
    <cellStyle name="Comma 10 4 2 4" xfId="7774"/>
    <cellStyle name="Comma 10 4 3" xfId="7775"/>
    <cellStyle name="Comma 10 4 4" xfId="7776"/>
    <cellStyle name="Comma 10 4 4 2" xfId="7777"/>
    <cellStyle name="Comma 10 4 5" xfId="7778"/>
    <cellStyle name="Comma 10 5" xfId="7779"/>
    <cellStyle name="Comma 10 5 2" xfId="7780"/>
    <cellStyle name="Comma 10 5 3" xfId="7781"/>
    <cellStyle name="Comma 10 5 3 2" xfId="7782"/>
    <cellStyle name="Comma 10 5 4" xfId="7783"/>
    <cellStyle name="Comma 10 6" xfId="7784"/>
    <cellStyle name="Comma 10 7" xfId="7785"/>
    <cellStyle name="Comma 10 8" xfId="7786"/>
    <cellStyle name="Comma 10 9" xfId="7787"/>
    <cellStyle name="Comma 10 9 2" xfId="7788"/>
    <cellStyle name="Comma 100" xfId="7789"/>
    <cellStyle name="Comma 101" xfId="7790"/>
    <cellStyle name="Comma 102" xfId="7791"/>
    <cellStyle name="Comma 103" xfId="7792"/>
    <cellStyle name="Comma 104" xfId="7793"/>
    <cellStyle name="Comma 105" xfId="7794"/>
    <cellStyle name="Comma 106" xfId="7795"/>
    <cellStyle name="Comma 106 2" xfId="7796"/>
    <cellStyle name="Comma 107" xfId="7797"/>
    <cellStyle name="Comma 107 2" xfId="7798"/>
    <cellStyle name="Comma 108" xfId="7799"/>
    <cellStyle name="Comma 108 2" xfId="7800"/>
    <cellStyle name="Comma 109" xfId="7801"/>
    <cellStyle name="Comma 109 2" xfId="7802"/>
    <cellStyle name="Comma 11" xfId="313"/>
    <cellStyle name="Comma 11 10" xfId="7803"/>
    <cellStyle name="Comma 11 11" xfId="17349"/>
    <cellStyle name="Comma 11 12" xfId="23598"/>
    <cellStyle name="Comma 11 13" xfId="28325"/>
    <cellStyle name="Comma 11 14" xfId="11008"/>
    <cellStyle name="Comma 11 2" xfId="314"/>
    <cellStyle name="Comma 11 2 2" xfId="7804"/>
    <cellStyle name="Comma 11 2 2 2" xfId="7805"/>
    <cellStyle name="Comma 11 2 2 2 2" xfId="7806"/>
    <cellStyle name="Comma 11 2 2 2 2 2" xfId="7807"/>
    <cellStyle name="Comma 11 2 2 2 2 3" xfId="7808"/>
    <cellStyle name="Comma 11 2 2 2 2 3 2" xfId="7809"/>
    <cellStyle name="Comma 11 2 2 2 2 4" xfId="7810"/>
    <cellStyle name="Comma 11 2 2 2 3" xfId="7811"/>
    <cellStyle name="Comma 11 2 2 2 4" xfId="7812"/>
    <cellStyle name="Comma 11 2 2 2 4 2" xfId="7813"/>
    <cellStyle name="Comma 11 2 2 2 5" xfId="7814"/>
    <cellStyle name="Comma 11 2 2 3" xfId="7815"/>
    <cellStyle name="Comma 11 2 2 3 2" xfId="7816"/>
    <cellStyle name="Comma 11 2 2 3 3" xfId="7817"/>
    <cellStyle name="Comma 11 2 2 3 3 2" xfId="7818"/>
    <cellStyle name="Comma 11 2 2 3 4" xfId="7819"/>
    <cellStyle name="Comma 11 2 2 4" xfId="7820"/>
    <cellStyle name="Comma 11 2 2 5" xfId="7821"/>
    <cellStyle name="Comma 11 2 2 5 2" xfId="7822"/>
    <cellStyle name="Comma 11 2 2 6" xfId="7823"/>
    <cellStyle name="Comma 11 2 3" xfId="7824"/>
    <cellStyle name="Comma 11 2 3 2" xfId="7825"/>
    <cellStyle name="Comma 11 2 3 2 2" xfId="7826"/>
    <cellStyle name="Comma 11 2 3 2 3" xfId="7827"/>
    <cellStyle name="Comma 11 2 3 2 3 2" xfId="7828"/>
    <cellStyle name="Comma 11 2 3 2 4" xfId="7829"/>
    <cellStyle name="Comma 11 2 3 3" xfId="7830"/>
    <cellStyle name="Comma 11 2 3 4" xfId="7831"/>
    <cellStyle name="Comma 11 2 3 4 2" xfId="7832"/>
    <cellStyle name="Comma 11 2 3 5" xfId="7833"/>
    <cellStyle name="Comma 11 2 4" xfId="7834"/>
    <cellStyle name="Comma 11 2 4 2" xfId="7835"/>
    <cellStyle name="Comma 11 2 4 3" xfId="7836"/>
    <cellStyle name="Comma 11 2 4 3 2" xfId="7837"/>
    <cellStyle name="Comma 11 2 4 4" xfId="7838"/>
    <cellStyle name="Comma 11 2 5" xfId="7839"/>
    <cellStyle name="Comma 11 2 6" xfId="7840"/>
    <cellStyle name="Comma 11 2 6 2" xfId="7841"/>
    <cellStyle name="Comma 11 2 7" xfId="7842"/>
    <cellStyle name="Comma 11 2 8" xfId="17350"/>
    <cellStyle name="Comma 11 2 9" xfId="11009"/>
    <cellStyle name="Comma 11 3" xfId="7843"/>
    <cellStyle name="Comma 11 3 2" xfId="7844"/>
    <cellStyle name="Comma 11 3 2 2" xfId="7845"/>
    <cellStyle name="Comma 11 3 2 2 2" xfId="7846"/>
    <cellStyle name="Comma 11 3 2 2 3" xfId="7847"/>
    <cellStyle name="Comma 11 3 2 2 3 2" xfId="7848"/>
    <cellStyle name="Comma 11 3 2 2 4" xfId="7849"/>
    <cellStyle name="Comma 11 3 2 3" xfId="7850"/>
    <cellStyle name="Comma 11 3 2 4" xfId="7851"/>
    <cellStyle name="Comma 11 3 2 4 2" xfId="7852"/>
    <cellStyle name="Comma 11 3 2 5" xfId="7853"/>
    <cellStyle name="Comma 11 3 3" xfId="7854"/>
    <cellStyle name="Comma 11 3 3 2" xfId="7855"/>
    <cellStyle name="Comma 11 3 3 3" xfId="7856"/>
    <cellStyle name="Comma 11 3 3 3 2" xfId="7857"/>
    <cellStyle name="Comma 11 3 3 4" xfId="7858"/>
    <cellStyle name="Comma 11 3 4" xfId="7859"/>
    <cellStyle name="Comma 11 3 5" xfId="7860"/>
    <cellStyle name="Comma 11 3 5 2" xfId="7861"/>
    <cellStyle name="Comma 11 3 6" xfId="7862"/>
    <cellStyle name="Comma 11 4" xfId="7863"/>
    <cellStyle name="Comma 11 4 2" xfId="7864"/>
    <cellStyle name="Comma 11 4 2 2" xfId="7865"/>
    <cellStyle name="Comma 11 4 2 3" xfId="7866"/>
    <cellStyle name="Comma 11 4 2 3 2" xfId="7867"/>
    <cellStyle name="Comma 11 4 2 4" xfId="7868"/>
    <cellStyle name="Comma 11 4 3" xfId="7869"/>
    <cellStyle name="Comma 11 4 4" xfId="7870"/>
    <cellStyle name="Comma 11 4 4 2" xfId="7871"/>
    <cellStyle name="Comma 11 4 5" xfId="7872"/>
    <cellStyle name="Comma 11 5" xfId="7873"/>
    <cellStyle name="Comma 11 5 2" xfId="7874"/>
    <cellStyle name="Comma 11 5 3" xfId="7875"/>
    <cellStyle name="Comma 11 5 3 2" xfId="7876"/>
    <cellStyle name="Comma 11 5 4" xfId="7877"/>
    <cellStyle name="Comma 11 6" xfId="7878"/>
    <cellStyle name="Comma 11 7" xfId="7879"/>
    <cellStyle name="Comma 11 8" xfId="7880"/>
    <cellStyle name="Comma 11 9" xfId="7881"/>
    <cellStyle name="Comma 11 9 2" xfId="7882"/>
    <cellStyle name="Comma 110" xfId="7883"/>
    <cellStyle name="Comma 110 2" xfId="7884"/>
    <cellStyle name="Comma 111" xfId="7885"/>
    <cellStyle name="Comma 111 2" xfId="7886"/>
    <cellStyle name="Comma 112" xfId="7887"/>
    <cellStyle name="Comma 112 2" xfId="7888"/>
    <cellStyle name="Comma 113" xfId="7889"/>
    <cellStyle name="Comma 113 2" xfId="7890"/>
    <cellStyle name="Comma 114" xfId="7891"/>
    <cellStyle name="Comma 114 2" xfId="7892"/>
    <cellStyle name="Comma 115" xfId="7893"/>
    <cellStyle name="Comma 115 2" xfId="7894"/>
    <cellStyle name="Comma 116" xfId="7895"/>
    <cellStyle name="Comma 116 2" xfId="7896"/>
    <cellStyle name="Comma 117" xfId="7897"/>
    <cellStyle name="Comma 117 2" xfId="7898"/>
    <cellStyle name="Comma 118" xfId="7899"/>
    <cellStyle name="Comma 118 2" xfId="7900"/>
    <cellStyle name="Comma 119" xfId="7901"/>
    <cellStyle name="Comma 119 2" xfId="7902"/>
    <cellStyle name="Comma 12" xfId="315"/>
    <cellStyle name="Comma 12 10" xfId="17351"/>
    <cellStyle name="Comma 12 11" xfId="11010"/>
    <cellStyle name="Comma 12 2" xfId="7903"/>
    <cellStyle name="Comma 12 2 2" xfId="7904"/>
    <cellStyle name="Comma 12 2 2 2" xfId="7905"/>
    <cellStyle name="Comma 12 2 2 2 2" xfId="7906"/>
    <cellStyle name="Comma 12 2 2 2 3" xfId="7907"/>
    <cellStyle name="Comma 12 2 2 2 3 2" xfId="7908"/>
    <cellStyle name="Comma 12 2 2 2 4" xfId="7909"/>
    <cellStyle name="Comma 12 2 2 3" xfId="7910"/>
    <cellStyle name="Comma 12 2 2 4" xfId="7911"/>
    <cellStyle name="Comma 12 2 2 4 2" xfId="7912"/>
    <cellStyle name="Comma 12 2 2 5" xfId="7913"/>
    <cellStyle name="Comma 12 2 3" xfId="7914"/>
    <cellStyle name="Comma 12 2 3 2" xfId="7915"/>
    <cellStyle name="Comma 12 2 3 3" xfId="7916"/>
    <cellStyle name="Comma 12 2 3 3 2" xfId="7917"/>
    <cellStyle name="Comma 12 2 3 4" xfId="7918"/>
    <cellStyle name="Comma 12 2 4" xfId="7919"/>
    <cellStyle name="Comma 12 2 5" xfId="7920"/>
    <cellStyle name="Comma 12 2 5 2" xfId="7921"/>
    <cellStyle name="Comma 12 2 6" xfId="7922"/>
    <cellStyle name="Comma 12 3" xfId="7923"/>
    <cellStyle name="Comma 12 3 2" xfId="7924"/>
    <cellStyle name="Comma 12 3 2 2" xfId="7925"/>
    <cellStyle name="Comma 12 3 2 3" xfId="7926"/>
    <cellStyle name="Comma 12 3 2 3 2" xfId="7927"/>
    <cellStyle name="Comma 12 3 2 4" xfId="7928"/>
    <cellStyle name="Comma 12 3 3" xfId="7929"/>
    <cellStyle name="Comma 12 3 4" xfId="7930"/>
    <cellStyle name="Comma 12 3 4 2" xfId="7931"/>
    <cellStyle name="Comma 12 3 5" xfId="7932"/>
    <cellStyle name="Comma 12 4" xfId="7933"/>
    <cellStyle name="Comma 12 4 2" xfId="7934"/>
    <cellStyle name="Comma 12 4 3" xfId="7935"/>
    <cellStyle name="Comma 12 4 3 2" xfId="7936"/>
    <cellStyle name="Comma 12 4 4" xfId="7937"/>
    <cellStyle name="Comma 12 5" xfId="7938"/>
    <cellStyle name="Comma 12 5 2" xfId="7939"/>
    <cellStyle name="Comma 12 6" xfId="7940"/>
    <cellStyle name="Comma 12 7" xfId="7941"/>
    <cellStyle name="Comma 12 8" xfId="7942"/>
    <cellStyle name="Comma 12 8 2" xfId="7943"/>
    <cellStyle name="Comma 12 9" xfId="7944"/>
    <cellStyle name="Comma 120" xfId="7945"/>
    <cellStyle name="Comma 120 2" xfId="7946"/>
    <cellStyle name="Comma 121" xfId="7947"/>
    <cellStyle name="Comma 121 2" xfId="7948"/>
    <cellStyle name="Comma 122" xfId="7949"/>
    <cellStyle name="Comma 122 2" xfId="7950"/>
    <cellStyle name="Comma 123" xfId="7951"/>
    <cellStyle name="Comma 123 2" xfId="7952"/>
    <cellStyle name="Comma 124" xfId="7953"/>
    <cellStyle name="Comma 124 2" xfId="7954"/>
    <cellStyle name="Comma 125" xfId="7955"/>
    <cellStyle name="Comma 125 2" xfId="7956"/>
    <cellStyle name="Comma 126" xfId="7957"/>
    <cellStyle name="Comma 126 2" xfId="7958"/>
    <cellStyle name="Comma 127" xfId="7959"/>
    <cellStyle name="Comma 127 2" xfId="7960"/>
    <cellStyle name="Comma 128" xfId="7961"/>
    <cellStyle name="Comma 128 2" xfId="7962"/>
    <cellStyle name="Comma 128 2 2" xfId="7963"/>
    <cellStyle name="Comma 128 2 2 2" xfId="22759"/>
    <cellStyle name="Comma 128 2 2 3" xfId="16417"/>
    <cellStyle name="Comma 128 2 3" xfId="22758"/>
    <cellStyle name="Comma 128 2 4" xfId="16416"/>
    <cellStyle name="Comma 128 3" xfId="7964"/>
    <cellStyle name="Comma 128 3 2" xfId="22760"/>
    <cellStyle name="Comma 128 3 3" xfId="16418"/>
    <cellStyle name="Comma 128 4" xfId="22757"/>
    <cellStyle name="Comma 128 5" xfId="16415"/>
    <cellStyle name="Comma 129" xfId="7965"/>
    <cellStyle name="Comma 129 2" xfId="7966"/>
    <cellStyle name="Comma 129 2 2" xfId="7967"/>
    <cellStyle name="Comma 129 2 2 2" xfId="7968"/>
    <cellStyle name="Comma 129 2 3" xfId="7969"/>
    <cellStyle name="Comma 129 3" xfId="7970"/>
    <cellStyle name="Comma 129 3 2" xfId="7971"/>
    <cellStyle name="Comma 129 4" xfId="7972"/>
    <cellStyle name="Comma 13" xfId="316"/>
    <cellStyle name="Comma 13 10" xfId="17352"/>
    <cellStyle name="Comma 13 11" xfId="11011"/>
    <cellStyle name="Comma 13 2" xfId="7973"/>
    <cellStyle name="Comma 13 2 2" xfId="7974"/>
    <cellStyle name="Comma 13 2 2 2" xfId="7975"/>
    <cellStyle name="Comma 13 2 2 2 2" xfId="7976"/>
    <cellStyle name="Comma 13 2 2 2 3" xfId="7977"/>
    <cellStyle name="Comma 13 2 2 2 3 2" xfId="7978"/>
    <cellStyle name="Comma 13 2 2 2 4" xfId="7979"/>
    <cellStyle name="Comma 13 2 2 3" xfId="7980"/>
    <cellStyle name="Comma 13 2 2 4" xfId="7981"/>
    <cellStyle name="Comma 13 2 2 4 2" xfId="7982"/>
    <cellStyle name="Comma 13 2 2 5" xfId="7983"/>
    <cellStyle name="Comma 13 2 3" xfId="7984"/>
    <cellStyle name="Comma 13 2 3 2" xfId="7985"/>
    <cellStyle name="Comma 13 2 3 3" xfId="7986"/>
    <cellStyle name="Comma 13 2 3 3 2" xfId="7987"/>
    <cellStyle name="Comma 13 2 3 4" xfId="7988"/>
    <cellStyle name="Comma 13 2 4" xfId="7989"/>
    <cellStyle name="Comma 13 2 5" xfId="7990"/>
    <cellStyle name="Comma 13 2 5 2" xfId="7991"/>
    <cellStyle name="Comma 13 2 6" xfId="7992"/>
    <cellStyle name="Comma 13 3" xfId="7993"/>
    <cellStyle name="Comma 13 3 2" xfId="7994"/>
    <cellStyle name="Comma 13 3 2 2" xfId="7995"/>
    <cellStyle name="Comma 13 3 2 3" xfId="7996"/>
    <cellStyle name="Comma 13 3 2 3 2" xfId="7997"/>
    <cellStyle name="Comma 13 3 2 4" xfId="7998"/>
    <cellStyle name="Comma 13 3 3" xfId="7999"/>
    <cellStyle name="Comma 13 3 4" xfId="8000"/>
    <cellStyle name="Comma 13 3 4 2" xfId="8001"/>
    <cellStyle name="Comma 13 3 5" xfId="8002"/>
    <cellStyle name="Comma 13 4" xfId="8003"/>
    <cellStyle name="Comma 13 4 2" xfId="8004"/>
    <cellStyle name="Comma 13 4 3" xfId="8005"/>
    <cellStyle name="Comma 13 4 3 2" xfId="8006"/>
    <cellStyle name="Comma 13 4 4" xfId="8007"/>
    <cellStyle name="Comma 13 5" xfId="8008"/>
    <cellStyle name="Comma 13 5 2" xfId="8009"/>
    <cellStyle name="Comma 13 6" xfId="8010"/>
    <cellStyle name="Comma 13 7" xfId="8011"/>
    <cellStyle name="Comma 13 8" xfId="8012"/>
    <cellStyle name="Comma 13 8 2" xfId="8013"/>
    <cellStyle name="Comma 13 9" xfId="8014"/>
    <cellStyle name="Comma 130" xfId="8015"/>
    <cellStyle name="Comma 130 2" xfId="8016"/>
    <cellStyle name="Comma 130 2 2" xfId="8017"/>
    <cellStyle name="Comma 130 2 2 2" xfId="8018"/>
    <cellStyle name="Comma 130 2 3" xfId="8019"/>
    <cellStyle name="Comma 130 3" xfId="8020"/>
    <cellStyle name="Comma 130 3 2" xfId="8021"/>
    <cellStyle name="Comma 130 4" xfId="8022"/>
    <cellStyle name="Comma 131" xfId="8023"/>
    <cellStyle name="Comma 131 2" xfId="8024"/>
    <cellStyle name="Comma 131 2 2" xfId="8025"/>
    <cellStyle name="Comma 131 2 2 2" xfId="22763"/>
    <cellStyle name="Comma 131 2 2 3" xfId="16421"/>
    <cellStyle name="Comma 131 2 3" xfId="22762"/>
    <cellStyle name="Comma 131 2 4" xfId="16420"/>
    <cellStyle name="Comma 131 3" xfId="8026"/>
    <cellStyle name="Comma 131 3 2" xfId="22764"/>
    <cellStyle name="Comma 131 3 3" xfId="16422"/>
    <cellStyle name="Comma 131 4" xfId="22761"/>
    <cellStyle name="Comma 131 5" xfId="16419"/>
    <cellStyle name="Comma 132" xfId="8027"/>
    <cellStyle name="Comma 132 2" xfId="8028"/>
    <cellStyle name="Comma 132 2 2" xfId="8029"/>
    <cellStyle name="Comma 132 2 2 2" xfId="22767"/>
    <cellStyle name="Comma 132 2 2 3" xfId="16425"/>
    <cellStyle name="Comma 132 2 3" xfId="22766"/>
    <cellStyle name="Comma 132 2 4" xfId="16424"/>
    <cellStyle name="Comma 132 3" xfId="8030"/>
    <cellStyle name="Comma 132 3 2" xfId="22768"/>
    <cellStyle name="Comma 132 3 3" xfId="16426"/>
    <cellStyle name="Comma 132 4" xfId="22765"/>
    <cellStyle name="Comma 132 5" xfId="16423"/>
    <cellStyle name="Comma 133" xfId="8031"/>
    <cellStyle name="Comma 134" xfId="8032"/>
    <cellStyle name="Comma 134 2" xfId="8033"/>
    <cellStyle name="Comma 134 3" xfId="8034"/>
    <cellStyle name="Comma 134 3 2" xfId="22770"/>
    <cellStyle name="Comma 134 3 3" xfId="16428"/>
    <cellStyle name="Comma 134 4" xfId="22769"/>
    <cellStyle name="Comma 134 5" xfId="16427"/>
    <cellStyle name="Comma 135" xfId="8035"/>
    <cellStyle name="Comma 135 2" xfId="8036"/>
    <cellStyle name="Comma 135 3" xfId="8037"/>
    <cellStyle name="Comma 135 3 2" xfId="22772"/>
    <cellStyle name="Comma 135 3 3" xfId="16430"/>
    <cellStyle name="Comma 135 4" xfId="22771"/>
    <cellStyle name="Comma 135 5" xfId="16429"/>
    <cellStyle name="Comma 136" xfId="8038"/>
    <cellStyle name="Comma 136 2" xfId="22773"/>
    <cellStyle name="Comma 136 3" xfId="16431"/>
    <cellStyle name="Comma 137" xfId="8039"/>
    <cellStyle name="Comma 137 2" xfId="22774"/>
    <cellStyle name="Comma 137 3" xfId="16432"/>
    <cellStyle name="Comma 138" xfId="8040"/>
    <cellStyle name="Comma 139" xfId="8041"/>
    <cellStyle name="Comma 14" xfId="317"/>
    <cellStyle name="Comma 14 10" xfId="17353"/>
    <cellStyle name="Comma 14 11" xfId="11012"/>
    <cellStyle name="Comma 14 2" xfId="8042"/>
    <cellStyle name="Comma 14 2 2" xfId="8043"/>
    <cellStyle name="Comma 14 2 2 2" xfId="8044"/>
    <cellStyle name="Comma 14 2 2 2 2" xfId="8045"/>
    <cellStyle name="Comma 14 2 2 2 3" xfId="8046"/>
    <cellStyle name="Comma 14 2 2 2 3 2" xfId="8047"/>
    <cellStyle name="Comma 14 2 2 2 4" xfId="8048"/>
    <cellStyle name="Comma 14 2 2 3" xfId="8049"/>
    <cellStyle name="Comma 14 2 2 4" xfId="8050"/>
    <cellStyle name="Comma 14 2 2 4 2" xfId="8051"/>
    <cellStyle name="Comma 14 2 2 5" xfId="8052"/>
    <cellStyle name="Comma 14 2 3" xfId="8053"/>
    <cellStyle name="Comma 14 2 3 2" xfId="8054"/>
    <cellStyle name="Comma 14 2 3 3" xfId="8055"/>
    <cellStyle name="Comma 14 2 3 3 2" xfId="8056"/>
    <cellStyle name="Comma 14 2 3 4" xfId="8057"/>
    <cellStyle name="Comma 14 2 4" xfId="8058"/>
    <cellStyle name="Comma 14 2 5" xfId="8059"/>
    <cellStyle name="Comma 14 2 5 2" xfId="8060"/>
    <cellStyle name="Comma 14 2 6" xfId="8061"/>
    <cellStyle name="Comma 14 3" xfId="8062"/>
    <cellStyle name="Comma 14 3 2" xfId="8063"/>
    <cellStyle name="Comma 14 3 2 2" xfId="8064"/>
    <cellStyle name="Comma 14 3 2 3" xfId="8065"/>
    <cellStyle name="Comma 14 3 2 3 2" xfId="8066"/>
    <cellStyle name="Comma 14 3 2 4" xfId="8067"/>
    <cellStyle name="Comma 14 3 3" xfId="8068"/>
    <cellStyle name="Comma 14 3 4" xfId="8069"/>
    <cellStyle name="Comma 14 3 4 2" xfId="8070"/>
    <cellStyle name="Comma 14 3 5" xfId="8071"/>
    <cellStyle name="Comma 14 4" xfId="8072"/>
    <cellStyle name="Comma 14 4 2" xfId="8073"/>
    <cellStyle name="Comma 14 4 3" xfId="8074"/>
    <cellStyle name="Comma 14 4 3 2" xfId="8075"/>
    <cellStyle name="Comma 14 4 4" xfId="8076"/>
    <cellStyle name="Comma 14 5" xfId="8077"/>
    <cellStyle name="Comma 14 5 2" xfId="8078"/>
    <cellStyle name="Comma 14 6" xfId="8079"/>
    <cellStyle name="Comma 14 7" xfId="8080"/>
    <cellStyle name="Comma 14 8" xfId="8081"/>
    <cellStyle name="Comma 14 8 2" xfId="8082"/>
    <cellStyle name="Comma 14 9" xfId="8083"/>
    <cellStyle name="Comma 140" xfId="8084"/>
    <cellStyle name="Comma 141" xfId="8085"/>
    <cellStyle name="Comma 142" xfId="8086"/>
    <cellStyle name="Comma 143" xfId="8087"/>
    <cellStyle name="Comma 144" xfId="8088"/>
    <cellStyle name="Comma 145" xfId="8089"/>
    <cellStyle name="Comma 145 2" xfId="22775"/>
    <cellStyle name="Comma 145 3" xfId="16433"/>
    <cellStyle name="Comma 146" xfId="8090"/>
    <cellStyle name="Comma 146 2" xfId="22776"/>
    <cellStyle name="Comma 146 3" xfId="16434"/>
    <cellStyle name="Comma 15" xfId="318"/>
    <cellStyle name="Comma 15 10" xfId="17354"/>
    <cellStyle name="Comma 15 11" xfId="11013"/>
    <cellStyle name="Comma 15 2" xfId="8091"/>
    <cellStyle name="Comma 15 2 2" xfId="8092"/>
    <cellStyle name="Comma 15 2 2 2" xfId="8093"/>
    <cellStyle name="Comma 15 2 2 2 2" xfId="8094"/>
    <cellStyle name="Comma 15 2 2 2 3" xfId="8095"/>
    <cellStyle name="Comma 15 2 2 2 3 2" xfId="8096"/>
    <cellStyle name="Comma 15 2 2 2 4" xfId="8097"/>
    <cellStyle name="Comma 15 2 2 3" xfId="8098"/>
    <cellStyle name="Comma 15 2 2 4" xfId="8099"/>
    <cellStyle name="Comma 15 2 2 4 2" xfId="8100"/>
    <cellStyle name="Comma 15 2 2 5" xfId="8101"/>
    <cellStyle name="Comma 15 2 3" xfId="8102"/>
    <cellStyle name="Comma 15 2 3 2" xfId="8103"/>
    <cellStyle name="Comma 15 2 3 3" xfId="8104"/>
    <cellStyle name="Comma 15 2 3 3 2" xfId="8105"/>
    <cellStyle name="Comma 15 2 3 4" xfId="8106"/>
    <cellStyle name="Comma 15 2 4" xfId="8107"/>
    <cellStyle name="Comma 15 2 5" xfId="8108"/>
    <cellStyle name="Comma 15 2 5 2" xfId="8109"/>
    <cellStyle name="Comma 15 2 6" xfId="8110"/>
    <cellStyle name="Comma 15 3" xfId="8111"/>
    <cellStyle name="Comma 15 3 2" xfId="8112"/>
    <cellStyle name="Comma 15 3 2 2" xfId="8113"/>
    <cellStyle name="Comma 15 3 2 3" xfId="8114"/>
    <cellStyle name="Comma 15 3 2 3 2" xfId="8115"/>
    <cellStyle name="Comma 15 3 2 4" xfId="8116"/>
    <cellStyle name="Comma 15 3 3" xfId="8117"/>
    <cellStyle name="Comma 15 3 4" xfId="8118"/>
    <cellStyle name="Comma 15 3 4 2" xfId="8119"/>
    <cellStyle name="Comma 15 3 5" xfId="8120"/>
    <cellStyle name="Comma 15 4" xfId="8121"/>
    <cellStyle name="Comma 15 4 2" xfId="8122"/>
    <cellStyle name="Comma 15 4 3" xfId="8123"/>
    <cellStyle name="Comma 15 4 3 2" xfId="8124"/>
    <cellStyle name="Comma 15 4 4" xfId="8125"/>
    <cellStyle name="Comma 15 5" xfId="8126"/>
    <cellStyle name="Comma 15 5 2" xfId="8127"/>
    <cellStyle name="Comma 15 6" xfId="8128"/>
    <cellStyle name="Comma 15 7" xfId="8129"/>
    <cellStyle name="Comma 15 8" xfId="8130"/>
    <cellStyle name="Comma 15 8 2" xfId="8131"/>
    <cellStyle name="Comma 15 9" xfId="8132"/>
    <cellStyle name="Comma 16" xfId="319"/>
    <cellStyle name="Comma 16 10" xfId="17355"/>
    <cellStyle name="Comma 16 11" xfId="11014"/>
    <cellStyle name="Comma 16 2" xfId="8133"/>
    <cellStyle name="Comma 16 2 2" xfId="8134"/>
    <cellStyle name="Comma 16 2 2 2" xfId="8135"/>
    <cellStyle name="Comma 16 2 2 2 2" xfId="8136"/>
    <cellStyle name="Comma 16 2 2 2 3" xfId="8137"/>
    <cellStyle name="Comma 16 2 2 2 3 2" xfId="8138"/>
    <cellStyle name="Comma 16 2 2 2 4" xfId="8139"/>
    <cellStyle name="Comma 16 2 2 3" xfId="8140"/>
    <cellStyle name="Comma 16 2 2 4" xfId="8141"/>
    <cellStyle name="Comma 16 2 2 4 2" xfId="8142"/>
    <cellStyle name="Comma 16 2 2 5" xfId="8143"/>
    <cellStyle name="Comma 16 2 3" xfId="8144"/>
    <cellStyle name="Comma 16 2 3 2" xfId="8145"/>
    <cellStyle name="Comma 16 2 3 3" xfId="8146"/>
    <cellStyle name="Comma 16 2 3 3 2" xfId="8147"/>
    <cellStyle name="Comma 16 2 3 4" xfId="8148"/>
    <cellStyle name="Comma 16 2 4" xfId="8149"/>
    <cellStyle name="Comma 16 2 5" xfId="8150"/>
    <cellStyle name="Comma 16 2 5 2" xfId="8151"/>
    <cellStyle name="Comma 16 2 6" xfId="8152"/>
    <cellStyle name="Comma 16 3" xfId="8153"/>
    <cellStyle name="Comma 16 3 2" xfId="8154"/>
    <cellStyle name="Comma 16 3 2 2" xfId="8155"/>
    <cellStyle name="Comma 16 3 2 3" xfId="8156"/>
    <cellStyle name="Comma 16 3 2 3 2" xfId="8157"/>
    <cellStyle name="Comma 16 3 2 4" xfId="8158"/>
    <cellStyle name="Comma 16 3 3" xfId="8159"/>
    <cellStyle name="Comma 16 3 4" xfId="8160"/>
    <cellStyle name="Comma 16 3 4 2" xfId="8161"/>
    <cellStyle name="Comma 16 3 5" xfId="8162"/>
    <cellStyle name="Comma 16 4" xfId="8163"/>
    <cellStyle name="Comma 16 4 2" xfId="8164"/>
    <cellStyle name="Comma 16 4 3" xfId="8165"/>
    <cellStyle name="Comma 16 4 3 2" xfId="8166"/>
    <cellStyle name="Comma 16 4 4" xfId="8167"/>
    <cellStyle name="Comma 16 5" xfId="8168"/>
    <cellStyle name="Comma 16 5 2" xfId="8169"/>
    <cellStyle name="Comma 16 6" xfId="8170"/>
    <cellStyle name="Comma 16 7" xfId="8171"/>
    <cellStyle name="Comma 16 8" xfId="8172"/>
    <cellStyle name="Comma 16 8 2" xfId="8173"/>
    <cellStyle name="Comma 16 9" xfId="8174"/>
    <cellStyle name="Comma 17" xfId="320"/>
    <cellStyle name="Comma 17 10" xfId="17356"/>
    <cellStyle name="Comma 17 11" xfId="11015"/>
    <cellStyle name="Comma 17 2" xfId="8175"/>
    <cellStyle name="Comma 17 2 2" xfId="8176"/>
    <cellStyle name="Comma 17 2 2 2" xfId="8177"/>
    <cellStyle name="Comma 17 2 2 2 2" xfId="8178"/>
    <cellStyle name="Comma 17 2 2 2 3" xfId="8179"/>
    <cellStyle name="Comma 17 2 2 2 3 2" xfId="8180"/>
    <cellStyle name="Comma 17 2 2 2 4" xfId="8181"/>
    <cellStyle name="Comma 17 2 2 3" xfId="8182"/>
    <cellStyle name="Comma 17 2 2 4" xfId="8183"/>
    <cellStyle name="Comma 17 2 2 4 2" xfId="8184"/>
    <cellStyle name="Comma 17 2 2 5" xfId="8185"/>
    <cellStyle name="Comma 17 2 3" xfId="8186"/>
    <cellStyle name="Comma 17 2 3 2" xfId="8187"/>
    <cellStyle name="Comma 17 2 3 3" xfId="8188"/>
    <cellStyle name="Comma 17 2 3 3 2" xfId="8189"/>
    <cellStyle name="Comma 17 2 3 4" xfId="8190"/>
    <cellStyle name="Comma 17 2 4" xfId="8191"/>
    <cellStyle name="Comma 17 2 5" xfId="8192"/>
    <cellStyle name="Comma 17 2 5 2" xfId="8193"/>
    <cellStyle name="Comma 17 2 6" xfId="8194"/>
    <cellStyle name="Comma 17 3" xfId="8195"/>
    <cellStyle name="Comma 17 3 2" xfId="8196"/>
    <cellStyle name="Comma 17 3 2 2" xfId="8197"/>
    <cellStyle name="Comma 17 3 2 3" xfId="8198"/>
    <cellStyle name="Comma 17 3 2 3 2" xfId="8199"/>
    <cellStyle name="Comma 17 3 2 4" xfId="8200"/>
    <cellStyle name="Comma 17 3 3" xfId="8201"/>
    <cellStyle name="Comma 17 3 4" xfId="8202"/>
    <cellStyle name="Comma 17 3 4 2" xfId="8203"/>
    <cellStyle name="Comma 17 3 5" xfId="8204"/>
    <cellStyle name="Comma 17 4" xfId="8205"/>
    <cellStyle name="Comma 17 4 2" xfId="8206"/>
    <cellStyle name="Comma 17 4 3" xfId="8207"/>
    <cellStyle name="Comma 17 4 3 2" xfId="8208"/>
    <cellStyle name="Comma 17 4 4" xfId="8209"/>
    <cellStyle name="Comma 17 5" xfId="8210"/>
    <cellStyle name="Comma 17 5 2" xfId="8211"/>
    <cellStyle name="Comma 17 6" xfId="8212"/>
    <cellStyle name="Comma 17 7" xfId="8213"/>
    <cellStyle name="Comma 17 8" xfId="8214"/>
    <cellStyle name="Comma 17 8 2" xfId="8215"/>
    <cellStyle name="Comma 17 9" xfId="8216"/>
    <cellStyle name="Comma 18" xfId="321"/>
    <cellStyle name="Comma 18 10" xfId="17357"/>
    <cellStyle name="Comma 18 11" xfId="11016"/>
    <cellStyle name="Comma 18 2" xfId="8217"/>
    <cellStyle name="Comma 18 2 2" xfId="8218"/>
    <cellStyle name="Comma 18 2 2 2" xfId="8219"/>
    <cellStyle name="Comma 18 2 2 2 2" xfId="8220"/>
    <cellStyle name="Comma 18 2 2 2 3" xfId="8221"/>
    <cellStyle name="Comma 18 2 2 2 3 2" xfId="8222"/>
    <cellStyle name="Comma 18 2 2 2 4" xfId="8223"/>
    <cellStyle name="Comma 18 2 2 3" xfId="8224"/>
    <cellStyle name="Comma 18 2 2 4" xfId="8225"/>
    <cellStyle name="Comma 18 2 2 4 2" xfId="8226"/>
    <cellStyle name="Comma 18 2 2 5" xfId="8227"/>
    <cellStyle name="Comma 18 2 3" xfId="8228"/>
    <cellStyle name="Comma 18 2 3 2" xfId="8229"/>
    <cellStyle name="Comma 18 2 3 3" xfId="8230"/>
    <cellStyle name="Comma 18 2 3 3 2" xfId="8231"/>
    <cellStyle name="Comma 18 2 3 4" xfId="8232"/>
    <cellStyle name="Comma 18 2 4" xfId="8233"/>
    <cellStyle name="Comma 18 2 5" xfId="8234"/>
    <cellStyle name="Comma 18 2 5 2" xfId="8235"/>
    <cellStyle name="Comma 18 2 6" xfId="8236"/>
    <cellStyle name="Comma 18 3" xfId="8237"/>
    <cellStyle name="Comma 18 3 2" xfId="8238"/>
    <cellStyle name="Comma 18 3 2 2" xfId="8239"/>
    <cellStyle name="Comma 18 3 2 3" xfId="8240"/>
    <cellStyle name="Comma 18 3 2 3 2" xfId="8241"/>
    <cellStyle name="Comma 18 3 2 4" xfId="8242"/>
    <cellStyle name="Comma 18 3 3" xfId="8243"/>
    <cellStyle name="Comma 18 3 4" xfId="8244"/>
    <cellStyle name="Comma 18 3 4 2" xfId="8245"/>
    <cellStyle name="Comma 18 3 5" xfId="8246"/>
    <cellStyle name="Comma 18 4" xfId="8247"/>
    <cellStyle name="Comma 18 4 2" xfId="8248"/>
    <cellStyle name="Comma 18 4 3" xfId="8249"/>
    <cellStyle name="Comma 18 4 3 2" xfId="8250"/>
    <cellStyle name="Comma 18 4 4" xfId="8251"/>
    <cellStyle name="Comma 18 5" xfId="8252"/>
    <cellStyle name="Comma 18 6" xfId="8253"/>
    <cellStyle name="Comma 18 7" xfId="8254"/>
    <cellStyle name="Comma 18 8" xfId="8255"/>
    <cellStyle name="Comma 18 8 2" xfId="8256"/>
    <cellStyle name="Comma 18 9" xfId="8257"/>
    <cellStyle name="Comma 19" xfId="322"/>
    <cellStyle name="Comma 19 10" xfId="17358"/>
    <cellStyle name="Comma 19 11" xfId="11017"/>
    <cellStyle name="Comma 19 2" xfId="8258"/>
    <cellStyle name="Comma 19 2 2" xfId="8259"/>
    <cellStyle name="Comma 19 2 2 2" xfId="8260"/>
    <cellStyle name="Comma 19 2 2 2 2" xfId="8261"/>
    <cellStyle name="Comma 19 2 2 2 3" xfId="8262"/>
    <cellStyle name="Comma 19 2 2 2 3 2" xfId="8263"/>
    <cellStyle name="Comma 19 2 2 2 4" xfId="8264"/>
    <cellStyle name="Comma 19 2 2 3" xfId="8265"/>
    <cellStyle name="Comma 19 2 2 4" xfId="8266"/>
    <cellStyle name="Comma 19 2 2 4 2" xfId="8267"/>
    <cellStyle name="Comma 19 2 2 5" xfId="8268"/>
    <cellStyle name="Comma 19 2 3" xfId="8269"/>
    <cellStyle name="Comma 19 2 3 2" xfId="8270"/>
    <cellStyle name="Comma 19 2 3 3" xfId="8271"/>
    <cellStyle name="Comma 19 2 3 3 2" xfId="8272"/>
    <cellStyle name="Comma 19 2 3 4" xfId="8273"/>
    <cellStyle name="Comma 19 2 4" xfId="8274"/>
    <cellStyle name="Comma 19 2 5" xfId="8275"/>
    <cellStyle name="Comma 19 2 5 2" xfId="8276"/>
    <cellStyle name="Comma 19 2 6" xfId="8277"/>
    <cellStyle name="Comma 19 3" xfId="8278"/>
    <cellStyle name="Comma 19 3 2" xfId="8279"/>
    <cellStyle name="Comma 19 3 2 2" xfId="8280"/>
    <cellStyle name="Comma 19 3 2 3" xfId="8281"/>
    <cellStyle name="Comma 19 3 2 3 2" xfId="8282"/>
    <cellStyle name="Comma 19 3 2 4" xfId="8283"/>
    <cellStyle name="Comma 19 3 3" xfId="8284"/>
    <cellStyle name="Comma 19 3 4" xfId="8285"/>
    <cellStyle name="Comma 19 3 4 2" xfId="8286"/>
    <cellStyle name="Comma 19 3 5" xfId="8287"/>
    <cellStyle name="Comma 19 4" xfId="8288"/>
    <cellStyle name="Comma 19 4 2" xfId="8289"/>
    <cellStyle name="Comma 19 4 3" xfId="8290"/>
    <cellStyle name="Comma 19 4 3 2" xfId="8291"/>
    <cellStyle name="Comma 19 4 4" xfId="8292"/>
    <cellStyle name="Comma 19 5" xfId="8293"/>
    <cellStyle name="Comma 19 5 2" xfId="8294"/>
    <cellStyle name="Comma 19 6" xfId="8295"/>
    <cellStyle name="Comma 19 7" xfId="8296"/>
    <cellStyle name="Comma 19 8" xfId="8297"/>
    <cellStyle name="Comma 19 8 2" xfId="8298"/>
    <cellStyle name="Comma 19 9" xfId="8299"/>
    <cellStyle name="Comma 2" xfId="9"/>
    <cellStyle name="Comma 2 10" xfId="8300"/>
    <cellStyle name="Comma 2 10 2" xfId="22777"/>
    <cellStyle name="Comma 2 10 3" xfId="27265"/>
    <cellStyle name="Comma 2 10 4" xfId="33471"/>
    <cellStyle name="Comma 2 10 5" xfId="16435"/>
    <cellStyle name="Comma 2 11" xfId="8301"/>
    <cellStyle name="Comma 2 2" xfId="323"/>
    <cellStyle name="Comma 2 2 10" xfId="17359"/>
    <cellStyle name="Comma 2 2 11" xfId="23599"/>
    <cellStyle name="Comma 2 2 12" xfId="28326"/>
    <cellStyle name="Comma 2 2 13" xfId="11018"/>
    <cellStyle name="Comma 2 2 2" xfId="324"/>
    <cellStyle name="Comma 2 2 2 2" xfId="17360"/>
    <cellStyle name="Comma 2 2 2 3" xfId="11019"/>
    <cellStyle name="Comma 2 2 3" xfId="325"/>
    <cellStyle name="Comma 2 2 3 2" xfId="17361"/>
    <cellStyle name="Comma 2 2 3 3" xfId="11020"/>
    <cellStyle name="Comma 2 2 4" xfId="8302"/>
    <cellStyle name="Comma 2 2 5" xfId="8303"/>
    <cellStyle name="Comma 2 2 6" xfId="8304"/>
    <cellStyle name="Comma 2 2 7" xfId="8305"/>
    <cellStyle name="Comma 2 2 8" xfId="8306"/>
    <cellStyle name="Comma 2 2 9" xfId="8307"/>
    <cellStyle name="Comma 2 2 9 2" xfId="22778"/>
    <cellStyle name="Comma 2 2 9 3" xfId="27266"/>
    <cellStyle name="Comma 2 2 9 4" xfId="33472"/>
    <cellStyle name="Comma 2 2 9 5" xfId="16436"/>
    <cellStyle name="Comma 2 3" xfId="10"/>
    <cellStyle name="Comma 2 3 2" xfId="326"/>
    <cellStyle name="Comma 2 3 2 2" xfId="8308"/>
    <cellStyle name="Comma 2 3 2 3" xfId="17362"/>
    <cellStyle name="Comma 2 3 2 4" xfId="11021"/>
    <cellStyle name="Comma 2 3 3" xfId="8309"/>
    <cellStyle name="Comma 2 3 4" xfId="8310"/>
    <cellStyle name="Comma 2 3 5" xfId="8311"/>
    <cellStyle name="Comma 2 3 6" xfId="17079"/>
    <cellStyle name="Comma 2 3 7" xfId="10702"/>
    <cellStyle name="Comma 2 4" xfId="78"/>
    <cellStyle name="Comma 2 4 2" xfId="327"/>
    <cellStyle name="Comma 2 4 2 2" xfId="17363"/>
    <cellStyle name="Comma 2 4 2 3" xfId="23600"/>
    <cellStyle name="Comma 2 4 2 4" xfId="28327"/>
    <cellStyle name="Comma 2 4 2 5" xfId="11022"/>
    <cellStyle name="Comma 2 4 3" xfId="8312"/>
    <cellStyle name="Comma 2 4 4" xfId="8313"/>
    <cellStyle name="Comma 2 4 4 2" xfId="8314"/>
    <cellStyle name="Comma 2 4 5" xfId="8315"/>
    <cellStyle name="Comma 2 4 6" xfId="17132"/>
    <cellStyle name="Comma 2 4 7" xfId="23472"/>
    <cellStyle name="Comma 2 4 8" xfId="28126"/>
    <cellStyle name="Comma 2 4 9" xfId="10791"/>
    <cellStyle name="Comma 2 5" xfId="8316"/>
    <cellStyle name="Comma 2 5 2" xfId="8317"/>
    <cellStyle name="Comma 2 5 3" xfId="8318"/>
    <cellStyle name="Comma 2 5 3 2" xfId="22779"/>
    <cellStyle name="Comma 2 5 3 3" xfId="16437"/>
    <cellStyle name="Comma 2 6" xfId="8319"/>
    <cellStyle name="Comma 2 6 2" xfId="8320"/>
    <cellStyle name="Comma 2 6 2 2" xfId="8321"/>
    <cellStyle name="Comma 2 6 3" xfId="8322"/>
    <cellStyle name="Comma 2 7" xfId="8323"/>
    <cellStyle name="Comma 2 8" xfId="8324"/>
    <cellStyle name="Comma 2 9" xfId="8325"/>
    <cellStyle name="Comma 20" xfId="328"/>
    <cellStyle name="Comma 20 10" xfId="17364"/>
    <cellStyle name="Comma 20 11" xfId="11023"/>
    <cellStyle name="Comma 20 2" xfId="8326"/>
    <cellStyle name="Comma 20 2 2" xfId="8327"/>
    <cellStyle name="Comma 20 2 2 2" xfId="8328"/>
    <cellStyle name="Comma 20 2 2 2 2" xfId="8329"/>
    <cellStyle name="Comma 20 2 2 2 3" xfId="8330"/>
    <cellStyle name="Comma 20 2 2 2 3 2" xfId="8331"/>
    <cellStyle name="Comma 20 2 2 2 4" xfId="8332"/>
    <cellStyle name="Comma 20 2 2 3" xfId="8333"/>
    <cellStyle name="Comma 20 2 2 4" xfId="8334"/>
    <cellStyle name="Comma 20 2 2 4 2" xfId="8335"/>
    <cellStyle name="Comma 20 2 2 5" xfId="8336"/>
    <cellStyle name="Comma 20 2 3" xfId="8337"/>
    <cellStyle name="Comma 20 2 3 2" xfId="8338"/>
    <cellStyle name="Comma 20 2 3 3" xfId="8339"/>
    <cellStyle name="Comma 20 2 3 3 2" xfId="8340"/>
    <cellStyle name="Comma 20 2 3 4" xfId="8341"/>
    <cellStyle name="Comma 20 2 4" xfId="8342"/>
    <cellStyle name="Comma 20 2 5" xfId="8343"/>
    <cellStyle name="Comma 20 2 5 2" xfId="8344"/>
    <cellStyle name="Comma 20 2 6" xfId="8345"/>
    <cellStyle name="Comma 20 3" xfId="8346"/>
    <cellStyle name="Comma 20 3 2" xfId="8347"/>
    <cellStyle name="Comma 20 3 2 2" xfId="8348"/>
    <cellStyle name="Comma 20 3 2 3" xfId="8349"/>
    <cellStyle name="Comma 20 3 2 3 2" xfId="8350"/>
    <cellStyle name="Comma 20 3 2 4" xfId="8351"/>
    <cellStyle name="Comma 20 3 3" xfId="8352"/>
    <cellStyle name="Comma 20 3 4" xfId="8353"/>
    <cellStyle name="Comma 20 3 4 2" xfId="8354"/>
    <cellStyle name="Comma 20 3 5" xfId="8355"/>
    <cellStyle name="Comma 20 4" xfId="8356"/>
    <cellStyle name="Comma 20 4 2" xfId="8357"/>
    <cellStyle name="Comma 20 4 3" xfId="8358"/>
    <cellStyle name="Comma 20 4 3 2" xfId="8359"/>
    <cellStyle name="Comma 20 4 4" xfId="8360"/>
    <cellStyle name="Comma 20 5" xfId="8361"/>
    <cellStyle name="Comma 20 5 2" xfId="8362"/>
    <cellStyle name="Comma 20 6" xfId="8363"/>
    <cellStyle name="Comma 20 7" xfId="8364"/>
    <cellStyle name="Comma 20 8" xfId="8365"/>
    <cellStyle name="Comma 20 8 2" xfId="8366"/>
    <cellStyle name="Comma 20 9" xfId="8367"/>
    <cellStyle name="Comma 21" xfId="329"/>
    <cellStyle name="Comma 21 10" xfId="17365"/>
    <cellStyle name="Comma 21 11" xfId="11024"/>
    <cellStyle name="Comma 21 2" xfId="8368"/>
    <cellStyle name="Comma 21 2 2" xfId="8369"/>
    <cellStyle name="Comma 21 2 2 2" xfId="8370"/>
    <cellStyle name="Comma 21 2 2 2 2" xfId="8371"/>
    <cellStyle name="Comma 21 2 2 2 3" xfId="8372"/>
    <cellStyle name="Comma 21 2 2 2 3 2" xfId="8373"/>
    <cellStyle name="Comma 21 2 2 2 4" xfId="8374"/>
    <cellStyle name="Comma 21 2 2 3" xfId="8375"/>
    <cellStyle name="Comma 21 2 2 4" xfId="8376"/>
    <cellStyle name="Comma 21 2 2 4 2" xfId="8377"/>
    <cellStyle name="Comma 21 2 2 5" xfId="8378"/>
    <cellStyle name="Comma 21 2 3" xfId="8379"/>
    <cellStyle name="Comma 21 2 3 2" xfId="8380"/>
    <cellStyle name="Comma 21 2 3 3" xfId="8381"/>
    <cellStyle name="Comma 21 2 3 3 2" xfId="8382"/>
    <cellStyle name="Comma 21 2 3 4" xfId="8383"/>
    <cellStyle name="Comma 21 2 4" xfId="8384"/>
    <cellStyle name="Comma 21 2 5" xfId="8385"/>
    <cellStyle name="Comma 21 2 5 2" xfId="8386"/>
    <cellStyle name="Comma 21 2 6" xfId="8387"/>
    <cellStyle name="Comma 21 3" xfId="8388"/>
    <cellStyle name="Comma 21 3 2" xfId="8389"/>
    <cellStyle name="Comma 21 3 2 2" xfId="8390"/>
    <cellStyle name="Comma 21 3 2 3" xfId="8391"/>
    <cellStyle name="Comma 21 3 2 3 2" xfId="8392"/>
    <cellStyle name="Comma 21 3 2 4" xfId="8393"/>
    <cellStyle name="Comma 21 3 3" xfId="8394"/>
    <cellStyle name="Comma 21 3 4" xfId="8395"/>
    <cellStyle name="Comma 21 3 4 2" xfId="8396"/>
    <cellStyle name="Comma 21 3 5" xfId="8397"/>
    <cellStyle name="Comma 21 4" xfId="8398"/>
    <cellStyle name="Comma 21 4 2" xfId="8399"/>
    <cellStyle name="Comma 21 4 3" xfId="8400"/>
    <cellStyle name="Comma 21 4 3 2" xfId="8401"/>
    <cellStyle name="Comma 21 4 4" xfId="8402"/>
    <cellStyle name="Comma 21 5" xfId="8403"/>
    <cellStyle name="Comma 21 5 2" xfId="8404"/>
    <cellStyle name="Comma 21 6" xfId="8405"/>
    <cellStyle name="Comma 21 7" xfId="8406"/>
    <cellStyle name="Comma 21 8" xfId="8407"/>
    <cellStyle name="Comma 21 8 2" xfId="8408"/>
    <cellStyle name="Comma 21 9" xfId="8409"/>
    <cellStyle name="Comma 217" xfId="8410"/>
    <cellStyle name="Comma 217 2" xfId="8411"/>
    <cellStyle name="Comma 22" xfId="330"/>
    <cellStyle name="Comma 22 10" xfId="17366"/>
    <cellStyle name="Comma 22 11" xfId="11025"/>
    <cellStyle name="Comma 22 2" xfId="8412"/>
    <cellStyle name="Comma 22 2 2" xfId="8413"/>
    <cellStyle name="Comma 22 2 2 2" xfId="8414"/>
    <cellStyle name="Comma 22 2 2 2 2" xfId="8415"/>
    <cellStyle name="Comma 22 2 2 2 3" xfId="8416"/>
    <cellStyle name="Comma 22 2 2 2 3 2" xfId="8417"/>
    <cellStyle name="Comma 22 2 2 2 4" xfId="8418"/>
    <cellStyle name="Comma 22 2 2 3" xfId="8419"/>
    <cellStyle name="Comma 22 2 2 4" xfId="8420"/>
    <cellStyle name="Comma 22 2 2 4 2" xfId="8421"/>
    <cellStyle name="Comma 22 2 2 5" xfId="8422"/>
    <cellStyle name="Comma 22 2 3" xfId="8423"/>
    <cellStyle name="Comma 22 2 3 2" xfId="8424"/>
    <cellStyle name="Comma 22 2 3 3" xfId="8425"/>
    <cellStyle name="Comma 22 2 3 3 2" xfId="8426"/>
    <cellStyle name="Comma 22 2 3 4" xfId="8427"/>
    <cellStyle name="Comma 22 2 4" xfId="8428"/>
    <cellStyle name="Comma 22 2 5" xfId="8429"/>
    <cellStyle name="Comma 22 2 5 2" xfId="8430"/>
    <cellStyle name="Comma 22 2 6" xfId="8431"/>
    <cellStyle name="Comma 22 3" xfId="8432"/>
    <cellStyle name="Comma 22 3 2" xfId="8433"/>
    <cellStyle name="Comma 22 3 2 2" xfId="8434"/>
    <cellStyle name="Comma 22 3 2 3" xfId="8435"/>
    <cellStyle name="Comma 22 3 2 3 2" xfId="8436"/>
    <cellStyle name="Comma 22 3 2 4" xfId="8437"/>
    <cellStyle name="Comma 22 3 3" xfId="8438"/>
    <cellStyle name="Comma 22 3 4" xfId="8439"/>
    <cellStyle name="Comma 22 3 4 2" xfId="8440"/>
    <cellStyle name="Comma 22 3 5" xfId="8441"/>
    <cellStyle name="Comma 22 4" xfId="8442"/>
    <cellStyle name="Comma 22 4 2" xfId="8443"/>
    <cellStyle name="Comma 22 4 3" xfId="8444"/>
    <cellStyle name="Comma 22 4 3 2" xfId="8445"/>
    <cellStyle name="Comma 22 4 4" xfId="8446"/>
    <cellStyle name="Comma 22 5" xfId="8447"/>
    <cellStyle name="Comma 22 5 2" xfId="8448"/>
    <cellStyle name="Comma 22 6" xfId="8449"/>
    <cellStyle name="Comma 22 7" xfId="8450"/>
    <cellStyle name="Comma 22 8" xfId="8451"/>
    <cellStyle name="Comma 22 8 2" xfId="8452"/>
    <cellStyle name="Comma 22 9" xfId="8453"/>
    <cellStyle name="Comma 23" xfId="331"/>
    <cellStyle name="Comma 23 10" xfId="17367"/>
    <cellStyle name="Comma 23 11" xfId="11026"/>
    <cellStyle name="Comma 23 2" xfId="8454"/>
    <cellStyle name="Comma 23 2 2" xfId="8455"/>
    <cellStyle name="Comma 23 2 2 2" xfId="8456"/>
    <cellStyle name="Comma 23 2 2 2 2" xfId="8457"/>
    <cellStyle name="Comma 23 2 2 2 3" xfId="8458"/>
    <cellStyle name="Comma 23 2 2 2 3 2" xfId="8459"/>
    <cellStyle name="Comma 23 2 2 2 4" xfId="8460"/>
    <cellStyle name="Comma 23 2 2 3" xfId="8461"/>
    <cellStyle name="Comma 23 2 2 4" xfId="8462"/>
    <cellStyle name="Comma 23 2 2 4 2" xfId="8463"/>
    <cellStyle name="Comma 23 2 2 5" xfId="8464"/>
    <cellStyle name="Comma 23 2 3" xfId="8465"/>
    <cellStyle name="Comma 23 2 3 2" xfId="8466"/>
    <cellStyle name="Comma 23 2 3 3" xfId="8467"/>
    <cellStyle name="Comma 23 2 3 3 2" xfId="8468"/>
    <cellStyle name="Comma 23 2 3 4" xfId="8469"/>
    <cellStyle name="Comma 23 2 4" xfId="8470"/>
    <cellStyle name="Comma 23 2 5" xfId="8471"/>
    <cellStyle name="Comma 23 2 5 2" xfId="8472"/>
    <cellStyle name="Comma 23 2 6" xfId="8473"/>
    <cellStyle name="Comma 23 3" xfId="8474"/>
    <cellStyle name="Comma 23 3 2" xfId="8475"/>
    <cellStyle name="Comma 23 3 2 2" xfId="8476"/>
    <cellStyle name="Comma 23 3 2 3" xfId="8477"/>
    <cellStyle name="Comma 23 3 2 3 2" xfId="8478"/>
    <cellStyle name="Comma 23 3 2 4" xfId="8479"/>
    <cellStyle name="Comma 23 3 3" xfId="8480"/>
    <cellStyle name="Comma 23 3 4" xfId="8481"/>
    <cellStyle name="Comma 23 3 4 2" xfId="8482"/>
    <cellStyle name="Comma 23 3 5" xfId="8483"/>
    <cellStyle name="Comma 23 4" xfId="8484"/>
    <cellStyle name="Comma 23 4 2" xfId="8485"/>
    <cellStyle name="Comma 23 4 3" xfId="8486"/>
    <cellStyle name="Comma 23 4 3 2" xfId="8487"/>
    <cellStyle name="Comma 23 4 4" xfId="8488"/>
    <cellStyle name="Comma 23 5" xfId="8489"/>
    <cellStyle name="Comma 23 5 2" xfId="8490"/>
    <cellStyle name="Comma 23 6" xfId="8491"/>
    <cellStyle name="Comma 23 7" xfId="8492"/>
    <cellStyle name="Comma 23 8" xfId="8493"/>
    <cellStyle name="Comma 23 8 2" xfId="8494"/>
    <cellStyle name="Comma 23 9" xfId="8495"/>
    <cellStyle name="Comma 24" xfId="332"/>
    <cellStyle name="Comma 24 10" xfId="17368"/>
    <cellStyle name="Comma 24 11" xfId="11027"/>
    <cellStyle name="Comma 24 2" xfId="8496"/>
    <cellStyle name="Comma 24 2 2" xfId="8497"/>
    <cellStyle name="Comma 24 2 2 2" xfId="8498"/>
    <cellStyle name="Comma 24 2 2 2 2" xfId="8499"/>
    <cellStyle name="Comma 24 2 2 2 3" xfId="8500"/>
    <cellStyle name="Comma 24 2 2 2 3 2" xfId="8501"/>
    <cellStyle name="Comma 24 2 2 2 4" xfId="8502"/>
    <cellStyle name="Comma 24 2 2 3" xfId="8503"/>
    <cellStyle name="Comma 24 2 2 4" xfId="8504"/>
    <cellStyle name="Comma 24 2 2 4 2" xfId="8505"/>
    <cellStyle name="Comma 24 2 2 5" xfId="8506"/>
    <cellStyle name="Comma 24 2 3" xfId="8507"/>
    <cellStyle name="Comma 24 2 3 2" xfId="8508"/>
    <cellStyle name="Comma 24 2 3 3" xfId="8509"/>
    <cellStyle name="Comma 24 2 3 3 2" xfId="8510"/>
    <cellStyle name="Comma 24 2 3 4" xfId="8511"/>
    <cellStyle name="Comma 24 2 4" xfId="8512"/>
    <cellStyle name="Comma 24 2 5" xfId="8513"/>
    <cellStyle name="Comma 24 2 5 2" xfId="8514"/>
    <cellStyle name="Comma 24 2 6" xfId="8515"/>
    <cellStyle name="Comma 24 3" xfId="8516"/>
    <cellStyle name="Comma 24 3 2" xfId="8517"/>
    <cellStyle name="Comma 24 3 2 2" xfId="8518"/>
    <cellStyle name="Comma 24 3 2 3" xfId="8519"/>
    <cellStyle name="Comma 24 3 2 3 2" xfId="8520"/>
    <cellStyle name="Comma 24 3 2 4" xfId="8521"/>
    <cellStyle name="Comma 24 3 3" xfId="8522"/>
    <cellStyle name="Comma 24 3 4" xfId="8523"/>
    <cellStyle name="Comma 24 3 4 2" xfId="8524"/>
    <cellStyle name="Comma 24 3 5" xfId="8525"/>
    <cellStyle name="Comma 24 4" xfId="8526"/>
    <cellStyle name="Comma 24 4 2" xfId="8527"/>
    <cellStyle name="Comma 24 4 3" xfId="8528"/>
    <cellStyle name="Comma 24 4 3 2" xfId="8529"/>
    <cellStyle name="Comma 24 4 4" xfId="8530"/>
    <cellStyle name="Comma 24 5" xfId="8531"/>
    <cellStyle name="Comma 24 5 2" xfId="8532"/>
    <cellStyle name="Comma 24 6" xfId="8533"/>
    <cellStyle name="Comma 24 7" xfId="8534"/>
    <cellStyle name="Comma 24 8" xfId="8535"/>
    <cellStyle name="Comma 24 8 2" xfId="8536"/>
    <cellStyle name="Comma 24 9" xfId="8537"/>
    <cellStyle name="Comma 249" xfId="8538"/>
    <cellStyle name="Comma 25" xfId="333"/>
    <cellStyle name="Comma 25 10" xfId="17369"/>
    <cellStyle name="Comma 25 11" xfId="11028"/>
    <cellStyle name="Comma 25 2" xfId="8539"/>
    <cellStyle name="Comma 25 2 2" xfId="8540"/>
    <cellStyle name="Comma 25 2 2 2" xfId="8541"/>
    <cellStyle name="Comma 25 2 2 2 2" xfId="8542"/>
    <cellStyle name="Comma 25 2 2 2 3" xfId="8543"/>
    <cellStyle name="Comma 25 2 2 2 3 2" xfId="8544"/>
    <cellStyle name="Comma 25 2 2 2 4" xfId="8545"/>
    <cellStyle name="Comma 25 2 2 3" xfId="8546"/>
    <cellStyle name="Comma 25 2 2 4" xfId="8547"/>
    <cellStyle name="Comma 25 2 2 4 2" xfId="8548"/>
    <cellStyle name="Comma 25 2 2 5" xfId="8549"/>
    <cellStyle name="Comma 25 2 3" xfId="8550"/>
    <cellStyle name="Comma 25 2 3 2" xfId="8551"/>
    <cellStyle name="Comma 25 2 3 3" xfId="8552"/>
    <cellStyle name="Comma 25 2 3 3 2" xfId="8553"/>
    <cellStyle name="Comma 25 2 3 4" xfId="8554"/>
    <cellStyle name="Comma 25 2 4" xfId="8555"/>
    <cellStyle name="Comma 25 2 5" xfId="8556"/>
    <cellStyle name="Comma 25 2 5 2" xfId="8557"/>
    <cellStyle name="Comma 25 2 6" xfId="8558"/>
    <cellStyle name="Comma 25 3" xfId="8559"/>
    <cellStyle name="Comma 25 3 2" xfId="8560"/>
    <cellStyle name="Comma 25 3 2 2" xfId="8561"/>
    <cellStyle name="Comma 25 3 2 3" xfId="8562"/>
    <cellStyle name="Comma 25 3 2 3 2" xfId="8563"/>
    <cellStyle name="Comma 25 3 2 4" xfId="8564"/>
    <cellStyle name="Comma 25 3 3" xfId="8565"/>
    <cellStyle name="Comma 25 3 4" xfId="8566"/>
    <cellStyle name="Comma 25 3 4 2" xfId="8567"/>
    <cellStyle name="Comma 25 3 5" xfId="8568"/>
    <cellStyle name="Comma 25 4" xfId="8569"/>
    <cellStyle name="Comma 25 4 2" xfId="8570"/>
    <cellStyle name="Comma 25 4 3" xfId="8571"/>
    <cellStyle name="Comma 25 4 3 2" xfId="8572"/>
    <cellStyle name="Comma 25 4 4" xfId="8573"/>
    <cellStyle name="Comma 25 5" xfId="8574"/>
    <cellStyle name="Comma 25 5 2" xfId="8575"/>
    <cellStyle name="Comma 25 6" xfId="8576"/>
    <cellStyle name="Comma 25 7" xfId="8577"/>
    <cellStyle name="Comma 25 8" xfId="8578"/>
    <cellStyle name="Comma 25 8 2" xfId="8579"/>
    <cellStyle name="Comma 25 9" xfId="8580"/>
    <cellStyle name="Comma 26" xfId="334"/>
    <cellStyle name="Comma 26 2" xfId="8581"/>
    <cellStyle name="Comma 26 3" xfId="8582"/>
    <cellStyle name="Comma 26 4" xfId="8583"/>
    <cellStyle name="Comma 26 5" xfId="17370"/>
    <cellStyle name="Comma 26 6" xfId="11029"/>
    <cellStyle name="Comma 27" xfId="335"/>
    <cellStyle name="Comma 27 2" xfId="8584"/>
    <cellStyle name="Comma 27 2 2" xfId="8585"/>
    <cellStyle name="Comma 27 3" xfId="8586"/>
    <cellStyle name="Comma 27 4" xfId="8587"/>
    <cellStyle name="Comma 27 5" xfId="17371"/>
    <cellStyle name="Comma 27 6" xfId="11030"/>
    <cellStyle name="Comma 28" xfId="336"/>
    <cellStyle name="Comma 28 2" xfId="8588"/>
    <cellStyle name="Comma 28 3" xfId="8589"/>
    <cellStyle name="Comma 28 4" xfId="8590"/>
    <cellStyle name="Comma 28 5" xfId="17372"/>
    <cellStyle name="Comma 28 6" xfId="11031"/>
    <cellStyle name="Comma 29" xfId="337"/>
    <cellStyle name="Comma 29 2" xfId="8591"/>
    <cellStyle name="Comma 29 2 2" xfId="8592"/>
    <cellStyle name="Comma 29 3" xfId="8593"/>
    <cellStyle name="Comma 29 4" xfId="8594"/>
    <cellStyle name="Comma 29 5" xfId="17373"/>
    <cellStyle name="Comma 29 6" xfId="11032"/>
    <cellStyle name="Comma 3" xfId="32"/>
    <cellStyle name="Comma 3 2" xfId="33"/>
    <cellStyle name="Comma 3 2 2" xfId="17099"/>
    <cellStyle name="Comma 3 2 3" xfId="10716"/>
    <cellStyle name="Comma 3 3" xfId="338"/>
    <cellStyle name="Comma 3 3 2" xfId="17374"/>
    <cellStyle name="Comma 3 3 3" xfId="11033"/>
    <cellStyle name="Comma 3 4" xfId="8595"/>
    <cellStyle name="Comma 3 5" xfId="8596"/>
    <cellStyle name="Comma 3 6" xfId="8597"/>
    <cellStyle name="Comma 3 7" xfId="8598"/>
    <cellStyle name="Comma 3 8" xfId="8599"/>
    <cellStyle name="Comma 30" xfId="339"/>
    <cellStyle name="Comma 30 2" xfId="8600"/>
    <cellStyle name="Comma 30 3" xfId="8601"/>
    <cellStyle name="Comma 30 4" xfId="8602"/>
    <cellStyle name="Comma 30 5" xfId="17375"/>
    <cellStyle name="Comma 30 6" xfId="11034"/>
    <cellStyle name="Comma 31" xfId="340"/>
    <cellStyle name="Comma 31 2" xfId="8603"/>
    <cellStyle name="Comma 31 2 2" xfId="8604"/>
    <cellStyle name="Comma 31 3" xfId="8605"/>
    <cellStyle name="Comma 31 4" xfId="8606"/>
    <cellStyle name="Comma 31 5" xfId="17376"/>
    <cellStyle name="Comma 31 6" xfId="11035"/>
    <cellStyle name="Comma 32" xfId="341"/>
    <cellStyle name="Comma 32 2" xfId="8607"/>
    <cellStyle name="Comma 32 3" xfId="8608"/>
    <cellStyle name="Comma 32 4" xfId="8609"/>
    <cellStyle name="Comma 32 5" xfId="17377"/>
    <cellStyle name="Comma 32 6" xfId="11036"/>
    <cellStyle name="Comma 33" xfId="342"/>
    <cellStyle name="Comma 33 2" xfId="8610"/>
    <cellStyle name="Comma 33 2 2" xfId="8611"/>
    <cellStyle name="Comma 33 3" xfId="8612"/>
    <cellStyle name="Comma 33 4" xfId="8613"/>
    <cellStyle name="Comma 33 5" xfId="17378"/>
    <cellStyle name="Comma 33 6" xfId="11037"/>
    <cellStyle name="Comma 34" xfId="343"/>
    <cellStyle name="Comma 34 2" xfId="8614"/>
    <cellStyle name="Comma 34 3" xfId="8615"/>
    <cellStyle name="Comma 34 4" xfId="8616"/>
    <cellStyle name="Comma 34 5" xfId="17379"/>
    <cellStyle name="Comma 34 6" xfId="11038"/>
    <cellStyle name="Comma 35" xfId="8617"/>
    <cellStyle name="Comma 35 2" xfId="8618"/>
    <cellStyle name="Comma 35 2 2" xfId="8619"/>
    <cellStyle name="Comma 35 3" xfId="8620"/>
    <cellStyle name="Comma 35 4" xfId="8621"/>
    <cellStyle name="Comma 36" xfId="8622"/>
    <cellStyle name="Comma 36 2" xfId="8623"/>
    <cellStyle name="Comma 36 3" xfId="8624"/>
    <cellStyle name="Comma 36 4" xfId="8625"/>
    <cellStyle name="Comma 37" xfId="8626"/>
    <cellStyle name="Comma 37 2" xfId="8627"/>
    <cellStyle name="Comma 37 3" xfId="8628"/>
    <cellStyle name="Comma 37 4" xfId="8629"/>
    <cellStyle name="Comma 38" xfId="8630"/>
    <cellStyle name="Comma 38 2" xfId="8631"/>
    <cellStyle name="Comma 38 2 2" xfId="8632"/>
    <cellStyle name="Comma 38 3" xfId="8633"/>
    <cellStyle name="Comma 38 4" xfId="8634"/>
    <cellStyle name="Comma 39" xfId="8635"/>
    <cellStyle name="Comma 39 2" xfId="8636"/>
    <cellStyle name="Comma 39 3" xfId="8637"/>
    <cellStyle name="Comma 39 4" xfId="8638"/>
    <cellStyle name="Comma 4" xfId="34"/>
    <cellStyle name="Comma 4 2" xfId="344"/>
    <cellStyle name="Comma 4 2 2" xfId="345"/>
    <cellStyle name="Comma 4 2 2 2" xfId="17381"/>
    <cellStyle name="Comma 4 2 2 3" xfId="11040"/>
    <cellStyle name="Comma 4 2 3" xfId="346"/>
    <cellStyle name="Comma 4 2 3 2" xfId="17382"/>
    <cellStyle name="Comma 4 2 3 3" xfId="11041"/>
    <cellStyle name="Comma 4 2 4" xfId="17380"/>
    <cellStyle name="Comma 4 2 5" xfId="11039"/>
    <cellStyle name="Comma 4 3" xfId="347"/>
    <cellStyle name="Comma 4 3 2" xfId="17383"/>
    <cellStyle name="Comma 4 3 3" xfId="11042"/>
    <cellStyle name="Comma 4 4" xfId="348"/>
    <cellStyle name="Comma 4 4 2" xfId="17384"/>
    <cellStyle name="Comma 4 4 3" xfId="11043"/>
    <cellStyle name="Comma 4 5" xfId="8639"/>
    <cellStyle name="Comma 4 6" xfId="8640"/>
    <cellStyle name="Comma 4 7" xfId="8641"/>
    <cellStyle name="Comma 4 8" xfId="8642"/>
    <cellStyle name="Comma 40" xfId="8643"/>
    <cellStyle name="Comma 40 2" xfId="8644"/>
    <cellStyle name="Comma 40 2 2" xfId="8645"/>
    <cellStyle name="Comma 40 3" xfId="8646"/>
    <cellStyle name="Comma 40 4" xfId="8647"/>
    <cellStyle name="Comma 41" xfId="8648"/>
    <cellStyle name="Comma 41 2" xfId="8649"/>
    <cellStyle name="Comma 41 3" xfId="8650"/>
    <cellStyle name="Comma 41 4" xfId="8651"/>
    <cellStyle name="Comma 42" xfId="8652"/>
    <cellStyle name="Comma 42 2" xfId="8653"/>
    <cellStyle name="Comma 42 2 2" xfId="8654"/>
    <cellStyle name="Comma 42 3" xfId="8655"/>
    <cellStyle name="Comma 42 4" xfId="8656"/>
    <cellStyle name="Comma 43" xfId="8657"/>
    <cellStyle name="Comma 43 2" xfId="8658"/>
    <cellStyle name="Comma 43 3" xfId="8659"/>
    <cellStyle name="Comma 43 4" xfId="8660"/>
    <cellStyle name="Comma 44" xfId="8661"/>
    <cellStyle name="Comma 44 2" xfId="8662"/>
    <cellStyle name="Comma 44 2 2" xfId="8663"/>
    <cellStyle name="Comma 44 2 2 2" xfId="8664"/>
    <cellStyle name="Comma 44 2 2 3" xfId="8665"/>
    <cellStyle name="Comma 44 2 3" xfId="8666"/>
    <cellStyle name="Comma 44 2 4" xfId="8667"/>
    <cellStyle name="Comma 44 2 5" xfId="8668"/>
    <cellStyle name="Comma 44 3" xfId="8669"/>
    <cellStyle name="Comma 44 3 2" xfId="8670"/>
    <cellStyle name="Comma 44 3 3" xfId="8671"/>
    <cellStyle name="Comma 44 3 4" xfId="8672"/>
    <cellStyle name="Comma 44 4" xfId="8673"/>
    <cellStyle name="Comma 44 5" xfId="8674"/>
    <cellStyle name="Comma 45" xfId="8675"/>
    <cellStyle name="Comma 45 2" xfId="8676"/>
    <cellStyle name="Comma 45 2 2" xfId="8677"/>
    <cellStyle name="Comma 45 2 2 2" xfId="8678"/>
    <cellStyle name="Comma 45 2 2 3" xfId="8679"/>
    <cellStyle name="Comma 45 2 3" xfId="8680"/>
    <cellStyle name="Comma 45 2 4" xfId="8681"/>
    <cellStyle name="Comma 45 2 5" xfId="8682"/>
    <cellStyle name="Comma 45 3" xfId="8683"/>
    <cellStyle name="Comma 45 3 2" xfId="8684"/>
    <cellStyle name="Comma 45 3 3" xfId="8685"/>
    <cellStyle name="Comma 45 3 4" xfId="8686"/>
    <cellStyle name="Comma 45 4" xfId="8687"/>
    <cellStyle name="Comma 45 5" xfId="8688"/>
    <cellStyle name="Comma 46" xfId="8689"/>
    <cellStyle name="Comma 46 2" xfId="8690"/>
    <cellStyle name="Comma 46 2 2" xfId="8691"/>
    <cellStyle name="Comma 46 2 2 2" xfId="8692"/>
    <cellStyle name="Comma 46 2 2 3" xfId="8693"/>
    <cellStyle name="Comma 46 2 3" xfId="8694"/>
    <cellStyle name="Comma 46 2 4" xfId="8695"/>
    <cellStyle name="Comma 46 2 5" xfId="8696"/>
    <cellStyle name="Comma 46 3" xfId="8697"/>
    <cellStyle name="Comma 46 3 2" xfId="8698"/>
    <cellStyle name="Comma 46 3 3" xfId="8699"/>
    <cellStyle name="Comma 46 3 4" xfId="8700"/>
    <cellStyle name="Comma 46 4" xfId="8701"/>
    <cellStyle name="Comma 46 5" xfId="8702"/>
    <cellStyle name="Comma 47" xfId="8703"/>
    <cellStyle name="Comma 47 2" xfId="8704"/>
    <cellStyle name="Comma 47 2 2" xfId="8705"/>
    <cellStyle name="Comma 47 2 2 2" xfId="8706"/>
    <cellStyle name="Comma 47 2 2 3" xfId="8707"/>
    <cellStyle name="Comma 47 2 3" xfId="8708"/>
    <cellStyle name="Comma 47 2 4" xfId="8709"/>
    <cellStyle name="Comma 47 2 5" xfId="8710"/>
    <cellStyle name="Comma 47 3" xfId="8711"/>
    <cellStyle name="Comma 47 3 2" xfId="8712"/>
    <cellStyle name="Comma 47 3 3" xfId="8713"/>
    <cellStyle name="Comma 47 3 4" xfId="8714"/>
    <cellStyle name="Comma 47 4" xfId="8715"/>
    <cellStyle name="Comma 47 5" xfId="8716"/>
    <cellStyle name="Comma 48" xfId="8717"/>
    <cellStyle name="Comma 48 2" xfId="8718"/>
    <cellStyle name="Comma 48 2 2" xfId="8719"/>
    <cellStyle name="Comma 48 2 2 2" xfId="8720"/>
    <cellStyle name="Comma 48 2 2 3" xfId="8721"/>
    <cellStyle name="Comma 48 2 3" xfId="8722"/>
    <cellStyle name="Comma 48 2 4" xfId="8723"/>
    <cellStyle name="Comma 48 2 5" xfId="8724"/>
    <cellStyle name="Comma 48 3" xfId="8725"/>
    <cellStyle name="Comma 48 3 2" xfId="8726"/>
    <cellStyle name="Comma 48 3 3" xfId="8727"/>
    <cellStyle name="Comma 48 3 4" xfId="8728"/>
    <cellStyle name="Comma 48 4" xfId="8729"/>
    <cellStyle name="Comma 48 5" xfId="8730"/>
    <cellStyle name="Comma 49" xfId="8731"/>
    <cellStyle name="Comma 49 2" xfId="8732"/>
    <cellStyle name="Comma 49 2 2" xfId="8733"/>
    <cellStyle name="Comma 49 2 2 2" xfId="8734"/>
    <cellStyle name="Comma 49 2 2 3" xfId="8735"/>
    <cellStyle name="Comma 49 2 3" xfId="8736"/>
    <cellStyle name="Comma 49 2 4" xfId="8737"/>
    <cellStyle name="Comma 49 2 5" xfId="8738"/>
    <cellStyle name="Comma 49 3" xfId="8739"/>
    <cellStyle name="Comma 49 3 2" xfId="8740"/>
    <cellStyle name="Comma 49 3 3" xfId="8741"/>
    <cellStyle name="Comma 49 3 4" xfId="8742"/>
    <cellStyle name="Comma 49 4" xfId="8743"/>
    <cellStyle name="Comma 49 5" xfId="8744"/>
    <cellStyle name="Comma 5" xfId="349"/>
    <cellStyle name="Comma 5 10" xfId="23601"/>
    <cellStyle name="Comma 5 11" xfId="28339"/>
    <cellStyle name="Comma 5 12" xfId="11044"/>
    <cellStyle name="Comma 5 2" xfId="350"/>
    <cellStyle name="Comma 5 2 2" xfId="351"/>
    <cellStyle name="Comma 5 2 2 2" xfId="17387"/>
    <cellStyle name="Comma 5 2 2 3" xfId="11046"/>
    <cellStyle name="Comma 5 2 3" xfId="352"/>
    <cellStyle name="Comma 5 2 3 2" xfId="17388"/>
    <cellStyle name="Comma 5 2 3 3" xfId="11047"/>
    <cellStyle name="Comma 5 2 4" xfId="17386"/>
    <cellStyle name="Comma 5 2 5" xfId="23602"/>
    <cellStyle name="Comma 5 2 6" xfId="28340"/>
    <cellStyle name="Comma 5 2 7" xfId="11045"/>
    <cellStyle name="Comma 5 3" xfId="353"/>
    <cellStyle name="Comma 5 3 2" xfId="17389"/>
    <cellStyle name="Comma 5 3 3" xfId="11048"/>
    <cellStyle name="Comma 5 4" xfId="354"/>
    <cellStyle name="Comma 5 4 2" xfId="17390"/>
    <cellStyle name="Comma 5 4 3" xfId="11049"/>
    <cellStyle name="Comma 5 5" xfId="8745"/>
    <cellStyle name="Comma 5 6" xfId="8746"/>
    <cellStyle name="Comma 5 7" xfId="8747"/>
    <cellStyle name="Comma 5 8" xfId="8748"/>
    <cellStyle name="Comma 5 9" xfId="17385"/>
    <cellStyle name="Comma 50" xfId="8749"/>
    <cellStyle name="Comma 50 2" xfId="8750"/>
    <cellStyle name="Comma 50 2 2" xfId="8751"/>
    <cellStyle name="Comma 50 2 2 2" xfId="8752"/>
    <cellStyle name="Comma 50 2 2 3" xfId="8753"/>
    <cellStyle name="Comma 50 2 3" xfId="8754"/>
    <cellStyle name="Comma 50 2 4" xfId="8755"/>
    <cellStyle name="Comma 50 2 5" xfId="8756"/>
    <cellStyle name="Comma 50 3" xfId="8757"/>
    <cellStyle name="Comma 50 3 2" xfId="8758"/>
    <cellStyle name="Comma 50 3 3" xfId="8759"/>
    <cellStyle name="Comma 50 3 4" xfId="8760"/>
    <cellStyle name="Comma 50 4" xfId="8761"/>
    <cellStyle name="Comma 50 5" xfId="8762"/>
    <cellStyle name="Comma 51" xfId="8763"/>
    <cellStyle name="Comma 51 2" xfId="8764"/>
    <cellStyle name="Comma 51 2 2" xfId="8765"/>
    <cellStyle name="Comma 51 2 2 2" xfId="8766"/>
    <cellStyle name="Comma 51 2 2 3" xfId="8767"/>
    <cellStyle name="Comma 51 2 3" xfId="8768"/>
    <cellStyle name="Comma 51 2 4" xfId="8769"/>
    <cellStyle name="Comma 51 2 5" xfId="8770"/>
    <cellStyle name="Comma 51 3" xfId="8771"/>
    <cellStyle name="Comma 51 3 2" xfId="8772"/>
    <cellStyle name="Comma 51 3 3" xfId="8773"/>
    <cellStyle name="Comma 51 3 4" xfId="8774"/>
    <cellStyle name="Comma 51 4" xfId="8775"/>
    <cellStyle name="Comma 51 5" xfId="8776"/>
    <cellStyle name="Comma 52" xfId="8777"/>
    <cellStyle name="Comma 52 2" xfId="8778"/>
    <cellStyle name="Comma 52 2 2" xfId="8779"/>
    <cellStyle name="Comma 52 2 2 2" xfId="8780"/>
    <cellStyle name="Comma 52 2 2 3" xfId="8781"/>
    <cellStyle name="Comma 52 2 3" xfId="8782"/>
    <cellStyle name="Comma 52 2 4" xfId="8783"/>
    <cellStyle name="Comma 52 2 5" xfId="8784"/>
    <cellStyle name="Comma 52 3" xfId="8785"/>
    <cellStyle name="Comma 52 3 2" xfId="8786"/>
    <cellStyle name="Comma 52 3 3" xfId="8787"/>
    <cellStyle name="Comma 52 3 4" xfId="8788"/>
    <cellStyle name="Comma 52 4" xfId="8789"/>
    <cellStyle name="Comma 52 5" xfId="8790"/>
    <cellStyle name="Comma 53" xfId="8791"/>
    <cellStyle name="Comma 53 2" xfId="8792"/>
    <cellStyle name="Comma 53 2 2" xfId="8793"/>
    <cellStyle name="Comma 53 3" xfId="8794"/>
    <cellStyle name="Comma 53 4" xfId="8795"/>
    <cellStyle name="Comma 53 5" xfId="8796"/>
    <cellStyle name="Comma 53 5 2" xfId="8797"/>
    <cellStyle name="Comma 53 6" xfId="8798"/>
    <cellStyle name="Comma 54" xfId="8799"/>
    <cellStyle name="Comma 54 2" xfId="8800"/>
    <cellStyle name="Comma 54 2 2" xfId="8801"/>
    <cellStyle name="Comma 54 2 2 2" xfId="8802"/>
    <cellStyle name="Comma 54 2 2 3" xfId="8803"/>
    <cellStyle name="Comma 54 2 3" xfId="8804"/>
    <cellStyle name="Comma 54 2 4" xfId="8805"/>
    <cellStyle name="Comma 54 2 5" xfId="8806"/>
    <cellStyle name="Comma 54 3" xfId="8807"/>
    <cellStyle name="Comma 54 3 2" xfId="8808"/>
    <cellStyle name="Comma 54 3 3" xfId="8809"/>
    <cellStyle name="Comma 54 3 4" xfId="8810"/>
    <cellStyle name="Comma 54 4" xfId="8811"/>
    <cellStyle name="Comma 54 5" xfId="8812"/>
    <cellStyle name="Comma 55" xfId="8813"/>
    <cellStyle name="Comma 55 2" xfId="8814"/>
    <cellStyle name="Comma 55 2 2" xfId="8815"/>
    <cellStyle name="Comma 55 2 2 2" xfId="8816"/>
    <cellStyle name="Comma 55 2 2 3" xfId="8817"/>
    <cellStyle name="Comma 55 2 3" xfId="8818"/>
    <cellStyle name="Comma 55 2 4" xfId="8819"/>
    <cellStyle name="Comma 55 2 5" xfId="8820"/>
    <cellStyle name="Comma 55 3" xfId="8821"/>
    <cellStyle name="Comma 55 3 2" xfId="8822"/>
    <cellStyle name="Comma 55 3 3" xfId="8823"/>
    <cellStyle name="Comma 55 3 4" xfId="8824"/>
    <cellStyle name="Comma 55 4" xfId="8825"/>
    <cellStyle name="Comma 55 5" xfId="8826"/>
    <cellStyle name="Comma 56" xfId="8827"/>
    <cellStyle name="Comma 56 2" xfId="8828"/>
    <cellStyle name="Comma 56 2 2" xfId="8829"/>
    <cellStyle name="Comma 56 2 2 2" xfId="8830"/>
    <cellStyle name="Comma 56 2 2 3" xfId="8831"/>
    <cellStyle name="Comma 56 2 3" xfId="8832"/>
    <cellStyle name="Comma 56 2 4" xfId="8833"/>
    <cellStyle name="Comma 56 2 5" xfId="8834"/>
    <cellStyle name="Comma 56 3" xfId="8835"/>
    <cellStyle name="Comma 56 3 2" xfId="8836"/>
    <cellStyle name="Comma 56 3 3" xfId="8837"/>
    <cellStyle name="Comma 56 3 4" xfId="8838"/>
    <cellStyle name="Comma 56 4" xfId="8839"/>
    <cellStyle name="Comma 56 5" xfId="8840"/>
    <cellStyle name="Comma 57" xfId="8841"/>
    <cellStyle name="Comma 57 2" xfId="8842"/>
    <cellStyle name="Comma 57 2 2" xfId="8843"/>
    <cellStyle name="Comma 57 2 2 2" xfId="8844"/>
    <cellStyle name="Comma 57 2 2 3" xfId="8845"/>
    <cellStyle name="Comma 57 2 3" xfId="8846"/>
    <cellStyle name="Comma 57 2 4" xfId="8847"/>
    <cellStyle name="Comma 57 2 5" xfId="8848"/>
    <cellStyle name="Comma 57 3" xfId="8849"/>
    <cellStyle name="Comma 57 3 2" xfId="8850"/>
    <cellStyle name="Comma 57 3 3" xfId="8851"/>
    <cellStyle name="Comma 57 3 4" xfId="8852"/>
    <cellStyle name="Comma 57 4" xfId="8853"/>
    <cellStyle name="Comma 57 5" xfId="8854"/>
    <cellStyle name="Comma 58" xfId="8855"/>
    <cellStyle name="Comma 58 2" xfId="8856"/>
    <cellStyle name="Comma 58 2 2" xfId="8857"/>
    <cellStyle name="Comma 58 2 2 2" xfId="8858"/>
    <cellStyle name="Comma 58 2 2 3" xfId="8859"/>
    <cellStyle name="Comma 58 2 3" xfId="8860"/>
    <cellStyle name="Comma 58 2 4" xfId="8861"/>
    <cellStyle name="Comma 58 2 5" xfId="8862"/>
    <cellStyle name="Comma 58 3" xfId="8863"/>
    <cellStyle name="Comma 58 3 2" xfId="8864"/>
    <cellStyle name="Comma 58 3 3" xfId="8865"/>
    <cellStyle name="Comma 58 3 4" xfId="8866"/>
    <cellStyle name="Comma 58 4" xfId="8867"/>
    <cellStyle name="Comma 58 5" xfId="8868"/>
    <cellStyle name="Comma 59" xfId="8869"/>
    <cellStyle name="Comma 59 2" xfId="8870"/>
    <cellStyle name="Comma 59 2 2" xfId="8871"/>
    <cellStyle name="Comma 59 2 2 2" xfId="8872"/>
    <cellStyle name="Comma 59 2 2 3" xfId="8873"/>
    <cellStyle name="Comma 59 2 3" xfId="8874"/>
    <cellStyle name="Comma 59 2 4" xfId="8875"/>
    <cellStyle name="Comma 59 2 5" xfId="8876"/>
    <cellStyle name="Comma 59 3" xfId="8877"/>
    <cellStyle name="Comma 59 3 2" xfId="8878"/>
    <cellStyle name="Comma 59 3 3" xfId="8879"/>
    <cellStyle name="Comma 59 3 4" xfId="8880"/>
    <cellStyle name="Comma 59 4" xfId="8881"/>
    <cellStyle name="Comma 59 5" xfId="8882"/>
    <cellStyle name="Comma 6" xfId="355"/>
    <cellStyle name="Comma 6 10" xfId="8883"/>
    <cellStyle name="Comma 6 11" xfId="17391"/>
    <cellStyle name="Comma 6 12" xfId="23603"/>
    <cellStyle name="Comma 6 13" xfId="28345"/>
    <cellStyle name="Comma 6 14" xfId="11050"/>
    <cellStyle name="Comma 6 2" xfId="356"/>
    <cellStyle name="Comma 6 2 2" xfId="357"/>
    <cellStyle name="Comma 6 2 2 2" xfId="8884"/>
    <cellStyle name="Comma 6 2 2 2 2" xfId="8885"/>
    <cellStyle name="Comma 6 2 2 2 2 2" xfId="8886"/>
    <cellStyle name="Comma 6 2 2 2 2 3" xfId="8887"/>
    <cellStyle name="Comma 6 2 2 2 2 3 2" xfId="8888"/>
    <cellStyle name="Comma 6 2 2 2 2 4" xfId="8889"/>
    <cellStyle name="Comma 6 2 2 2 3" xfId="8890"/>
    <cellStyle name="Comma 6 2 2 2 4" xfId="8891"/>
    <cellStyle name="Comma 6 2 2 2 4 2" xfId="8892"/>
    <cellStyle name="Comma 6 2 2 2 5" xfId="8893"/>
    <cellStyle name="Comma 6 2 2 3" xfId="8894"/>
    <cellStyle name="Comma 6 2 2 3 2" xfId="8895"/>
    <cellStyle name="Comma 6 2 2 3 3" xfId="8896"/>
    <cellStyle name="Comma 6 2 2 3 3 2" xfId="8897"/>
    <cellStyle name="Comma 6 2 2 3 4" xfId="8898"/>
    <cellStyle name="Comma 6 2 2 4" xfId="8899"/>
    <cellStyle name="Comma 6 2 2 5" xfId="8900"/>
    <cellStyle name="Comma 6 2 2 5 2" xfId="8901"/>
    <cellStyle name="Comma 6 2 2 6" xfId="8902"/>
    <cellStyle name="Comma 6 2 2 7" xfId="17393"/>
    <cellStyle name="Comma 6 2 2 8" xfId="11052"/>
    <cellStyle name="Comma 6 2 3" xfId="8903"/>
    <cellStyle name="Comma 6 2 3 2" xfId="8904"/>
    <cellStyle name="Comma 6 2 3 2 2" xfId="8905"/>
    <cellStyle name="Comma 6 2 3 2 3" xfId="8906"/>
    <cellStyle name="Comma 6 2 3 2 3 2" xfId="8907"/>
    <cellStyle name="Comma 6 2 3 2 4" xfId="8908"/>
    <cellStyle name="Comma 6 2 3 3" xfId="8909"/>
    <cellStyle name="Comma 6 2 3 4" xfId="8910"/>
    <cellStyle name="Comma 6 2 3 4 2" xfId="8911"/>
    <cellStyle name="Comma 6 2 3 5" xfId="8912"/>
    <cellStyle name="Comma 6 2 4" xfId="8913"/>
    <cellStyle name="Comma 6 2 4 2" xfId="8914"/>
    <cellStyle name="Comma 6 2 4 3" xfId="8915"/>
    <cellStyle name="Comma 6 2 4 3 2" xfId="8916"/>
    <cellStyle name="Comma 6 2 4 4" xfId="8917"/>
    <cellStyle name="Comma 6 2 5" xfId="8918"/>
    <cellStyle name="Comma 6 2 6" xfId="8919"/>
    <cellStyle name="Comma 6 2 6 2" xfId="8920"/>
    <cellStyle name="Comma 6 2 7" xfId="8921"/>
    <cellStyle name="Comma 6 2 8" xfId="17392"/>
    <cellStyle name="Comma 6 2 9" xfId="11051"/>
    <cellStyle name="Comma 6 3" xfId="358"/>
    <cellStyle name="Comma 6 3 2" xfId="8922"/>
    <cellStyle name="Comma 6 3 2 2" xfId="8923"/>
    <cellStyle name="Comma 6 3 2 2 2" xfId="8924"/>
    <cellStyle name="Comma 6 3 2 2 3" xfId="8925"/>
    <cellStyle name="Comma 6 3 2 2 3 2" xfId="8926"/>
    <cellStyle name="Comma 6 3 2 2 4" xfId="8927"/>
    <cellStyle name="Comma 6 3 2 3" xfId="8928"/>
    <cellStyle name="Comma 6 3 2 4" xfId="8929"/>
    <cellStyle name="Comma 6 3 2 4 2" xfId="8930"/>
    <cellStyle name="Comma 6 3 2 5" xfId="8931"/>
    <cellStyle name="Comma 6 3 3" xfId="8932"/>
    <cellStyle name="Comma 6 3 3 2" xfId="8933"/>
    <cellStyle name="Comma 6 3 3 3" xfId="8934"/>
    <cellStyle name="Comma 6 3 3 3 2" xfId="8935"/>
    <cellStyle name="Comma 6 3 3 4" xfId="8936"/>
    <cellStyle name="Comma 6 3 4" xfId="8937"/>
    <cellStyle name="Comma 6 3 5" xfId="8938"/>
    <cellStyle name="Comma 6 3 5 2" xfId="8939"/>
    <cellStyle name="Comma 6 3 6" xfId="8940"/>
    <cellStyle name="Comma 6 3 7" xfId="17394"/>
    <cellStyle name="Comma 6 3 8" xfId="11053"/>
    <cellStyle name="Comma 6 4" xfId="359"/>
    <cellStyle name="Comma 6 4 2" xfId="8941"/>
    <cellStyle name="Comma 6 4 2 2" xfId="8942"/>
    <cellStyle name="Comma 6 4 2 3" xfId="8943"/>
    <cellStyle name="Comma 6 4 2 3 2" xfId="8944"/>
    <cellStyle name="Comma 6 4 2 4" xfId="8945"/>
    <cellStyle name="Comma 6 4 3" xfId="8946"/>
    <cellStyle name="Comma 6 4 4" xfId="8947"/>
    <cellStyle name="Comma 6 4 4 2" xfId="8948"/>
    <cellStyle name="Comma 6 4 5" xfId="8949"/>
    <cellStyle name="Comma 6 4 6" xfId="17395"/>
    <cellStyle name="Comma 6 4 7" xfId="11054"/>
    <cellStyle name="Comma 6 5" xfId="8950"/>
    <cellStyle name="Comma 6 5 2" xfId="8951"/>
    <cellStyle name="Comma 6 5 3" xfId="8952"/>
    <cellStyle name="Comma 6 5 3 2" xfId="8953"/>
    <cellStyle name="Comma 6 5 4" xfId="8954"/>
    <cellStyle name="Comma 6 6" xfId="8955"/>
    <cellStyle name="Comma 6 7" xfId="8956"/>
    <cellStyle name="Comma 6 8" xfId="8957"/>
    <cellStyle name="Comma 6 9" xfId="8958"/>
    <cellStyle name="Comma 6 9 2" xfId="8959"/>
    <cellStyle name="Comma 60" xfId="8960"/>
    <cellStyle name="Comma 60 2" xfId="8961"/>
    <cellStyle name="Comma 60 2 2" xfId="8962"/>
    <cellStyle name="Comma 60 2 2 2" xfId="8963"/>
    <cellStyle name="Comma 60 2 2 3" xfId="8964"/>
    <cellStyle name="Comma 60 2 3" xfId="8965"/>
    <cellStyle name="Comma 60 2 4" xfId="8966"/>
    <cellStyle name="Comma 60 2 5" xfId="8967"/>
    <cellStyle name="Comma 60 3" xfId="8968"/>
    <cellStyle name="Comma 60 3 2" xfId="8969"/>
    <cellStyle name="Comma 60 3 3" xfId="8970"/>
    <cellStyle name="Comma 60 3 3 2" xfId="22782"/>
    <cellStyle name="Comma 60 3 3 3" xfId="16440"/>
    <cellStyle name="Comma 60 3 4" xfId="8971"/>
    <cellStyle name="Comma 60 3 5" xfId="22781"/>
    <cellStyle name="Comma 60 3 6" xfId="16439"/>
    <cellStyle name="Comma 60 4" xfId="8972"/>
    <cellStyle name="Comma 60 4 2" xfId="8973"/>
    <cellStyle name="Comma 60 4 3" xfId="8974"/>
    <cellStyle name="Comma 60 5" xfId="8975"/>
    <cellStyle name="Comma 60 5 2" xfId="8976"/>
    <cellStyle name="Comma 60 5 2 2" xfId="22784"/>
    <cellStyle name="Comma 60 5 2 3" xfId="16442"/>
    <cellStyle name="Comma 60 5 3" xfId="22783"/>
    <cellStyle name="Comma 60 5 4" xfId="16441"/>
    <cellStyle name="Comma 60 6" xfId="8977"/>
    <cellStyle name="Comma 60 6 2" xfId="22785"/>
    <cellStyle name="Comma 60 6 3" xfId="16443"/>
    <cellStyle name="Comma 60 7" xfId="22780"/>
    <cellStyle name="Comma 60 8" xfId="16438"/>
    <cellStyle name="Comma 61" xfId="8978"/>
    <cellStyle name="Comma 61 2" xfId="8979"/>
    <cellStyle name="Comma 61 3" xfId="8980"/>
    <cellStyle name="Comma 61 3 2" xfId="8981"/>
    <cellStyle name="Comma 61 3 2 2" xfId="22787"/>
    <cellStyle name="Comma 61 3 2 3" xfId="16445"/>
    <cellStyle name="Comma 61 3 3" xfId="22786"/>
    <cellStyle name="Comma 61 3 4" xfId="16444"/>
    <cellStyle name="Comma 61 4" xfId="8982"/>
    <cellStyle name="Comma 61 4 2" xfId="8983"/>
    <cellStyle name="Comma 61 4 2 2" xfId="22789"/>
    <cellStyle name="Comma 61 4 2 3" xfId="16447"/>
    <cellStyle name="Comma 61 4 3" xfId="22788"/>
    <cellStyle name="Comma 61 4 4" xfId="16446"/>
    <cellStyle name="Comma 62" xfId="8984"/>
    <cellStyle name="Comma 62 2" xfId="8985"/>
    <cellStyle name="Comma 62 3" xfId="8986"/>
    <cellStyle name="Comma 62 3 2" xfId="8987"/>
    <cellStyle name="Comma 62 3 2 2" xfId="22791"/>
    <cellStyle name="Comma 62 3 2 3" xfId="16449"/>
    <cellStyle name="Comma 62 3 3" xfId="22790"/>
    <cellStyle name="Comma 62 3 4" xfId="16448"/>
    <cellStyle name="Comma 62 4" xfId="8988"/>
    <cellStyle name="Comma 62 4 2" xfId="8989"/>
    <cellStyle name="Comma 62 4 2 2" xfId="22793"/>
    <cellStyle name="Comma 62 4 2 3" xfId="16451"/>
    <cellStyle name="Comma 62 4 3" xfId="22792"/>
    <cellStyle name="Comma 62 4 4" xfId="16450"/>
    <cellStyle name="Comma 63" xfId="8990"/>
    <cellStyle name="Comma 63 2" xfId="8991"/>
    <cellStyle name="Comma 63 3" xfId="8992"/>
    <cellStyle name="Comma 63 3 2" xfId="8993"/>
    <cellStyle name="Comma 63 3 2 2" xfId="22795"/>
    <cellStyle name="Comma 63 3 2 3" xfId="16453"/>
    <cellStyle name="Comma 63 3 3" xfId="22794"/>
    <cellStyle name="Comma 63 3 4" xfId="16452"/>
    <cellStyle name="Comma 63 4" xfId="8994"/>
    <cellStyle name="Comma 63 4 2" xfId="8995"/>
    <cellStyle name="Comma 63 4 2 2" xfId="22797"/>
    <cellStyle name="Comma 63 4 2 3" xfId="16455"/>
    <cellStyle name="Comma 63 4 3" xfId="22796"/>
    <cellStyle name="Comma 63 4 4" xfId="16454"/>
    <cellStyle name="Comma 64" xfId="8996"/>
    <cellStyle name="Comma 64 2" xfId="8997"/>
    <cellStyle name="Comma 64 3" xfId="8998"/>
    <cellStyle name="Comma 64 3 2" xfId="8999"/>
    <cellStyle name="Comma 64 3 2 2" xfId="22799"/>
    <cellStyle name="Comma 64 3 2 3" xfId="16457"/>
    <cellStyle name="Comma 64 3 3" xfId="22798"/>
    <cellStyle name="Comma 64 3 4" xfId="16456"/>
    <cellStyle name="Comma 64 4" xfId="9000"/>
    <cellStyle name="Comma 64 4 2" xfId="9001"/>
    <cellStyle name="Comma 64 4 2 2" xfId="22801"/>
    <cellStyle name="Comma 64 4 2 3" xfId="16459"/>
    <cellStyle name="Comma 64 4 3" xfId="22800"/>
    <cellStyle name="Comma 64 4 4" xfId="16458"/>
    <cellStyle name="Comma 65" xfId="9002"/>
    <cellStyle name="Comma 65 2" xfId="9003"/>
    <cellStyle name="Comma 65 3" xfId="9004"/>
    <cellStyle name="Comma 65 3 2" xfId="9005"/>
    <cellStyle name="Comma 65 3 2 2" xfId="22803"/>
    <cellStyle name="Comma 65 3 2 3" xfId="16461"/>
    <cellStyle name="Comma 65 3 3" xfId="22802"/>
    <cellStyle name="Comma 65 3 4" xfId="16460"/>
    <cellStyle name="Comma 65 4" xfId="9006"/>
    <cellStyle name="Comma 65 4 2" xfId="9007"/>
    <cellStyle name="Comma 65 4 2 2" xfId="22805"/>
    <cellStyle name="Comma 65 4 2 3" xfId="16463"/>
    <cellStyle name="Comma 65 4 3" xfId="22804"/>
    <cellStyle name="Comma 65 4 4" xfId="16462"/>
    <cellStyle name="Comma 66" xfId="9008"/>
    <cellStyle name="Comma 66 2" xfId="9009"/>
    <cellStyle name="Comma 66 2 2" xfId="9010"/>
    <cellStyle name="Comma 66 2 3" xfId="9011"/>
    <cellStyle name="Comma 66 2 4" xfId="9012"/>
    <cellStyle name="Comma 66 3" xfId="9013"/>
    <cellStyle name="Comma 66 4" xfId="9014"/>
    <cellStyle name="Comma 66 5" xfId="9015"/>
    <cellStyle name="Comma 66 6" xfId="9016"/>
    <cellStyle name="Comma 67" xfId="9017"/>
    <cellStyle name="Comma 67 2" xfId="9018"/>
    <cellStyle name="Comma 67 2 2" xfId="9019"/>
    <cellStyle name="Comma 67 2 3" xfId="9020"/>
    <cellStyle name="Comma 67 2 4" xfId="9021"/>
    <cellStyle name="Comma 67 3" xfId="9022"/>
    <cellStyle name="Comma 67 4" xfId="9023"/>
    <cellStyle name="Comma 67 5" xfId="9024"/>
    <cellStyle name="Comma 67 6" xfId="9025"/>
    <cellStyle name="Comma 68" xfId="9026"/>
    <cellStyle name="Comma 68 2" xfId="9027"/>
    <cellStyle name="Comma 68 2 2" xfId="9028"/>
    <cellStyle name="Comma 68 2 3" xfId="9029"/>
    <cellStyle name="Comma 68 2 4" xfId="9030"/>
    <cellStyle name="Comma 68 3" xfId="9031"/>
    <cellStyle name="Comma 68 4" xfId="9032"/>
    <cellStyle name="Comma 68 5" xfId="9033"/>
    <cellStyle name="Comma 68 6" xfId="9034"/>
    <cellStyle name="Comma 69" xfId="9035"/>
    <cellStyle name="Comma 69 2" xfId="9036"/>
    <cellStyle name="Comma 69 2 2" xfId="9037"/>
    <cellStyle name="Comma 69 2 3" xfId="9038"/>
    <cellStyle name="Comma 69 2 4" xfId="9039"/>
    <cellStyle name="Comma 69 3" xfId="9040"/>
    <cellStyle name="Comma 69 4" xfId="9041"/>
    <cellStyle name="Comma 69 5" xfId="9042"/>
    <cellStyle name="Comma 69 6" xfId="9043"/>
    <cellStyle name="Comma 7" xfId="360"/>
    <cellStyle name="Comma 7 10" xfId="9044"/>
    <cellStyle name="Comma 7 11" xfId="17396"/>
    <cellStyle name="Comma 7 12" xfId="11055"/>
    <cellStyle name="Comma 7 2" xfId="9045"/>
    <cellStyle name="Comma 7 2 2" xfId="9046"/>
    <cellStyle name="Comma 7 2 2 2" xfId="9047"/>
    <cellStyle name="Comma 7 2 2 2 2" xfId="9048"/>
    <cellStyle name="Comma 7 2 2 2 2 2" xfId="9049"/>
    <cellStyle name="Comma 7 2 2 2 2 3" xfId="9050"/>
    <cellStyle name="Comma 7 2 2 2 2 3 2" xfId="9051"/>
    <cellStyle name="Comma 7 2 2 2 2 4" xfId="9052"/>
    <cellStyle name="Comma 7 2 2 2 3" xfId="9053"/>
    <cellStyle name="Comma 7 2 2 2 4" xfId="9054"/>
    <cellStyle name="Comma 7 2 2 2 4 2" xfId="9055"/>
    <cellStyle name="Comma 7 2 2 2 5" xfId="9056"/>
    <cellStyle name="Comma 7 2 2 3" xfId="9057"/>
    <cellStyle name="Comma 7 2 2 3 2" xfId="9058"/>
    <cellStyle name="Comma 7 2 2 3 3" xfId="9059"/>
    <cellStyle name="Comma 7 2 2 3 3 2" xfId="9060"/>
    <cellStyle name="Comma 7 2 2 3 4" xfId="9061"/>
    <cellStyle name="Comma 7 2 2 4" xfId="9062"/>
    <cellStyle name="Comma 7 2 2 5" xfId="9063"/>
    <cellStyle name="Comma 7 2 2 5 2" xfId="9064"/>
    <cellStyle name="Comma 7 2 2 6" xfId="9065"/>
    <cellStyle name="Comma 7 2 3" xfId="9066"/>
    <cellStyle name="Comma 7 2 3 2" xfId="9067"/>
    <cellStyle name="Comma 7 2 3 2 2" xfId="9068"/>
    <cellStyle name="Comma 7 2 3 2 3" xfId="9069"/>
    <cellStyle name="Comma 7 2 3 2 3 2" xfId="9070"/>
    <cellStyle name="Comma 7 2 3 2 4" xfId="9071"/>
    <cellStyle name="Comma 7 2 3 3" xfId="9072"/>
    <cellStyle name="Comma 7 2 3 4" xfId="9073"/>
    <cellStyle name="Comma 7 2 3 4 2" xfId="9074"/>
    <cellStyle name="Comma 7 2 3 5" xfId="9075"/>
    <cellStyle name="Comma 7 2 4" xfId="9076"/>
    <cellStyle name="Comma 7 2 4 2" xfId="9077"/>
    <cellStyle name="Comma 7 2 4 3" xfId="9078"/>
    <cellStyle name="Comma 7 2 4 3 2" xfId="9079"/>
    <cellStyle name="Comma 7 2 4 4" xfId="9080"/>
    <cellStyle name="Comma 7 2 5" xfId="9081"/>
    <cellStyle name="Comma 7 2 6" xfId="9082"/>
    <cellStyle name="Comma 7 2 6 2" xfId="9083"/>
    <cellStyle name="Comma 7 2 7" xfId="9084"/>
    <cellStyle name="Comma 7 3" xfId="9085"/>
    <cellStyle name="Comma 7 3 2" xfId="9086"/>
    <cellStyle name="Comma 7 3 2 2" xfId="9087"/>
    <cellStyle name="Comma 7 3 2 2 2" xfId="9088"/>
    <cellStyle name="Comma 7 3 2 2 3" xfId="9089"/>
    <cellStyle name="Comma 7 3 2 2 3 2" xfId="9090"/>
    <cellStyle name="Comma 7 3 2 2 4" xfId="9091"/>
    <cellStyle name="Comma 7 3 2 3" xfId="9092"/>
    <cellStyle name="Comma 7 3 2 4" xfId="9093"/>
    <cellStyle name="Comma 7 3 2 4 2" xfId="9094"/>
    <cellStyle name="Comma 7 3 2 5" xfId="9095"/>
    <cellStyle name="Comma 7 3 3" xfId="9096"/>
    <cellStyle name="Comma 7 3 3 2" xfId="9097"/>
    <cellStyle name="Comma 7 3 3 3" xfId="9098"/>
    <cellStyle name="Comma 7 3 3 3 2" xfId="9099"/>
    <cellStyle name="Comma 7 3 3 4" xfId="9100"/>
    <cellStyle name="Comma 7 3 4" xfId="9101"/>
    <cellStyle name="Comma 7 3 5" xfId="9102"/>
    <cellStyle name="Comma 7 3 5 2" xfId="9103"/>
    <cellStyle name="Comma 7 3 6" xfId="9104"/>
    <cellStyle name="Comma 7 4" xfId="9105"/>
    <cellStyle name="Comma 7 4 2" xfId="9106"/>
    <cellStyle name="Comma 7 4 2 2" xfId="9107"/>
    <cellStyle name="Comma 7 4 2 3" xfId="9108"/>
    <cellStyle name="Comma 7 4 2 3 2" xfId="9109"/>
    <cellStyle name="Comma 7 4 2 4" xfId="9110"/>
    <cellStyle name="Comma 7 4 3" xfId="9111"/>
    <cellStyle name="Comma 7 4 4" xfId="9112"/>
    <cellStyle name="Comma 7 4 4 2" xfId="9113"/>
    <cellStyle name="Comma 7 4 5" xfId="9114"/>
    <cellStyle name="Comma 7 5" xfId="9115"/>
    <cellStyle name="Comma 7 5 2" xfId="9116"/>
    <cellStyle name="Comma 7 5 3" xfId="9117"/>
    <cellStyle name="Comma 7 5 3 2" xfId="9118"/>
    <cellStyle name="Comma 7 5 4" xfId="9119"/>
    <cellStyle name="Comma 7 6" xfId="9120"/>
    <cellStyle name="Comma 7 7" xfId="9121"/>
    <cellStyle name="Comma 7 8" xfId="9122"/>
    <cellStyle name="Comma 7 9" xfId="9123"/>
    <cellStyle name="Comma 7 9 2" xfId="9124"/>
    <cellStyle name="Comma 70" xfId="9125"/>
    <cellStyle name="Comma 70 2" xfId="9126"/>
    <cellStyle name="Comma 70 2 2" xfId="9127"/>
    <cellStyle name="Comma 70 3" xfId="9128"/>
    <cellStyle name="Comma 70 4" xfId="9129"/>
    <cellStyle name="Comma 70 5" xfId="9130"/>
    <cellStyle name="Comma 70 6" xfId="9131"/>
    <cellStyle name="Comma 71" xfId="9132"/>
    <cellStyle name="Comma 71 2" xfId="9133"/>
    <cellStyle name="Comma 71 2 2" xfId="9134"/>
    <cellStyle name="Comma 71 3" xfId="9135"/>
    <cellStyle name="Comma 71 4" xfId="9136"/>
    <cellStyle name="Comma 71 5" xfId="9137"/>
    <cellStyle name="Comma 71 6" xfId="9138"/>
    <cellStyle name="Comma 72" xfId="9139"/>
    <cellStyle name="Comma 72 2" xfId="9140"/>
    <cellStyle name="Comma 72 2 2" xfId="9141"/>
    <cellStyle name="Comma 72 3" xfId="9142"/>
    <cellStyle name="Comma 72 4" xfId="9143"/>
    <cellStyle name="Comma 72 5" xfId="9144"/>
    <cellStyle name="Comma 72 6" xfId="9145"/>
    <cellStyle name="Comma 73" xfId="9146"/>
    <cellStyle name="Comma 73 2" xfId="9147"/>
    <cellStyle name="Comma 73 2 2" xfId="9148"/>
    <cellStyle name="Comma 73 3" xfId="9149"/>
    <cellStyle name="Comma 73 4" xfId="9150"/>
    <cellStyle name="Comma 73 5" xfId="9151"/>
    <cellStyle name="Comma 73 6" xfId="9152"/>
    <cellStyle name="Comma 74" xfId="9153"/>
    <cellStyle name="Comma 74 2" xfId="9154"/>
    <cellStyle name="Comma 74 2 2" xfId="9155"/>
    <cellStyle name="Comma 74 3" xfId="9156"/>
    <cellStyle name="Comma 74 4" xfId="9157"/>
    <cellStyle name="Comma 74 5" xfId="9158"/>
    <cellStyle name="Comma 74 6" xfId="9159"/>
    <cellStyle name="Comma 75" xfId="9160"/>
    <cellStyle name="Comma 75 2" xfId="9161"/>
    <cellStyle name="Comma 75 2 2" xfId="9162"/>
    <cellStyle name="Comma 75 2 2 2" xfId="22807"/>
    <cellStyle name="Comma 75 2 2 3" xfId="16465"/>
    <cellStyle name="Comma 75 2 3" xfId="22806"/>
    <cellStyle name="Comma 75 2 4" xfId="16464"/>
    <cellStyle name="Comma 75 3" xfId="9163"/>
    <cellStyle name="Comma 75 4" xfId="9164"/>
    <cellStyle name="Comma 75 4 2" xfId="9165"/>
    <cellStyle name="Comma 75 4 2 2" xfId="22809"/>
    <cellStyle name="Comma 75 4 2 3" xfId="16467"/>
    <cellStyle name="Comma 75 4 3" xfId="22808"/>
    <cellStyle name="Comma 75 4 4" xfId="16466"/>
    <cellStyle name="Comma 76" xfId="9166"/>
    <cellStyle name="Comma 76 2" xfId="9167"/>
    <cellStyle name="Comma 76 2 2" xfId="9168"/>
    <cellStyle name="Comma 76 2 2 2" xfId="22811"/>
    <cellStyle name="Comma 76 2 2 3" xfId="16469"/>
    <cellStyle name="Comma 76 2 3" xfId="22810"/>
    <cellStyle name="Comma 76 2 4" xfId="16468"/>
    <cellStyle name="Comma 76 3" xfId="9169"/>
    <cellStyle name="Comma 76 4" xfId="9170"/>
    <cellStyle name="Comma 76 4 2" xfId="9171"/>
    <cellStyle name="Comma 76 4 2 2" xfId="22813"/>
    <cellStyle name="Comma 76 4 2 3" xfId="16471"/>
    <cellStyle name="Comma 76 4 3" xfId="22812"/>
    <cellStyle name="Comma 76 4 4" xfId="16470"/>
    <cellStyle name="Comma 77" xfId="9172"/>
    <cellStyle name="Comma 77 2" xfId="9173"/>
    <cellStyle name="Comma 77 2 2" xfId="9174"/>
    <cellStyle name="Comma 77 2 2 2" xfId="22815"/>
    <cellStyle name="Comma 77 2 2 3" xfId="16473"/>
    <cellStyle name="Comma 77 2 3" xfId="22814"/>
    <cellStyle name="Comma 77 2 4" xfId="16472"/>
    <cellStyle name="Comma 77 3" xfId="9175"/>
    <cellStyle name="Comma 77 4" xfId="9176"/>
    <cellStyle name="Comma 77 4 2" xfId="9177"/>
    <cellStyle name="Comma 77 4 2 2" xfId="22817"/>
    <cellStyle name="Comma 77 4 2 3" xfId="16475"/>
    <cellStyle name="Comma 77 4 3" xfId="22816"/>
    <cellStyle name="Comma 77 4 4" xfId="16474"/>
    <cellStyle name="Comma 78" xfId="9178"/>
    <cellStyle name="Comma 78 2" xfId="9179"/>
    <cellStyle name="Comma 78 2 2" xfId="9180"/>
    <cellStyle name="Comma 78 2 2 2" xfId="22819"/>
    <cellStyle name="Comma 78 2 2 3" xfId="16477"/>
    <cellStyle name="Comma 78 2 3" xfId="22818"/>
    <cellStyle name="Comma 78 2 4" xfId="16476"/>
    <cellStyle name="Comma 78 3" xfId="9181"/>
    <cellStyle name="Comma 78 4" xfId="9182"/>
    <cellStyle name="Comma 78 4 2" xfId="9183"/>
    <cellStyle name="Comma 78 4 2 2" xfId="22821"/>
    <cellStyle name="Comma 78 4 2 3" xfId="16479"/>
    <cellStyle name="Comma 78 4 3" xfId="22820"/>
    <cellStyle name="Comma 78 4 4" xfId="16478"/>
    <cellStyle name="Comma 79" xfId="9184"/>
    <cellStyle name="Comma 79 2" xfId="9185"/>
    <cellStyle name="Comma 79 3" xfId="9186"/>
    <cellStyle name="Comma 79 4" xfId="9187"/>
    <cellStyle name="Comma 8" xfId="361"/>
    <cellStyle name="Comma 8 10" xfId="9188"/>
    <cellStyle name="Comma 8 11" xfId="17397"/>
    <cellStyle name="Comma 8 12" xfId="23604"/>
    <cellStyle name="Comma 8 13" xfId="28350"/>
    <cellStyle name="Comma 8 14" xfId="11056"/>
    <cellStyle name="Comma 8 2" xfId="362"/>
    <cellStyle name="Comma 8 2 2" xfId="9189"/>
    <cellStyle name="Comma 8 2 2 2" xfId="9190"/>
    <cellStyle name="Comma 8 2 2 2 2" xfId="9191"/>
    <cellStyle name="Comma 8 2 2 2 2 2" xfId="9192"/>
    <cellStyle name="Comma 8 2 2 2 2 3" xfId="9193"/>
    <cellStyle name="Comma 8 2 2 2 2 3 2" xfId="9194"/>
    <cellStyle name="Comma 8 2 2 2 2 4" xfId="9195"/>
    <cellStyle name="Comma 8 2 2 2 3" xfId="9196"/>
    <cellStyle name="Comma 8 2 2 2 4" xfId="9197"/>
    <cellStyle name="Comma 8 2 2 2 4 2" xfId="9198"/>
    <cellStyle name="Comma 8 2 2 2 5" xfId="9199"/>
    <cellStyle name="Comma 8 2 2 3" xfId="9200"/>
    <cellStyle name="Comma 8 2 2 3 2" xfId="9201"/>
    <cellStyle name="Comma 8 2 2 3 3" xfId="9202"/>
    <cellStyle name="Comma 8 2 2 3 3 2" xfId="9203"/>
    <cellStyle name="Comma 8 2 2 3 4" xfId="9204"/>
    <cellStyle name="Comma 8 2 2 4" xfId="9205"/>
    <cellStyle name="Comma 8 2 2 5" xfId="9206"/>
    <cellStyle name="Comma 8 2 2 5 2" xfId="9207"/>
    <cellStyle name="Comma 8 2 2 6" xfId="9208"/>
    <cellStyle name="Comma 8 2 3" xfId="9209"/>
    <cellStyle name="Comma 8 2 3 2" xfId="9210"/>
    <cellStyle name="Comma 8 2 3 2 2" xfId="9211"/>
    <cellStyle name="Comma 8 2 3 2 3" xfId="9212"/>
    <cellStyle name="Comma 8 2 3 2 3 2" xfId="9213"/>
    <cellStyle name="Comma 8 2 3 2 4" xfId="9214"/>
    <cellStyle name="Comma 8 2 3 3" xfId="9215"/>
    <cellStyle name="Comma 8 2 3 4" xfId="9216"/>
    <cellStyle name="Comma 8 2 3 4 2" xfId="9217"/>
    <cellStyle name="Comma 8 2 3 5" xfId="9218"/>
    <cellStyle name="Comma 8 2 4" xfId="9219"/>
    <cellStyle name="Comma 8 2 4 2" xfId="9220"/>
    <cellStyle name="Comma 8 2 4 3" xfId="9221"/>
    <cellStyle name="Comma 8 2 4 3 2" xfId="9222"/>
    <cellStyle name="Comma 8 2 4 4" xfId="9223"/>
    <cellStyle name="Comma 8 2 5" xfId="9224"/>
    <cellStyle name="Comma 8 2 6" xfId="9225"/>
    <cellStyle name="Comma 8 2 6 2" xfId="9226"/>
    <cellStyle name="Comma 8 2 7" xfId="9227"/>
    <cellStyle name="Comma 8 2 8" xfId="17398"/>
    <cellStyle name="Comma 8 2 9" xfId="11057"/>
    <cellStyle name="Comma 8 3" xfId="9228"/>
    <cellStyle name="Comma 8 3 2" xfId="9229"/>
    <cellStyle name="Comma 8 3 2 2" xfId="9230"/>
    <cellStyle name="Comma 8 3 2 2 2" xfId="9231"/>
    <cellStyle name="Comma 8 3 2 2 3" xfId="9232"/>
    <cellStyle name="Comma 8 3 2 2 3 2" xfId="9233"/>
    <cellStyle name="Comma 8 3 2 2 4" xfId="9234"/>
    <cellStyle name="Comma 8 3 2 3" xfId="9235"/>
    <cellStyle name="Comma 8 3 2 4" xfId="9236"/>
    <cellStyle name="Comma 8 3 2 4 2" xfId="9237"/>
    <cellStyle name="Comma 8 3 2 5" xfId="9238"/>
    <cellStyle name="Comma 8 3 3" xfId="9239"/>
    <cellStyle name="Comma 8 3 3 2" xfId="9240"/>
    <cellStyle name="Comma 8 3 3 3" xfId="9241"/>
    <cellStyle name="Comma 8 3 3 3 2" xfId="9242"/>
    <cellStyle name="Comma 8 3 3 4" xfId="9243"/>
    <cellStyle name="Comma 8 3 4" xfId="9244"/>
    <cellStyle name="Comma 8 3 5" xfId="9245"/>
    <cellStyle name="Comma 8 3 5 2" xfId="9246"/>
    <cellStyle name="Comma 8 3 6" xfId="9247"/>
    <cellStyle name="Comma 8 4" xfId="9248"/>
    <cellStyle name="Comma 8 4 2" xfId="9249"/>
    <cellStyle name="Comma 8 4 2 2" xfId="9250"/>
    <cellStyle name="Comma 8 4 2 3" xfId="9251"/>
    <cellStyle name="Comma 8 4 2 3 2" xfId="9252"/>
    <cellStyle name="Comma 8 4 2 4" xfId="9253"/>
    <cellStyle name="Comma 8 4 3" xfId="9254"/>
    <cellStyle name="Comma 8 4 4" xfId="9255"/>
    <cellStyle name="Comma 8 4 4 2" xfId="9256"/>
    <cellStyle name="Comma 8 4 5" xfId="9257"/>
    <cellStyle name="Comma 8 5" xfId="9258"/>
    <cellStyle name="Comma 8 5 2" xfId="9259"/>
    <cellStyle name="Comma 8 5 3" xfId="9260"/>
    <cellStyle name="Comma 8 5 3 2" xfId="9261"/>
    <cellStyle name="Comma 8 5 4" xfId="9262"/>
    <cellStyle name="Comma 8 6" xfId="9263"/>
    <cellStyle name="Comma 8 6 2" xfId="9264"/>
    <cellStyle name="Comma 8 7" xfId="9265"/>
    <cellStyle name="Comma 8 8" xfId="9266"/>
    <cellStyle name="Comma 8 9" xfId="9267"/>
    <cellStyle name="Comma 8 9 2" xfId="9268"/>
    <cellStyle name="Comma 80" xfId="9269"/>
    <cellStyle name="Comma 80 2" xfId="9270"/>
    <cellStyle name="Comma 80 3" xfId="9271"/>
    <cellStyle name="Comma 80 4" xfId="9272"/>
    <cellStyle name="Comma 81" xfId="9273"/>
    <cellStyle name="Comma 81 2" xfId="9274"/>
    <cellStyle name="Comma 81 2 2" xfId="9275"/>
    <cellStyle name="Comma 81 2 2 2" xfId="22823"/>
    <cellStyle name="Comma 81 2 2 3" xfId="16481"/>
    <cellStyle name="Comma 81 2 3" xfId="22822"/>
    <cellStyle name="Comma 81 2 4" xfId="16480"/>
    <cellStyle name="Comma 81 3" xfId="9276"/>
    <cellStyle name="Comma 81 4" xfId="9277"/>
    <cellStyle name="Comma 81 4 2" xfId="9278"/>
    <cellStyle name="Comma 81 4 2 2" xfId="22825"/>
    <cellStyle name="Comma 81 4 2 3" xfId="16483"/>
    <cellStyle name="Comma 81 4 3" xfId="22824"/>
    <cellStyle name="Comma 81 4 4" xfId="16482"/>
    <cellStyle name="Comma 82" xfId="9279"/>
    <cellStyle name="Comma 82 2" xfId="9280"/>
    <cellStyle name="Comma 82 2 2" xfId="9281"/>
    <cellStyle name="Comma 82 2 2 2" xfId="22827"/>
    <cellStyle name="Comma 82 2 2 3" xfId="16485"/>
    <cellStyle name="Comma 82 2 3" xfId="22826"/>
    <cellStyle name="Comma 82 2 4" xfId="16484"/>
    <cellStyle name="Comma 82 3" xfId="9282"/>
    <cellStyle name="Comma 82 4" xfId="9283"/>
    <cellStyle name="Comma 82 4 2" xfId="9284"/>
    <cellStyle name="Comma 82 4 2 2" xfId="22829"/>
    <cellStyle name="Comma 82 4 2 3" xfId="16487"/>
    <cellStyle name="Comma 82 4 3" xfId="22828"/>
    <cellStyle name="Comma 82 4 4" xfId="16486"/>
    <cellStyle name="Comma 83" xfId="9285"/>
    <cellStyle name="Comma 84" xfId="9286"/>
    <cellStyle name="Comma 85" xfId="9287"/>
    <cellStyle name="Comma 86" xfId="9288"/>
    <cellStyle name="Comma 87" xfId="9289"/>
    <cellStyle name="Comma 88" xfId="9290"/>
    <cellStyle name="Comma 89" xfId="9291"/>
    <cellStyle name="Comma 9" xfId="363"/>
    <cellStyle name="Comma 9 10" xfId="9292"/>
    <cellStyle name="Comma 9 2" xfId="364"/>
    <cellStyle name="Comma 9 2 2" xfId="9293"/>
    <cellStyle name="Comma 9 2 2 2" xfId="9294"/>
    <cellStyle name="Comma 9 2 2 2 2" xfId="9295"/>
    <cellStyle name="Comma 9 2 2 2 2 2" xfId="9296"/>
    <cellStyle name="Comma 9 2 2 2 2 3" xfId="9297"/>
    <cellStyle name="Comma 9 2 2 2 2 3 2" xfId="9298"/>
    <cellStyle name="Comma 9 2 2 2 2 4" xfId="9299"/>
    <cellStyle name="Comma 9 2 2 2 3" xfId="9300"/>
    <cellStyle name="Comma 9 2 2 2 4" xfId="9301"/>
    <cellStyle name="Comma 9 2 2 2 4 2" xfId="9302"/>
    <cellStyle name="Comma 9 2 2 2 5" xfId="9303"/>
    <cellStyle name="Comma 9 2 2 3" xfId="9304"/>
    <cellStyle name="Comma 9 2 2 3 2" xfId="9305"/>
    <cellStyle name="Comma 9 2 2 3 3" xfId="9306"/>
    <cellStyle name="Comma 9 2 2 3 3 2" xfId="9307"/>
    <cellStyle name="Comma 9 2 2 3 4" xfId="9308"/>
    <cellStyle name="Comma 9 2 2 4" xfId="9309"/>
    <cellStyle name="Comma 9 2 2 5" xfId="9310"/>
    <cellStyle name="Comma 9 2 2 5 2" xfId="9311"/>
    <cellStyle name="Comma 9 2 2 6" xfId="9312"/>
    <cellStyle name="Comma 9 2 3" xfId="9313"/>
    <cellStyle name="Comma 9 2 3 2" xfId="9314"/>
    <cellStyle name="Comma 9 2 3 2 2" xfId="9315"/>
    <cellStyle name="Comma 9 2 3 2 3" xfId="9316"/>
    <cellStyle name="Comma 9 2 3 2 3 2" xfId="9317"/>
    <cellStyle name="Comma 9 2 3 2 4" xfId="9318"/>
    <cellStyle name="Comma 9 2 3 3" xfId="9319"/>
    <cellStyle name="Comma 9 2 3 4" xfId="9320"/>
    <cellStyle name="Comma 9 2 3 4 2" xfId="9321"/>
    <cellStyle name="Comma 9 2 3 5" xfId="9322"/>
    <cellStyle name="Comma 9 2 4" xfId="9323"/>
    <cellStyle name="Comma 9 2 4 2" xfId="9324"/>
    <cellStyle name="Comma 9 2 4 3" xfId="9325"/>
    <cellStyle name="Comma 9 2 4 3 2" xfId="9326"/>
    <cellStyle name="Comma 9 2 4 4" xfId="9327"/>
    <cellStyle name="Comma 9 2 5" xfId="9328"/>
    <cellStyle name="Comma 9 2 6" xfId="9329"/>
    <cellStyle name="Comma 9 2 6 2" xfId="9330"/>
    <cellStyle name="Comma 9 2 7" xfId="9331"/>
    <cellStyle name="Comma 9 2 8" xfId="17399"/>
    <cellStyle name="Comma 9 2 9" xfId="11058"/>
    <cellStyle name="Comma 9 3" xfId="9332"/>
    <cellStyle name="Comma 9 3 2" xfId="9333"/>
    <cellStyle name="Comma 9 3 2 2" xfId="9334"/>
    <cellStyle name="Comma 9 3 2 2 2" xfId="9335"/>
    <cellStyle name="Comma 9 3 2 2 3" xfId="9336"/>
    <cellStyle name="Comma 9 3 2 2 3 2" xfId="9337"/>
    <cellStyle name="Comma 9 3 2 2 4" xfId="9338"/>
    <cellStyle name="Comma 9 3 2 3" xfId="9339"/>
    <cellStyle name="Comma 9 3 2 4" xfId="9340"/>
    <cellStyle name="Comma 9 3 2 4 2" xfId="9341"/>
    <cellStyle name="Comma 9 3 2 5" xfId="9342"/>
    <cellStyle name="Comma 9 3 3" xfId="9343"/>
    <cellStyle name="Comma 9 3 3 2" xfId="9344"/>
    <cellStyle name="Comma 9 3 3 3" xfId="9345"/>
    <cellStyle name="Comma 9 3 3 3 2" xfId="9346"/>
    <cellStyle name="Comma 9 3 3 4" xfId="9347"/>
    <cellStyle name="Comma 9 3 4" xfId="9348"/>
    <cellStyle name="Comma 9 3 5" xfId="9349"/>
    <cellStyle name="Comma 9 3 5 2" xfId="9350"/>
    <cellStyle name="Comma 9 3 6" xfId="9351"/>
    <cellStyle name="Comma 9 4" xfId="9352"/>
    <cellStyle name="Comma 9 4 2" xfId="9353"/>
    <cellStyle name="Comma 9 4 2 2" xfId="9354"/>
    <cellStyle name="Comma 9 4 2 3" xfId="9355"/>
    <cellStyle name="Comma 9 4 2 3 2" xfId="9356"/>
    <cellStyle name="Comma 9 4 2 4" xfId="9357"/>
    <cellStyle name="Comma 9 4 3" xfId="9358"/>
    <cellStyle name="Comma 9 4 4" xfId="9359"/>
    <cellStyle name="Comma 9 4 4 2" xfId="9360"/>
    <cellStyle name="Comma 9 4 5" xfId="9361"/>
    <cellStyle name="Comma 9 5" xfId="9362"/>
    <cellStyle name="Comma 9 5 2" xfId="9363"/>
    <cellStyle name="Comma 9 5 3" xfId="9364"/>
    <cellStyle name="Comma 9 5 3 2" xfId="9365"/>
    <cellStyle name="Comma 9 5 4" xfId="9366"/>
    <cellStyle name="Comma 9 6" xfId="9367"/>
    <cellStyle name="Comma 9 6 2" xfId="9368"/>
    <cellStyle name="Comma 9 7" xfId="9369"/>
    <cellStyle name="Comma 9 8" xfId="9370"/>
    <cellStyle name="Comma 9 9" xfId="9371"/>
    <cellStyle name="Comma 9 9 2" xfId="9372"/>
    <cellStyle name="Comma 90" xfId="9373"/>
    <cellStyle name="Comma 91" xfId="9374"/>
    <cellStyle name="Comma 92" xfId="9375"/>
    <cellStyle name="Comma 93" xfId="9376"/>
    <cellStyle name="Comma 94" xfId="9377"/>
    <cellStyle name="Comma 95" xfId="9378"/>
    <cellStyle name="Comma 96" xfId="9379"/>
    <cellStyle name="Comma 97" xfId="9380"/>
    <cellStyle name="Comma 98" xfId="9381"/>
    <cellStyle name="Comma 99" xfId="9382"/>
    <cellStyle name="comma zerodec" xfId="2218"/>
    <cellStyle name="Comma, 0" xfId="9383"/>
    <cellStyle name="Comma, 0 2" xfId="9384"/>
    <cellStyle name="Comma[2]" xfId="9385"/>
    <cellStyle name="Comma_Audi AU210_DashBoard_Oct 09" xfId="35"/>
    <cellStyle name="Comma0" xfId="9386"/>
    <cellStyle name="Comma0 2" xfId="9387"/>
    <cellStyle name="Comma0 2 2" xfId="9388"/>
    <cellStyle name="Comment" xfId="9389"/>
    <cellStyle name="Comment 2" xfId="22830"/>
    <cellStyle name="Comment 3" xfId="16488"/>
    <cellStyle name="Continous" xfId="9390"/>
    <cellStyle name="Copied" xfId="9391"/>
    <cellStyle name="Copied 2" xfId="22831"/>
    <cellStyle name="Copied 3" xfId="16489"/>
    <cellStyle name="COST1" xfId="9392"/>
    <cellStyle name="COST1 2" xfId="22832"/>
    <cellStyle name="COST1 3" xfId="16490"/>
    <cellStyle name="Currency $" xfId="9393"/>
    <cellStyle name="Currency $ 2" xfId="9394"/>
    <cellStyle name="Currency $ 3" xfId="9395"/>
    <cellStyle name="Currency $ 4" xfId="9396"/>
    <cellStyle name="Currency $ 4 2" xfId="9397"/>
    <cellStyle name="Currency (0)" xfId="9398"/>
    <cellStyle name="Currency (0) -" xfId="9399"/>
    <cellStyle name="Currency (0) - 2" xfId="9400"/>
    <cellStyle name="Currency (0) - 3" xfId="22834"/>
    <cellStyle name="Currency (0) - 4" xfId="16492"/>
    <cellStyle name="Currency (0) 10" xfId="9401"/>
    <cellStyle name="Currency (0) 11" xfId="9402"/>
    <cellStyle name="Currency (0) 12" xfId="9403"/>
    <cellStyle name="Currency (0) 13" xfId="22833"/>
    <cellStyle name="Currency (0) 14" xfId="27279"/>
    <cellStyle name="Currency (0) 15" xfId="27632"/>
    <cellStyle name="Currency (0) 16" xfId="27851"/>
    <cellStyle name="Currency (0) 17" xfId="33962"/>
    <cellStyle name="Currency (0) 18" xfId="35044"/>
    <cellStyle name="Currency (0) 19" xfId="36128"/>
    <cellStyle name="Currency (0) 2" xfId="9404"/>
    <cellStyle name="Currency (0) 20" xfId="36813"/>
    <cellStyle name="Currency (0) 21" xfId="37163"/>
    <cellStyle name="Currency (0) 22" xfId="37382"/>
    <cellStyle name="Currency (0) 23" xfId="16491"/>
    <cellStyle name="Currency (0) 3" xfId="9405"/>
    <cellStyle name="Currency (0) 4" xfId="9406"/>
    <cellStyle name="Currency (0) 5" xfId="9407"/>
    <cellStyle name="Currency (0) 6" xfId="9408"/>
    <cellStyle name="Currency (0) 7" xfId="9409"/>
    <cellStyle name="Currency (0) 8" xfId="9410"/>
    <cellStyle name="Currency (0) 9" xfId="9411"/>
    <cellStyle name="Currency (0) incl." xfId="9412"/>
    <cellStyle name="Currency (0) incl. 2" xfId="9413"/>
    <cellStyle name="Currency (0) incl. 3" xfId="9414"/>
    <cellStyle name="Currency (0) incl. 3 2" xfId="22836"/>
    <cellStyle name="Currency (0) incl. 3 3" xfId="16494"/>
    <cellStyle name="Currency (0) incl. 4" xfId="22835"/>
    <cellStyle name="Currency (0) incl. 5" xfId="16493"/>
    <cellStyle name="Currency (0) N/A" xfId="9415"/>
    <cellStyle name="Currency (0) N/A 2" xfId="9416"/>
    <cellStyle name="Currency (0) N/A 3" xfId="9417"/>
    <cellStyle name="Currency (0) N/A 3 2" xfId="22838"/>
    <cellStyle name="Currency (0) N/A 3 3" xfId="16496"/>
    <cellStyle name="Currency (0) N/A 4" xfId="22837"/>
    <cellStyle name="Currency (0) N/A 5" xfId="16495"/>
    <cellStyle name="Currency (0) TBD" xfId="9418"/>
    <cellStyle name="Currency (0) TBD-" xfId="9419"/>
    <cellStyle name="Currency (0) TBD 10" xfId="9420"/>
    <cellStyle name="Currency (0) TBD- 10" xfId="9421"/>
    <cellStyle name="Currency (0) TBD- 10 2" xfId="9422"/>
    <cellStyle name="Currency (0) TBD- 10 2 2" xfId="22841"/>
    <cellStyle name="Currency (0) TBD- 10 2 3" xfId="16499"/>
    <cellStyle name="Currency (0) TBD- 10 3" xfId="9423"/>
    <cellStyle name="Currency (0) TBD 11" xfId="9424"/>
    <cellStyle name="Currency (0) TBD- 11" xfId="9425"/>
    <cellStyle name="Currency (0) TBD 12" xfId="9426"/>
    <cellStyle name="Currency (0) TBD- 12" xfId="9427"/>
    <cellStyle name="Currency (0) TBD 13" xfId="22839"/>
    <cellStyle name="Currency (0) TBD- 13" xfId="9428"/>
    <cellStyle name="Currency (0) TBD- 13 2" xfId="22842"/>
    <cellStyle name="Currency (0) TBD- 13 3" xfId="16500"/>
    <cellStyle name="Currency (0) TBD 14" xfId="27280"/>
    <cellStyle name="Currency (0) TBD- 14" xfId="9429"/>
    <cellStyle name="Currency (0) TBD- 14 2" xfId="22843"/>
    <cellStyle name="Currency (0) TBD- 14 3" xfId="16501"/>
    <cellStyle name="Currency (0) TBD 15" xfId="27633"/>
    <cellStyle name="Currency (0) TBD- 15" xfId="9430"/>
    <cellStyle name="Currency (0) TBD- 15 2" xfId="22844"/>
    <cellStyle name="Currency (0) TBD- 15 3" xfId="16502"/>
    <cellStyle name="Currency (0) TBD 16" xfId="27852"/>
    <cellStyle name="Currency (0) TBD- 16" xfId="9431"/>
    <cellStyle name="Currency (0) TBD- 16 2" xfId="22845"/>
    <cellStyle name="Currency (0) TBD- 16 3" xfId="16503"/>
    <cellStyle name="Currency (0) TBD 17" xfId="33963"/>
    <cellStyle name="Currency (0) TBD- 17" xfId="9432"/>
    <cellStyle name="Currency (0) TBD- 17 2" xfId="22846"/>
    <cellStyle name="Currency (0) TBD- 17 3" xfId="16504"/>
    <cellStyle name="Currency (0) TBD 18" xfId="35064"/>
    <cellStyle name="Currency (0) TBD- 18" xfId="9433"/>
    <cellStyle name="Currency (0) TBD- 18 2" xfId="22847"/>
    <cellStyle name="Currency (0) TBD- 18 3" xfId="16505"/>
    <cellStyle name="Currency (0) TBD 19" xfId="36129"/>
    <cellStyle name="Currency (0) TBD- 19" xfId="9434"/>
    <cellStyle name="Currency (0) TBD- 19 2" xfId="22848"/>
    <cellStyle name="Currency (0) TBD- 19 3" xfId="16506"/>
    <cellStyle name="Currency (0) TBD 2" xfId="9435"/>
    <cellStyle name="Currency (0) TBD- 2" xfId="9436"/>
    <cellStyle name="Currency (0) TBD 20" xfId="36814"/>
    <cellStyle name="Currency (0) TBD- 20" xfId="9437"/>
    <cellStyle name="Currency (0) TBD- 20 2" xfId="22849"/>
    <cellStyle name="Currency (0) TBD- 20 3" xfId="16507"/>
    <cellStyle name="Currency (0) TBD 21" xfId="37164"/>
    <cellStyle name="Currency (0) TBD- 21" xfId="9438"/>
    <cellStyle name="Currency (0) TBD- 21 2" xfId="22850"/>
    <cellStyle name="Currency (0) TBD- 21 3" xfId="16508"/>
    <cellStyle name="Currency (0) TBD 22" xfId="37383"/>
    <cellStyle name="Currency (0) TBD- 22" xfId="9439"/>
    <cellStyle name="Currency (0) TBD- 22 2" xfId="22851"/>
    <cellStyle name="Currency (0) TBD- 22 3" xfId="16509"/>
    <cellStyle name="Currency (0) TBD 23" xfId="16497"/>
    <cellStyle name="Currency (0) TBD- 23" xfId="9440"/>
    <cellStyle name="Currency (0) TBD- 23 2" xfId="22852"/>
    <cellStyle name="Currency (0) TBD- 23 3" xfId="16510"/>
    <cellStyle name="Currency (0) TBD- 24" xfId="9441"/>
    <cellStyle name="Currency (0) TBD- 24 2" xfId="22853"/>
    <cellStyle name="Currency (0) TBD- 24 3" xfId="16511"/>
    <cellStyle name="Currency (0) TBD- 25" xfId="9442"/>
    <cellStyle name="Currency (0) TBD- 25 2" xfId="22854"/>
    <cellStyle name="Currency (0) TBD- 25 3" xfId="16512"/>
    <cellStyle name="Currency (0) TBD- 26" xfId="9443"/>
    <cellStyle name="Currency (0) TBD- 26 2" xfId="22855"/>
    <cellStyle name="Currency (0) TBD- 26 3" xfId="16513"/>
    <cellStyle name="Currency (0) TBD- 27" xfId="9444"/>
    <cellStyle name="Currency (0) TBD- 27 2" xfId="22856"/>
    <cellStyle name="Currency (0) TBD- 27 3" xfId="16514"/>
    <cellStyle name="Currency (0) TBD- 28" xfId="9445"/>
    <cellStyle name="Currency (0) TBD- 28 2" xfId="22857"/>
    <cellStyle name="Currency (0) TBD- 28 3" xfId="16515"/>
    <cellStyle name="Currency (0) TBD- 29" xfId="9446"/>
    <cellStyle name="Currency (0) TBD- 29 2" xfId="22858"/>
    <cellStyle name="Currency (0) TBD- 29 3" xfId="16516"/>
    <cellStyle name="Currency (0) TBD 3" xfId="9447"/>
    <cellStyle name="Currency (0) TBD- 3" xfId="9448"/>
    <cellStyle name="Currency (0) TBD- 30" xfId="9449"/>
    <cellStyle name="Currency (0) TBD- 30 2" xfId="22859"/>
    <cellStyle name="Currency (0) TBD- 30 3" xfId="16517"/>
    <cellStyle name="Currency (0) TBD- 31" xfId="9450"/>
    <cellStyle name="Currency (0) TBD- 31 2" xfId="22860"/>
    <cellStyle name="Currency (0) TBD- 31 3" xfId="16518"/>
    <cellStyle name="Currency (0) TBD- 32" xfId="9451"/>
    <cellStyle name="Currency (0) TBD- 32 2" xfId="22861"/>
    <cellStyle name="Currency (0) TBD- 32 3" xfId="16519"/>
    <cellStyle name="Currency (0) TBD- 33" xfId="9452"/>
    <cellStyle name="Currency (0) TBD- 33 2" xfId="22862"/>
    <cellStyle name="Currency (0) TBD- 33 3" xfId="16520"/>
    <cellStyle name="Currency (0) TBD- 34" xfId="9453"/>
    <cellStyle name="Currency (0) TBD- 34 2" xfId="22863"/>
    <cellStyle name="Currency (0) TBD- 34 3" xfId="16521"/>
    <cellStyle name="Currency (0) TBD- 35" xfId="9454"/>
    <cellStyle name="Currency (0) TBD- 35 2" xfId="22864"/>
    <cellStyle name="Currency (0) TBD- 35 3" xfId="16522"/>
    <cellStyle name="Currency (0) TBD- 36" xfId="9455"/>
    <cellStyle name="Currency (0) TBD- 36 2" xfId="22865"/>
    <cellStyle name="Currency (0) TBD- 36 3" xfId="16523"/>
    <cellStyle name="Currency (0) TBD- 37" xfId="22840"/>
    <cellStyle name="Currency (0) TBD- 38" xfId="27281"/>
    <cellStyle name="Currency (0) TBD- 39" xfId="27634"/>
    <cellStyle name="Currency (0) TBD 4" xfId="9456"/>
    <cellStyle name="Currency (0) TBD- 4" xfId="9457"/>
    <cellStyle name="Currency (0) TBD- 40" xfId="27853"/>
    <cellStyle name="Currency (0) TBD- 41" xfId="33964"/>
    <cellStyle name="Currency (0) TBD- 42" xfId="35065"/>
    <cellStyle name="Currency (0) TBD- 43" xfId="36130"/>
    <cellStyle name="Currency (0) TBD- 44" xfId="36815"/>
    <cellStyle name="Currency (0) TBD- 45" xfId="37165"/>
    <cellStyle name="Currency (0) TBD- 46" xfId="37384"/>
    <cellStyle name="Currency (0) TBD- 47" xfId="16498"/>
    <cellStyle name="Currency (0) TBD 5" xfId="9458"/>
    <cellStyle name="Currency (0) TBD- 5" xfId="9459"/>
    <cellStyle name="Currency (0) TBD 6" xfId="9460"/>
    <cellStyle name="Currency (0) TBD- 6" xfId="9461"/>
    <cellStyle name="Currency (0) TBD 7" xfId="9462"/>
    <cellStyle name="Currency (0) TBD- 7" xfId="9463"/>
    <cellStyle name="Currency (0) TBD 8" xfId="9464"/>
    <cellStyle name="Currency (0) TBD- 8" xfId="9465"/>
    <cellStyle name="Currency (0) TBD 9" xfId="9466"/>
    <cellStyle name="Currency (0) TBD- 9" xfId="9467"/>
    <cellStyle name="Currency (0) TBD_05MY CM Addendum HID Whls 5-12-04" xfId="9468"/>
    <cellStyle name="Currency (0) TBD-_05MY CM Addendum HID Whls 5-12-04" xfId="9469"/>
    <cellStyle name="Currency (0) TBD_06MY Range Rover Paper Version 1" xfId="9470"/>
    <cellStyle name="Currency (0) TBD-_06MY Range Rover Paper Version 1" xfId="9471"/>
    <cellStyle name="Currency (0) TBD_09d_L319 '07MY Pricing - Canada" xfId="9472"/>
    <cellStyle name="Currency (0) TBD-_09d_L319 '07MY Pricing - Canada" xfId="9473"/>
    <cellStyle name="Currency (0) TBD_09d_L319 '07MY Pricing - Canada 10" xfId="37166"/>
    <cellStyle name="Currency (0) TBD-_09d_L319 '07MY Pricing - Canada 10" xfId="37167"/>
    <cellStyle name="Currency (0) TBD_09d_L319 '07MY Pricing - Canada 11" xfId="37385"/>
    <cellStyle name="Currency (0) TBD-_09d_L319 '07MY Pricing - Canada 11" xfId="37386"/>
    <cellStyle name="Currency (0) TBD_09d_L319 '07MY Pricing - Canada 12" xfId="16524"/>
    <cellStyle name="Currency (0) TBD-_09d_L319 '07MY Pricing - Canada 12" xfId="16525"/>
    <cellStyle name="Currency (0) TBD_09d_L319 '07MY Pricing - Canada 2" xfId="22866"/>
    <cellStyle name="Currency (0) TBD-_09d_L319 '07MY Pricing - Canada 2" xfId="22867"/>
    <cellStyle name="Currency (0) TBD_09d_L319 '07MY Pricing - Canada 3" xfId="27282"/>
    <cellStyle name="Currency (0) TBD-_09d_L319 '07MY Pricing - Canada 3" xfId="27283"/>
    <cellStyle name="Currency (0) TBD_09d_L319 '07MY Pricing - Canada 4" xfId="27635"/>
    <cellStyle name="Currency (0) TBD-_09d_L319 '07MY Pricing - Canada 4" xfId="27636"/>
    <cellStyle name="Currency (0) TBD_09d_L319 '07MY Pricing - Canada 5" xfId="27854"/>
    <cellStyle name="Currency (0) TBD-_09d_L319 '07MY Pricing - Canada 5" xfId="27855"/>
    <cellStyle name="Currency (0) TBD_09d_L319 '07MY Pricing - Canada 6" xfId="33965"/>
    <cellStyle name="Currency (0) TBD-_09d_L319 '07MY Pricing - Canada 6" xfId="33966"/>
    <cellStyle name="Currency (0) TBD_09d_L319 '07MY Pricing - Canada 7" xfId="35114"/>
    <cellStyle name="Currency (0) TBD-_09d_L319 '07MY Pricing - Canada 7" xfId="35115"/>
    <cellStyle name="Currency (0) TBD_09d_L319 '07MY Pricing - Canada 8" xfId="36131"/>
    <cellStyle name="Currency (0) TBD-_09d_L319 '07MY Pricing - Canada 8" xfId="36132"/>
    <cellStyle name="Currency (0) TBD_09d_L319 '07MY Pricing - Canada 9" xfId="36816"/>
    <cellStyle name="Currency (0) TBD-_09d_L319 '07MY Pricing - Canada 9" xfId="36817"/>
    <cellStyle name="Currency (0) TBD_12+0 Updated vs Budget incl gross list" xfId="9474"/>
    <cellStyle name="Currency (0) TBD-_12+0 Updated vs Budget incl gross list" xfId="9475"/>
    <cellStyle name="Currency (0) TBD_120 vs Budget incl gross list" xfId="9476"/>
    <cellStyle name="Currency (0) TBD-_120 vs Budget incl gross list" xfId="9477"/>
    <cellStyle name="Currency (0) TBD_2002BusPlanAttachments" xfId="9478"/>
    <cellStyle name="Currency (0) TBD-_2002BusPlanAttachments" xfId="9479"/>
    <cellStyle name="Currency (0) TBD_2002BusPlanAttachments - Revised" xfId="9480"/>
    <cellStyle name="Currency (0) TBD-_2002BusPlanAttachments - Revised" xfId="9481"/>
    <cellStyle name="Currency (0) TBD_2003 r&amp;o" xfId="9482"/>
    <cellStyle name="Currency (0) TBD-_2003 r&amp;o" xfId="9483"/>
    <cellStyle name="Currency (0) TBD_2003 r&amp;o 10" xfId="37168"/>
    <cellStyle name="Currency (0) TBD-_2003 r&amp;o 10" xfId="37169"/>
    <cellStyle name="Currency (0) TBD_2003 r&amp;o 11" xfId="37387"/>
    <cellStyle name="Currency (0) TBD-_2003 r&amp;o 11" xfId="37388"/>
    <cellStyle name="Currency (0) TBD_2003 r&amp;o 12" xfId="16526"/>
    <cellStyle name="Currency (0) TBD-_2003 r&amp;o 12" xfId="16527"/>
    <cellStyle name="Currency (0) TBD_2003 r&amp;o 2" xfId="22868"/>
    <cellStyle name="Currency (0) TBD-_2003 r&amp;o 2" xfId="22869"/>
    <cellStyle name="Currency (0) TBD_2003 r&amp;o 3" xfId="27284"/>
    <cellStyle name="Currency (0) TBD-_2003 r&amp;o 3" xfId="27285"/>
    <cellStyle name="Currency (0) TBD_2003 r&amp;o 4" xfId="27637"/>
    <cellStyle name="Currency (0) TBD-_2003 r&amp;o 4" xfId="27638"/>
    <cellStyle name="Currency (0) TBD_2003 r&amp;o 5" xfId="27856"/>
    <cellStyle name="Currency (0) TBD-_2003 r&amp;o 5" xfId="27857"/>
    <cellStyle name="Currency (0) TBD_2003 r&amp;o 6" xfId="33967"/>
    <cellStyle name="Currency (0) TBD-_2003 r&amp;o 6" xfId="33968"/>
    <cellStyle name="Currency (0) TBD_2003 r&amp;o 7" xfId="35123"/>
    <cellStyle name="Currency (0) TBD-_2003 r&amp;o 7" xfId="35124"/>
    <cellStyle name="Currency (0) TBD_2003 r&amp;o 8" xfId="36133"/>
    <cellStyle name="Currency (0) TBD-_2003 r&amp;o 8" xfId="36134"/>
    <cellStyle name="Currency (0) TBD_2003 r&amp;o 9" xfId="36818"/>
    <cellStyle name="Currency (0) TBD-_2003 r&amp;o 9" xfId="36819"/>
    <cellStyle name="Currency (0) TBD_2004 Budget Restatement Key Phys" xfId="9484"/>
    <cellStyle name="Currency (0) TBD-_2004 Budget Restatement Key Phys" xfId="9485"/>
    <cellStyle name="Currency (0) TBD_2004 Rest. Budget QoQ new format" xfId="9486"/>
    <cellStyle name="Currency (0) TBD-_2004 Rest. Budget QoQ new format" xfId="9487"/>
    <cellStyle name="Currency (0) TBD_2004 Rest. Budget QoQ new format 10" xfId="37170"/>
    <cellStyle name="Currency (0) TBD-_2004 Rest. Budget QoQ new format 10" xfId="37171"/>
    <cellStyle name="Currency (0) TBD_2004 Rest. Budget QoQ new format 11" xfId="37389"/>
    <cellStyle name="Currency (0) TBD-_2004 Rest. Budget QoQ new format 11" xfId="37390"/>
    <cellStyle name="Currency (0) TBD_2004 Rest. Budget QoQ new format 12" xfId="16528"/>
    <cellStyle name="Currency (0) TBD-_2004 Rest. Budget QoQ new format 12" xfId="16529"/>
    <cellStyle name="Currency (0) TBD_2004 Rest. Budget QoQ new format 2" xfId="22870"/>
    <cellStyle name="Currency (0) TBD-_2004 Rest. Budget QoQ new format 2" xfId="22871"/>
    <cellStyle name="Currency (0) TBD_2004 Rest. Budget QoQ new format 3" xfId="27286"/>
    <cellStyle name="Currency (0) TBD-_2004 Rest. Budget QoQ new format 3" xfId="27287"/>
    <cellStyle name="Currency (0) TBD_2004 Rest. Budget QoQ new format 4" xfId="27639"/>
    <cellStyle name="Currency (0) TBD-_2004 Rest. Budget QoQ new format 4" xfId="27640"/>
    <cellStyle name="Currency (0) TBD_2004 Rest. Budget QoQ new format 5" xfId="27858"/>
    <cellStyle name="Currency (0) TBD-_2004 Rest. Budget QoQ new format 5" xfId="27859"/>
    <cellStyle name="Currency (0) TBD_2004 Rest. Budget QoQ new format 6" xfId="33969"/>
    <cellStyle name="Currency (0) TBD-_2004 Rest. Budget QoQ new format 6" xfId="33970"/>
    <cellStyle name="Currency (0) TBD_2004 Rest. Budget QoQ new format 7" xfId="35127"/>
    <cellStyle name="Currency (0) TBD-_2004 Rest. Budget QoQ new format 7" xfId="35128"/>
    <cellStyle name="Currency (0) TBD_2004 Rest. Budget QoQ new format 8" xfId="36135"/>
    <cellStyle name="Currency (0) TBD-_2004 Rest. Budget QoQ new format 8" xfId="36136"/>
    <cellStyle name="Currency (0) TBD_2004 Rest. Budget QoQ new format 9" xfId="36820"/>
    <cellStyle name="Currency (0) TBD-_2004 Rest. Budget QoQ new format 9" xfId="36821"/>
    <cellStyle name="Currency (0) TBD_2005 MY X350 CC -US^031102" xfId="9488"/>
    <cellStyle name="Currency (0) TBD-_2005 MY X350 CC -US^031102" xfId="9489"/>
    <cellStyle name="Currency (0) TBD_2005 MY X350 CC -US^031211^REVCTE^A41" xfId="9490"/>
    <cellStyle name="Currency (0) TBD-_2005 MY X350 CC -US^031211^REVCTE^A41" xfId="9491"/>
    <cellStyle name="Currency (0) TBD_688(39)Attachments revised2" xfId="9492"/>
    <cellStyle name="Currency (0) TBD-_688(39)Attachments revised2" xfId="9493"/>
    <cellStyle name="Currency (0) TBD_Book3" xfId="9494"/>
    <cellStyle name="Currency (0) TBD-_Book3" xfId="9495"/>
    <cellStyle name="Currency (0) TBD_Book3 10" xfId="37172"/>
    <cellStyle name="Currency (0) TBD-_Book3 10" xfId="37173"/>
    <cellStyle name="Currency (0) TBD_Book3 11" xfId="37391"/>
    <cellStyle name="Currency (0) TBD-_Book3 11" xfId="37392"/>
    <cellStyle name="Currency (0) TBD_Book3 12" xfId="16530"/>
    <cellStyle name="Currency (0) TBD-_Book3 12" xfId="16531"/>
    <cellStyle name="Currency (0) TBD_Book3 2" xfId="22872"/>
    <cellStyle name="Currency (0) TBD-_Book3 2" xfId="22873"/>
    <cellStyle name="Currency (0) TBD_Book3 3" xfId="27288"/>
    <cellStyle name="Currency (0) TBD-_Book3 3" xfId="27289"/>
    <cellStyle name="Currency (0) TBD_Book3 4" xfId="27641"/>
    <cellStyle name="Currency (0) TBD-_Book3 4" xfId="27642"/>
    <cellStyle name="Currency (0) TBD_Book3 5" xfId="27860"/>
    <cellStyle name="Currency (0) TBD-_Book3 5" xfId="27861"/>
    <cellStyle name="Currency (0) TBD_Book3 6" xfId="33972"/>
    <cellStyle name="Currency (0) TBD-_Book3 6" xfId="33973"/>
    <cellStyle name="Currency (0) TBD_Book3 7" xfId="35135"/>
    <cellStyle name="Currency (0) TBD-_Book3 7" xfId="35136"/>
    <cellStyle name="Currency (0) TBD_Book3 8" xfId="36137"/>
    <cellStyle name="Currency (0) TBD-_Book3 8" xfId="36138"/>
    <cellStyle name="Currency (0) TBD_Book3 9" xfId="36822"/>
    <cellStyle name="Currency (0) TBD-_Book3 9" xfId="36823"/>
    <cellStyle name="Currency (0) TBD_Book4" xfId="9496"/>
    <cellStyle name="Currency (0) TBD-_Book4" xfId="9497"/>
    <cellStyle name="Currency (0) TBD_Book4 10" xfId="37174"/>
    <cellStyle name="Currency (0) TBD-_Book4 10" xfId="37175"/>
    <cellStyle name="Currency (0) TBD_Book4 11" xfId="37393"/>
    <cellStyle name="Currency (0) TBD-_Book4 11" xfId="37394"/>
    <cellStyle name="Currency (0) TBD_Book4 12" xfId="16532"/>
    <cellStyle name="Currency (0) TBD-_Book4 12" xfId="16533"/>
    <cellStyle name="Currency (0) TBD_Book4 2" xfId="22874"/>
    <cellStyle name="Currency (0) TBD-_Book4 2" xfId="22875"/>
    <cellStyle name="Currency (0) TBD_Book4 3" xfId="27290"/>
    <cellStyle name="Currency (0) TBD-_Book4 3" xfId="27291"/>
    <cellStyle name="Currency (0) TBD_Book4 4" xfId="27643"/>
    <cellStyle name="Currency (0) TBD-_Book4 4" xfId="27644"/>
    <cellStyle name="Currency (0) TBD_Book4 5" xfId="27862"/>
    <cellStyle name="Currency (0) TBD-_Book4 5" xfId="27863"/>
    <cellStyle name="Currency (0) TBD_Book4 6" xfId="33974"/>
    <cellStyle name="Currency (0) TBD-_Book4 6" xfId="33975"/>
    <cellStyle name="Currency (0) TBD_Book4 7" xfId="35137"/>
    <cellStyle name="Currency (0) TBD-_Book4 7" xfId="35138"/>
    <cellStyle name="Currency (0) TBD_Book4 8" xfId="36139"/>
    <cellStyle name="Currency (0) TBD-_Book4 8" xfId="36140"/>
    <cellStyle name="Currency (0) TBD_Book4 9" xfId="36824"/>
    <cellStyle name="Currency (0) TBD-_Book4 9" xfId="36825"/>
    <cellStyle name="Currency (0) TBD_BP6 Analysis Package v1" xfId="9498"/>
    <cellStyle name="Currency (0) TBD-_BP6 Analysis Package v1" xfId="9499"/>
    <cellStyle name="Currency (0) TBD_BP6 Analysis Package v1 10" xfId="9500"/>
    <cellStyle name="Currency (0) TBD-_BP6 Analysis Package v1 10" xfId="9501"/>
    <cellStyle name="Currency (0) TBD_BP6 Analysis Package v1 11" xfId="9502"/>
    <cellStyle name="Currency (0) TBD-_BP6 Analysis Package v1 11" xfId="9503"/>
    <cellStyle name="Currency (0) TBD_BP6 Analysis Package v1 12" xfId="9504"/>
    <cellStyle name="Currency (0) TBD-_BP6 Analysis Package v1 12" xfId="9505"/>
    <cellStyle name="Currency (0) TBD_BP6 Analysis Package v1 13" xfId="9506"/>
    <cellStyle name="Currency (0) TBD-_BP6 Analysis Package v1 13" xfId="9507"/>
    <cellStyle name="Currency (0) TBD_BP6 Analysis Package v1 14" xfId="9508"/>
    <cellStyle name="Currency (0) TBD-_BP6 Analysis Package v1 14" xfId="9509"/>
    <cellStyle name="Currency (0) TBD_BP6 Analysis Package v1 15" xfId="9510"/>
    <cellStyle name="Currency (0) TBD-_BP6 Analysis Package v1 15" xfId="9511"/>
    <cellStyle name="Currency (0) TBD_BP6 Analysis Package v1 16" xfId="9512"/>
    <cellStyle name="Currency (0) TBD-_BP6 Analysis Package v1 16" xfId="9513"/>
    <cellStyle name="Currency (0) TBD_BP6 Analysis Package v1 17" xfId="9514"/>
    <cellStyle name="Currency (0) TBD-_BP6 Analysis Package v1 17" xfId="9515"/>
    <cellStyle name="Currency (0) TBD_BP6 Analysis Package v1 18" xfId="9516"/>
    <cellStyle name="Currency (0) TBD-_BP6 Analysis Package v1 18" xfId="9517"/>
    <cellStyle name="Currency (0) TBD_BP6 Analysis Package v1 19" xfId="9518"/>
    <cellStyle name="Currency (0) TBD-_BP6 Analysis Package v1 19" xfId="9519"/>
    <cellStyle name="Currency (0) TBD_BP6 Analysis Package v1 2" xfId="9520"/>
    <cellStyle name="Currency (0) TBD-_BP6 Analysis Package v1 2" xfId="9521"/>
    <cellStyle name="Currency (0) TBD_BP6 Analysis Package v1 20" xfId="9522"/>
    <cellStyle name="Currency (0) TBD-_BP6 Analysis Package v1 20" xfId="9523"/>
    <cellStyle name="Currency (0) TBD_BP6 Analysis Package v1 21" xfId="9524"/>
    <cellStyle name="Currency (0) TBD-_BP6 Analysis Package v1 21" xfId="9525"/>
    <cellStyle name="Currency (0) TBD_BP6 Analysis Package v1 22" xfId="9526"/>
    <cellStyle name="Currency (0) TBD-_BP6 Analysis Package v1 22" xfId="9527"/>
    <cellStyle name="Currency (0) TBD_BP6 Analysis Package v1 23" xfId="9528"/>
    <cellStyle name="Currency (0) TBD-_BP6 Analysis Package v1 23" xfId="9529"/>
    <cellStyle name="Currency (0) TBD_BP6 Analysis Package v1 24" xfId="9530"/>
    <cellStyle name="Currency (0) TBD-_BP6 Analysis Package v1 24" xfId="9531"/>
    <cellStyle name="Currency (0) TBD_BP6 Analysis Package v1 25" xfId="9532"/>
    <cellStyle name="Currency (0) TBD-_BP6 Analysis Package v1 25" xfId="9533"/>
    <cellStyle name="Currency (0) TBD_BP6 Analysis Package v1 26" xfId="9534"/>
    <cellStyle name="Currency (0) TBD-_BP6 Analysis Package v1 26" xfId="9535"/>
    <cellStyle name="Currency (0) TBD_BP6 Analysis Package v1 27" xfId="9536"/>
    <cellStyle name="Currency (0) TBD-_BP6 Analysis Package v1 27" xfId="9537"/>
    <cellStyle name="Currency (0) TBD_BP6 Analysis Package v1 28" xfId="9538"/>
    <cellStyle name="Currency (0) TBD-_BP6 Analysis Package v1 28" xfId="9539"/>
    <cellStyle name="Currency (0) TBD_BP6 Analysis Package v1 3" xfId="9540"/>
    <cellStyle name="Currency (0) TBD-_BP6 Analysis Package v1 3" xfId="9541"/>
    <cellStyle name="Currency (0) TBD_BP6 Analysis Package v1 4" xfId="9542"/>
    <cellStyle name="Currency (0) TBD-_BP6 Analysis Package v1 4" xfId="9543"/>
    <cellStyle name="Currency (0) TBD_BP6 Analysis Package v1 5" xfId="9544"/>
    <cellStyle name="Currency (0) TBD-_BP6 Analysis Package v1 5" xfId="9545"/>
    <cellStyle name="Currency (0) TBD_BP6 Analysis Package v1 6" xfId="9546"/>
    <cellStyle name="Currency (0) TBD-_BP6 Analysis Package v1 6" xfId="9547"/>
    <cellStyle name="Currency (0) TBD_BP6 Analysis Package v1 7" xfId="9548"/>
    <cellStyle name="Currency (0) TBD-_BP6 Analysis Package v1 7" xfId="9549"/>
    <cellStyle name="Currency (0) TBD_BP6 Analysis Package v1 8" xfId="9550"/>
    <cellStyle name="Currency (0) TBD-_BP6 Analysis Package v1 8" xfId="9551"/>
    <cellStyle name="Currency (0) TBD_BP6 Analysis Package v1 9" xfId="9552"/>
    <cellStyle name="Currency (0) TBD-_BP6 Analysis Package v1 9" xfId="9553"/>
    <cellStyle name="Currency (0) TBD_BPL Volumes Target vs BP6 Overlayed" xfId="9554"/>
    <cellStyle name="Currency (0) TBD-_BPL Volumes Target vs BP6 Overlayed" xfId="9555"/>
    <cellStyle name="Currency (0) TBD_BPL Volumes Target vs BP6 Overlayed 10" xfId="37176"/>
    <cellStyle name="Currency (0) TBD-_BPL Volumes Target vs BP6 Overlayed 10" xfId="37177"/>
    <cellStyle name="Currency (0) TBD_BPL Volumes Target vs BP6 Overlayed 11" xfId="37395"/>
    <cellStyle name="Currency (0) TBD-_BPL Volumes Target vs BP6 Overlayed 11" xfId="37396"/>
    <cellStyle name="Currency (0) TBD_BPL Volumes Target vs BP6 Overlayed 12" xfId="16534"/>
    <cellStyle name="Currency (0) TBD-_BPL Volumes Target vs BP6 Overlayed 12" xfId="16535"/>
    <cellStyle name="Currency (0) TBD_BPL Volumes Target vs BP6 Overlayed 2" xfId="22876"/>
    <cellStyle name="Currency (0) TBD-_BPL Volumes Target vs BP6 Overlayed 2" xfId="22877"/>
    <cellStyle name="Currency (0) TBD_BPL Volumes Target vs BP6 Overlayed 3" xfId="27292"/>
    <cellStyle name="Currency (0) TBD-_BPL Volumes Target vs BP6 Overlayed 3" xfId="27293"/>
    <cellStyle name="Currency (0) TBD_BPL Volumes Target vs BP6 Overlayed 4" xfId="27645"/>
    <cellStyle name="Currency (0) TBD-_BPL Volumes Target vs BP6 Overlayed 4" xfId="27646"/>
    <cellStyle name="Currency (0) TBD_BPL Volumes Target vs BP6 Overlayed 5" xfId="27864"/>
    <cellStyle name="Currency (0) TBD-_BPL Volumes Target vs BP6 Overlayed 5" xfId="27865"/>
    <cellStyle name="Currency (0) TBD_BPL Volumes Target vs BP6 Overlayed 6" xfId="34021"/>
    <cellStyle name="Currency (0) TBD-_BPL Volumes Target vs BP6 Overlayed 6" xfId="34022"/>
    <cellStyle name="Currency (0) TBD_BPL Volumes Target vs BP6 Overlayed 7" xfId="35195"/>
    <cellStyle name="Currency (0) TBD-_BPL Volumes Target vs BP6 Overlayed 7" xfId="35196"/>
    <cellStyle name="Currency (0) TBD_BPL Volumes Target vs BP6 Overlayed 8" xfId="36141"/>
    <cellStyle name="Currency (0) TBD-_BPL Volumes Target vs BP6 Overlayed 8" xfId="36142"/>
    <cellStyle name="Currency (0) TBD_BPL Volumes Target vs BP6 Overlayed 9" xfId="36826"/>
    <cellStyle name="Currency (0) TBD-_BPL Volumes Target vs BP6 Overlayed 9" xfId="36827"/>
    <cellStyle name="Currency (0) TBD_Calendarisation 2003 Total PAG vs 11+1" xfId="9556"/>
    <cellStyle name="Currency (0) TBD-_Calendarisation 2003 Total PAG vs 11+1" xfId="9557"/>
    <cellStyle name="Currency (0) TBD_Calendarised 2004 Budget v7 Update" xfId="9558"/>
    <cellStyle name="Currency (0) TBD-_Calendarised 2004 Budget v7 Update" xfId="9559"/>
    <cellStyle name="Currency (0) TBD_Calendarised 2004 Budget v7 Update 10" xfId="37178"/>
    <cellStyle name="Currency (0) TBD-_Calendarised 2004 Budget v7 Update 10" xfId="37179"/>
    <cellStyle name="Currency (0) TBD_Calendarised 2004 Budget v7 Update 11" xfId="37397"/>
    <cellStyle name="Currency (0) TBD-_Calendarised 2004 Budget v7 Update 11" xfId="37398"/>
    <cellStyle name="Currency (0) TBD_Calendarised 2004 Budget v7 Update 12" xfId="16536"/>
    <cellStyle name="Currency (0) TBD-_Calendarised 2004 Budget v7 Update 12" xfId="16537"/>
    <cellStyle name="Currency (0) TBD_Calendarised 2004 Budget v7 Update 2" xfId="22878"/>
    <cellStyle name="Currency (0) TBD-_Calendarised 2004 Budget v7 Update 2" xfId="22879"/>
    <cellStyle name="Currency (0) TBD_Calendarised 2004 Budget v7 Update 3" xfId="27294"/>
    <cellStyle name="Currency (0) TBD-_Calendarised 2004 Budget v7 Update 3" xfId="27295"/>
    <cellStyle name="Currency (0) TBD_Calendarised 2004 Budget v7 Update 4" xfId="27647"/>
    <cellStyle name="Currency (0) TBD-_Calendarised 2004 Budget v7 Update 4" xfId="27648"/>
    <cellStyle name="Currency (0) TBD_Calendarised 2004 Budget v7 Update 5" xfId="27866"/>
    <cellStyle name="Currency (0) TBD-_Calendarised 2004 Budget v7 Update 5" xfId="27867"/>
    <cellStyle name="Currency (0) TBD_Calendarised 2004 Budget v7 Update 6" xfId="34025"/>
    <cellStyle name="Currency (0) TBD-_Calendarised 2004 Budget v7 Update 6" xfId="34026"/>
    <cellStyle name="Currency (0) TBD_Calendarised 2004 Budget v7 Update 7" xfId="35199"/>
    <cellStyle name="Currency (0) TBD-_Calendarised 2004 Budget v7 Update 7" xfId="35200"/>
    <cellStyle name="Currency (0) TBD_Calendarised 2004 Budget v7 Update 8" xfId="36143"/>
    <cellStyle name="Currency (0) TBD-_Calendarised 2004 Budget v7 Update 8" xfId="36144"/>
    <cellStyle name="Currency (0) TBD_Calendarised 2004 Budget v7 Update 9" xfId="36828"/>
    <cellStyle name="Currency (0) TBD-_Calendarised 2004 Budget v7 Update 9" xfId="36829"/>
    <cellStyle name="Currency (0) TBD_F08 00 to PF3" xfId="9560"/>
    <cellStyle name="Currency (0) TBD-_F08 00 to PF3" xfId="9561"/>
    <cellStyle name="Currency (0) TBD_J&amp;LR 6+6 QoQ" xfId="9562"/>
    <cellStyle name="Currency (0) TBD-_J&amp;LR 6+6 QoQ" xfId="9563"/>
    <cellStyle name="Currency (0) TBD_JLR 0+12 Forecast v11c part2" xfId="9564"/>
    <cellStyle name="Currency (0) TBD-_JLR 0+12 Forecast v11c part2" xfId="9565"/>
    <cellStyle name="Currency (0) TBD_JLR 0+12 Forecast v11c part2 10" xfId="37180"/>
    <cellStyle name="Currency (0) TBD-_JLR 0+12 Forecast v11c part2 10" xfId="37181"/>
    <cellStyle name="Currency (0) TBD_JLR 0+12 Forecast v11c part2 11" xfId="37399"/>
    <cellStyle name="Currency (0) TBD-_JLR 0+12 Forecast v11c part2 11" xfId="37400"/>
    <cellStyle name="Currency (0) TBD_JLR 0+12 Forecast v11c part2 12" xfId="16538"/>
    <cellStyle name="Currency (0) TBD-_JLR 0+12 Forecast v11c part2 12" xfId="16539"/>
    <cellStyle name="Currency (0) TBD_JLR 0+12 Forecast v11c part2 2" xfId="22880"/>
    <cellStyle name="Currency (0) TBD-_JLR 0+12 Forecast v11c part2 2" xfId="22881"/>
    <cellStyle name="Currency (0) TBD_JLR 0+12 Forecast v11c part2 3" xfId="27296"/>
    <cellStyle name="Currency (0) TBD-_JLR 0+12 Forecast v11c part2 3" xfId="27297"/>
    <cellStyle name="Currency (0) TBD_JLR 0+12 Forecast v11c part2 4" xfId="27649"/>
    <cellStyle name="Currency (0) TBD-_JLR 0+12 Forecast v11c part2 4" xfId="27650"/>
    <cellStyle name="Currency (0) TBD_JLR 0+12 Forecast v11c part2 5" xfId="27868"/>
    <cellStyle name="Currency (0) TBD-_JLR 0+12 Forecast v11c part2 5" xfId="27869"/>
    <cellStyle name="Currency (0) TBD_JLR 0+12 Forecast v11c part2 6" xfId="34031"/>
    <cellStyle name="Currency (0) TBD-_JLR 0+12 Forecast v11c part2 6" xfId="34032"/>
    <cellStyle name="Currency (0) TBD_JLR 0+12 Forecast v11c part2 7" xfId="35205"/>
    <cellStyle name="Currency (0) TBD-_JLR 0+12 Forecast v11c part2 7" xfId="35206"/>
    <cellStyle name="Currency (0) TBD_JLR 0+12 Forecast v11c part2 8" xfId="36145"/>
    <cellStyle name="Currency (0) TBD-_JLR 0+12 Forecast v11c part2 8" xfId="36146"/>
    <cellStyle name="Currency (0) TBD_JLR 0+12 Forecast v11c part2 9" xfId="36830"/>
    <cellStyle name="Currency (0) TBD-_JLR 0+12 Forecast v11c part2 9" xfId="36831"/>
    <cellStyle name="Currency (0) TBD_LR^05MY USA X350^040129" xfId="9566"/>
    <cellStyle name="Currency (0) TBD-_LR^05MY USA X350^040129" xfId="9567"/>
    <cellStyle name="Currency (0) TBD_LR^05MY USA X350^040129 10" xfId="37182"/>
    <cellStyle name="Currency (0) TBD-_LR^05MY USA X350^040129 10" xfId="37183"/>
    <cellStyle name="Currency (0) TBD_LR^05MY USA X350^040129 11" xfId="37401"/>
    <cellStyle name="Currency (0) TBD-_LR^05MY USA X350^040129 11" xfId="37402"/>
    <cellStyle name="Currency (0) TBD_LR^05MY USA X350^040129 12" xfId="16540"/>
    <cellStyle name="Currency (0) TBD-_LR^05MY USA X350^040129 12" xfId="16541"/>
    <cellStyle name="Currency (0) TBD_LR^05MY USA X350^040129 2" xfId="22882"/>
    <cellStyle name="Currency (0) TBD-_LR^05MY USA X350^040129 2" xfId="22883"/>
    <cellStyle name="Currency (0) TBD_LR^05MY USA X350^040129 3" xfId="27298"/>
    <cellStyle name="Currency (0) TBD-_LR^05MY USA X350^040129 3" xfId="27299"/>
    <cellStyle name="Currency (0) TBD_LR^05MY USA X350^040129 4" xfId="27651"/>
    <cellStyle name="Currency (0) TBD-_LR^05MY USA X350^040129 4" xfId="27652"/>
    <cellStyle name="Currency (0) TBD_LR^05MY USA X350^040129 5" xfId="27870"/>
    <cellStyle name="Currency (0) TBD-_LR^05MY USA X350^040129 5" xfId="27871"/>
    <cellStyle name="Currency (0) TBD_LR^05MY USA X350^040129 6" xfId="34033"/>
    <cellStyle name="Currency (0) TBD-_LR^05MY USA X350^040129 6" xfId="34034"/>
    <cellStyle name="Currency (0) TBD_LR^05MY USA X350^040129 7" xfId="35207"/>
    <cellStyle name="Currency (0) TBD-_LR^05MY USA X350^040129 7" xfId="35208"/>
    <cellStyle name="Currency (0) TBD_LR^05MY USA X350^040129 8" xfId="36147"/>
    <cellStyle name="Currency (0) TBD-_LR^05MY USA X350^040129 8" xfId="36148"/>
    <cellStyle name="Currency (0) TBD_LR^05MY USA X350^040129 9" xfId="36832"/>
    <cellStyle name="Currency (0) TBD-_LR^05MY USA X350^040129 9" xfId="36833"/>
    <cellStyle name="Currency (0) TBD_PAG (0+12) Base Forecast Y-o-Y" xfId="9568"/>
    <cellStyle name="Currency (0) TBD-_PAG (0+12) Base Forecast Y-o-Y" xfId="9569"/>
    <cellStyle name="Currency (0) TBD_PAG (0+12) Variance Analysis Back up" xfId="9570"/>
    <cellStyle name="Currency (0) TBD-_PAG (0+12) Variance Analysis Back up" xfId="9571"/>
    <cellStyle name="Currency (0) TBD_PAG August 14 Status" xfId="9572"/>
    <cellStyle name="Currency (0) TBD-_PAG August 14 Status" xfId="9573"/>
    <cellStyle name="Currency (0) TBD_PAG August 14 Status 10" xfId="37184"/>
    <cellStyle name="Currency (0) TBD-_PAG August 14 Status 10" xfId="37185"/>
    <cellStyle name="Currency (0) TBD_PAG August 14 Status 11" xfId="37403"/>
    <cellStyle name="Currency (0) TBD-_PAG August 14 Status 11" xfId="37404"/>
    <cellStyle name="Currency (0) TBD_PAG August 14 Status 12" xfId="16542"/>
    <cellStyle name="Currency (0) TBD-_PAG August 14 Status 12" xfId="16543"/>
    <cellStyle name="Currency (0) TBD_PAG August 14 Status 2" xfId="22884"/>
    <cellStyle name="Currency (0) TBD-_PAG August 14 Status 2" xfId="22885"/>
    <cellStyle name="Currency (0) TBD_PAG August 14 Status 3" xfId="27300"/>
    <cellStyle name="Currency (0) TBD-_PAG August 14 Status 3" xfId="27301"/>
    <cellStyle name="Currency (0) TBD_PAG August 14 Status 4" xfId="27653"/>
    <cellStyle name="Currency (0) TBD-_PAG August 14 Status 4" xfId="27654"/>
    <cellStyle name="Currency (0) TBD_PAG August 14 Status 5" xfId="27872"/>
    <cellStyle name="Currency (0) TBD-_PAG August 14 Status 5" xfId="27873"/>
    <cellStyle name="Currency (0) TBD_PAG August 14 Status 6" xfId="34039"/>
    <cellStyle name="Currency (0) TBD-_PAG August 14 Status 6" xfId="34040"/>
    <cellStyle name="Currency (0) TBD_PAG August 14 Status 7" xfId="35211"/>
    <cellStyle name="Currency (0) TBD-_PAG August 14 Status 7" xfId="35212"/>
    <cellStyle name="Currency (0) TBD_PAG August 14 Status 8" xfId="36149"/>
    <cellStyle name="Currency (0) TBD-_PAG August 14 Status 8" xfId="36150"/>
    <cellStyle name="Currency (0) TBD_PAG August 14 Status 9" xfId="36834"/>
    <cellStyle name="Currency (0) TBD-_PAG August 14 Status 9" xfId="36835"/>
    <cellStyle name="Currency (0) TBD_PAG Budget consol vs 10+2" xfId="9574"/>
    <cellStyle name="Currency (0) TBD-_PAG Budget consol vs 10+2" xfId="9575"/>
    <cellStyle name="Currency (0) TBD_PAG Budget consol vs 10+2 10" xfId="37186"/>
    <cellStyle name="Currency (0) TBD-_PAG Budget consol vs 10+2 10" xfId="37187"/>
    <cellStyle name="Currency (0) TBD_PAG Budget consol vs 10+2 11" xfId="37405"/>
    <cellStyle name="Currency (0) TBD-_PAG Budget consol vs 10+2 11" xfId="37406"/>
    <cellStyle name="Currency (0) TBD_PAG Budget consol vs 10+2 12" xfId="16544"/>
    <cellStyle name="Currency (0) TBD-_PAG Budget consol vs 10+2 12" xfId="16545"/>
    <cellStyle name="Currency (0) TBD_PAG Budget consol vs 10+2 2" xfId="22886"/>
    <cellStyle name="Currency (0) TBD-_PAG Budget consol vs 10+2 2" xfId="22887"/>
    <cellStyle name="Currency (0) TBD_PAG Budget consol vs 10+2 3" xfId="27302"/>
    <cellStyle name="Currency (0) TBD-_PAG Budget consol vs 10+2 3" xfId="27303"/>
    <cellStyle name="Currency (0) TBD_PAG Budget consol vs 10+2 4" xfId="27655"/>
    <cellStyle name="Currency (0) TBD-_PAG Budget consol vs 10+2 4" xfId="27656"/>
    <cellStyle name="Currency (0) TBD_PAG Budget consol vs 10+2 5" xfId="27874"/>
    <cellStyle name="Currency (0) TBD-_PAG Budget consol vs 10+2 5" xfId="27875"/>
    <cellStyle name="Currency (0) TBD_PAG Budget consol vs 10+2 6" xfId="34041"/>
    <cellStyle name="Currency (0) TBD-_PAG Budget consol vs 10+2 6" xfId="34042"/>
    <cellStyle name="Currency (0) TBD_PAG Budget consol vs 10+2 7" xfId="35213"/>
    <cellStyle name="Currency (0) TBD-_PAG Budget consol vs 10+2 7" xfId="35214"/>
    <cellStyle name="Currency (0) TBD_PAG Budget consol vs 10+2 8" xfId="36151"/>
    <cellStyle name="Currency (0) TBD-_PAG Budget consol vs 10+2 8" xfId="36152"/>
    <cellStyle name="Currency (0) TBD_PAG Budget consol vs 10+2 9" xfId="36836"/>
    <cellStyle name="Currency (0) TBD-_PAG Budget consol vs 10+2 9" xfId="36837"/>
    <cellStyle name="Currency (0) TBD_PAG Budget consol vs 11+1" xfId="9576"/>
    <cellStyle name="Currency (0) TBD-_PAG Budget consol vs 11+1" xfId="9577"/>
    <cellStyle name="Currency (0) TBD_PAG Budget consol vs 11+1 10" xfId="37188"/>
    <cellStyle name="Currency (0) TBD-_PAG Budget consol vs 11+1 10" xfId="37189"/>
    <cellStyle name="Currency (0) TBD_PAG Budget consol vs 11+1 11" xfId="37407"/>
    <cellStyle name="Currency (0) TBD-_PAG Budget consol vs 11+1 11" xfId="37408"/>
    <cellStyle name="Currency (0) TBD_PAG Budget consol vs 11+1 12" xfId="16546"/>
    <cellStyle name="Currency (0) TBD-_PAG Budget consol vs 11+1 12" xfId="16547"/>
    <cellStyle name="Currency (0) TBD_PAG Budget consol vs 11+1 2" xfId="22888"/>
    <cellStyle name="Currency (0) TBD-_PAG Budget consol vs 11+1 2" xfId="22889"/>
    <cellStyle name="Currency (0) TBD_PAG Budget consol vs 11+1 3" xfId="27304"/>
    <cellStyle name="Currency (0) TBD-_PAG Budget consol vs 11+1 3" xfId="27305"/>
    <cellStyle name="Currency (0) TBD_PAG Budget consol vs 11+1 4" xfId="27657"/>
    <cellStyle name="Currency (0) TBD-_PAG Budget consol vs 11+1 4" xfId="27658"/>
    <cellStyle name="Currency (0) TBD_PAG Budget consol vs 11+1 5" xfId="27876"/>
    <cellStyle name="Currency (0) TBD-_PAG Budget consol vs 11+1 5" xfId="27877"/>
    <cellStyle name="Currency (0) TBD_PAG Budget consol vs 11+1 6" xfId="34043"/>
    <cellStyle name="Currency (0) TBD-_PAG Budget consol vs 11+1 6" xfId="34044"/>
    <cellStyle name="Currency (0) TBD_PAG Budget consol vs 11+1 7" xfId="35215"/>
    <cellStyle name="Currency (0) TBD-_PAG Budget consol vs 11+1 7" xfId="35216"/>
    <cellStyle name="Currency (0) TBD_PAG Budget consol vs 11+1 8" xfId="36153"/>
    <cellStyle name="Currency (0) TBD-_PAG Budget consol vs 11+1 8" xfId="36154"/>
    <cellStyle name="Currency (0) TBD_PAG Budget consol vs 11+1 9" xfId="36838"/>
    <cellStyle name="Currency (0) TBD-_PAG Budget consol vs 11+1 9" xfId="36839"/>
    <cellStyle name="Currency (0) TBD_PAG Calendarised 2004 Budet - Derek backup" xfId="9578"/>
    <cellStyle name="Currency (0) TBD-_PAG Calendarised 2004 Budet - Derek backup" xfId="9579"/>
    <cellStyle name="Currency (0) TBD_PAG Calendarised 2004 Budet - Derek backup 10" xfId="37190"/>
    <cellStyle name="Currency (0) TBD-_PAG Calendarised 2004 Budet - Derek backup 10" xfId="37191"/>
    <cellStyle name="Currency (0) TBD_PAG Calendarised 2004 Budet - Derek backup 11" xfId="37409"/>
    <cellStyle name="Currency (0) TBD-_PAG Calendarised 2004 Budet - Derek backup 11" xfId="37410"/>
    <cellStyle name="Currency (0) TBD_PAG Calendarised 2004 Budet - Derek backup 12" xfId="16548"/>
    <cellStyle name="Currency (0) TBD-_PAG Calendarised 2004 Budet - Derek backup 12" xfId="16549"/>
    <cellStyle name="Currency (0) TBD_PAG Calendarised 2004 Budet - Derek backup 2" xfId="22890"/>
    <cellStyle name="Currency (0) TBD-_PAG Calendarised 2004 Budet - Derek backup 2" xfId="22891"/>
    <cellStyle name="Currency (0) TBD_PAG Calendarised 2004 Budet - Derek backup 3" xfId="27306"/>
    <cellStyle name="Currency (0) TBD-_PAG Calendarised 2004 Budet - Derek backup 3" xfId="27307"/>
    <cellStyle name="Currency (0) TBD_PAG Calendarised 2004 Budet - Derek backup 4" xfId="27659"/>
    <cellStyle name="Currency (0) TBD-_PAG Calendarised 2004 Budet - Derek backup 4" xfId="27660"/>
    <cellStyle name="Currency (0) TBD_PAG Calendarised 2004 Budet - Derek backup 5" xfId="27878"/>
    <cellStyle name="Currency (0) TBD-_PAG Calendarised 2004 Budet - Derek backup 5" xfId="27879"/>
    <cellStyle name="Currency (0) TBD_PAG Calendarised 2004 Budet - Derek backup 6" xfId="34045"/>
    <cellStyle name="Currency (0) TBD-_PAG Calendarised 2004 Budet - Derek backup 6" xfId="34046"/>
    <cellStyle name="Currency (0) TBD_PAG Calendarised 2004 Budet - Derek backup 7" xfId="35217"/>
    <cellStyle name="Currency (0) TBD-_PAG Calendarised 2004 Budet - Derek backup 7" xfId="35218"/>
    <cellStyle name="Currency (0) TBD_PAG Calendarised 2004 Budet - Derek backup 8" xfId="36155"/>
    <cellStyle name="Currency (0) TBD-_PAG Calendarised 2004 Budet - Derek backup 8" xfId="36156"/>
    <cellStyle name="Currency (0) TBD_PAG Calendarised 2004 Budet - Derek backup 9" xfId="36840"/>
    <cellStyle name="Currency (0) TBD-_PAG Calendarised 2004 Budet - Derek backup 9" xfId="36841"/>
    <cellStyle name="Currency (0) TBD_PAG Calendarised 2004 Budet - Derek backupUpdateJan15 - new risksCostPerfUpdate" xfId="9580"/>
    <cellStyle name="Currency (0) TBD-_PAG Calendarised 2004 Budet - Derek backupUpdateJan15 - new risksCostPerfUpdate" xfId="9581"/>
    <cellStyle name="Currency (0) TBD_PAG Calendarised 2004 Budet - Derek backupUpdateJan15 - new risksCostPerfUpdate 10" xfId="37192"/>
    <cellStyle name="Currency (0) TBD-_PAG Calendarised 2004 Budet - Derek backupUpdateJan15 - new risksCostPerfUpdate 10" xfId="37193"/>
    <cellStyle name="Currency (0) TBD_PAG Calendarised 2004 Budet - Derek backupUpdateJan15 - new risksCostPerfUpdate 11" xfId="37411"/>
    <cellStyle name="Currency (0) TBD-_PAG Calendarised 2004 Budet - Derek backupUpdateJan15 - new risksCostPerfUpdate 11" xfId="37412"/>
    <cellStyle name="Currency (0) TBD_PAG Calendarised 2004 Budet - Derek backupUpdateJan15 - new risksCostPerfUpdate 12" xfId="16550"/>
    <cellStyle name="Currency (0) TBD-_PAG Calendarised 2004 Budet - Derek backupUpdateJan15 - new risksCostPerfUpdate 12" xfId="16551"/>
    <cellStyle name="Currency (0) TBD_PAG Calendarised 2004 Budet - Derek backupUpdateJan15 - new risksCostPerfUpdate 2" xfId="22892"/>
    <cellStyle name="Currency (0) TBD-_PAG Calendarised 2004 Budet - Derek backupUpdateJan15 - new risksCostPerfUpdate 2" xfId="22893"/>
    <cellStyle name="Currency (0) TBD_PAG Calendarised 2004 Budet - Derek backupUpdateJan15 - new risksCostPerfUpdate 3" xfId="27308"/>
    <cellStyle name="Currency (0) TBD-_PAG Calendarised 2004 Budet - Derek backupUpdateJan15 - new risksCostPerfUpdate 3" xfId="27309"/>
    <cellStyle name="Currency (0) TBD_PAG Calendarised 2004 Budet - Derek backupUpdateJan15 - new risksCostPerfUpdate 4" xfId="27661"/>
    <cellStyle name="Currency (0) TBD-_PAG Calendarised 2004 Budet - Derek backupUpdateJan15 - new risksCostPerfUpdate 4" xfId="27662"/>
    <cellStyle name="Currency (0) TBD_PAG Calendarised 2004 Budet - Derek backupUpdateJan15 - new risksCostPerfUpdate 5" xfId="27880"/>
    <cellStyle name="Currency (0) TBD-_PAG Calendarised 2004 Budet - Derek backupUpdateJan15 - new risksCostPerfUpdate 5" xfId="27881"/>
    <cellStyle name="Currency (0) TBD_PAG Calendarised 2004 Budet - Derek backupUpdateJan15 - new risksCostPerfUpdate 6" xfId="34047"/>
    <cellStyle name="Currency (0) TBD-_PAG Calendarised 2004 Budet - Derek backupUpdateJan15 - new risksCostPerfUpdate 6" xfId="34048"/>
    <cellStyle name="Currency (0) TBD_PAG Calendarised 2004 Budet - Derek backupUpdateJan15 - new risksCostPerfUpdate 7" xfId="35219"/>
    <cellStyle name="Currency (0) TBD-_PAG Calendarised 2004 Budet - Derek backupUpdateJan15 - new risksCostPerfUpdate 7" xfId="35220"/>
    <cellStyle name="Currency (0) TBD_PAG Calendarised 2004 Budet - Derek backupUpdateJan15 - new risksCostPerfUpdate 8" xfId="36157"/>
    <cellStyle name="Currency (0) TBD-_PAG Calendarised 2004 Budet - Derek backupUpdateJan15 - new risksCostPerfUpdate 8" xfId="36158"/>
    <cellStyle name="Currency (0) TBD_PAG Calendarised 2004 Budet - Derek backupUpdateJan15 - new risksCostPerfUpdate 9" xfId="36842"/>
    <cellStyle name="Currency (0) TBD-_PAG Calendarised 2004 Budet - Derek backupUpdateJan15 - new risksCostPerfUpdate 9" xfId="36843"/>
    <cellStyle name="Currency (0) TBD_PAG consol 10+2 v3" xfId="9582"/>
    <cellStyle name="Currency (0) TBD-_PAG consol 10+2 v3" xfId="9583"/>
    <cellStyle name="Currency (0) TBD_PAG consol 10+2 v3 10" xfId="37194"/>
    <cellStyle name="Currency (0) TBD-_PAG consol 10+2 v3 10" xfId="37195"/>
    <cellStyle name="Currency (0) TBD_PAG consol 10+2 v3 11" xfId="37413"/>
    <cellStyle name="Currency (0) TBD-_PAG consol 10+2 v3 11" xfId="37414"/>
    <cellStyle name="Currency (0) TBD_PAG consol 10+2 v3 12" xfId="16552"/>
    <cellStyle name="Currency (0) TBD-_PAG consol 10+2 v3 12" xfId="16553"/>
    <cellStyle name="Currency (0) TBD_PAG consol 10+2 v3 2" xfId="22894"/>
    <cellStyle name="Currency (0) TBD-_PAG consol 10+2 v3 2" xfId="22895"/>
    <cellStyle name="Currency (0) TBD_PAG consol 10+2 v3 3" xfId="27310"/>
    <cellStyle name="Currency (0) TBD-_PAG consol 10+2 v3 3" xfId="27311"/>
    <cellStyle name="Currency (0) TBD_PAG consol 10+2 v3 4" xfId="27663"/>
    <cellStyle name="Currency (0) TBD-_PAG consol 10+2 v3 4" xfId="27664"/>
    <cellStyle name="Currency (0) TBD_PAG consol 10+2 v3 5" xfId="27882"/>
    <cellStyle name="Currency (0) TBD-_PAG consol 10+2 v3 5" xfId="27883"/>
    <cellStyle name="Currency (0) TBD_PAG consol 10+2 v3 6" xfId="34049"/>
    <cellStyle name="Currency (0) TBD-_PAG consol 10+2 v3 6" xfId="34050"/>
    <cellStyle name="Currency (0) TBD_PAG consol 10+2 v3 7" xfId="35221"/>
    <cellStyle name="Currency (0) TBD-_PAG consol 10+2 v3 7" xfId="35222"/>
    <cellStyle name="Currency (0) TBD_PAG consol 10+2 v3 8" xfId="36159"/>
    <cellStyle name="Currency (0) TBD-_PAG consol 10+2 v3 8" xfId="36160"/>
    <cellStyle name="Currency (0) TBD_PAG consol 10+2 v3 9" xfId="36844"/>
    <cellStyle name="Currency (0) TBD-_PAG consol 10+2 v3 9" xfId="36845"/>
    <cellStyle name="Currency (0) TBD_PAG YoY Summary by Qtr &amp; Brand" xfId="9584"/>
    <cellStyle name="Currency (0) TBD-_PAG YoY Summary by Qtr &amp; Brand" xfId="9585"/>
    <cellStyle name="Currency (0) TBD_PF1 to PF3 Walk" xfId="9586"/>
    <cellStyle name="Currency (0) TBD-_PF1 to PF3 Walk" xfId="9587"/>
    <cellStyle name="Currency (0) TBD_Profitable Growth for Thursfield Feb 2003 v2" xfId="9588"/>
    <cellStyle name="Currency (0) TBD-_Profitable Growth for Thursfield Feb 2003 v2" xfId="9589"/>
    <cellStyle name="Currency (0) TBD_Profitable Growth for Thursfield Feb 2003 v2 10" xfId="37196"/>
    <cellStyle name="Currency (0) TBD-_Profitable Growth for Thursfield Feb 2003 v2 10" xfId="37197"/>
    <cellStyle name="Currency (0) TBD_Profitable Growth for Thursfield Feb 2003 v2 11" xfId="37415"/>
    <cellStyle name="Currency (0) TBD-_Profitable Growth for Thursfield Feb 2003 v2 11" xfId="37416"/>
    <cellStyle name="Currency (0) TBD_Profitable Growth for Thursfield Feb 2003 v2 12" xfId="16554"/>
    <cellStyle name="Currency (0) TBD-_Profitable Growth for Thursfield Feb 2003 v2 12" xfId="16555"/>
    <cellStyle name="Currency (0) TBD_Profitable Growth for Thursfield Feb 2003 v2 2" xfId="22896"/>
    <cellStyle name="Currency (0) TBD-_Profitable Growth for Thursfield Feb 2003 v2 2" xfId="22897"/>
    <cellStyle name="Currency (0) TBD_Profitable Growth for Thursfield Feb 2003 v2 3" xfId="27312"/>
    <cellStyle name="Currency (0) TBD-_Profitable Growth for Thursfield Feb 2003 v2 3" xfId="27313"/>
    <cellStyle name="Currency (0) TBD_Profitable Growth for Thursfield Feb 2003 v2 4" xfId="27665"/>
    <cellStyle name="Currency (0) TBD-_Profitable Growth for Thursfield Feb 2003 v2 4" xfId="27666"/>
    <cellStyle name="Currency (0) TBD_Profitable Growth for Thursfield Feb 2003 v2 5" xfId="27884"/>
    <cellStyle name="Currency (0) TBD-_Profitable Growth for Thursfield Feb 2003 v2 5" xfId="27885"/>
    <cellStyle name="Currency (0) TBD_Profitable Growth for Thursfield Feb 2003 v2 6" xfId="34055"/>
    <cellStyle name="Currency (0) TBD-_Profitable Growth for Thursfield Feb 2003 v2 6" xfId="34056"/>
    <cellStyle name="Currency (0) TBD_Profitable Growth for Thursfield Feb 2003 v2 7" xfId="35227"/>
    <cellStyle name="Currency (0) TBD-_Profitable Growth for Thursfield Feb 2003 v2 7" xfId="35228"/>
    <cellStyle name="Currency (0) TBD_Profitable Growth for Thursfield Feb 2003 v2 8" xfId="36161"/>
    <cellStyle name="Currency (0) TBD-_Profitable Growth for Thursfield Feb 2003 v2 8" xfId="36162"/>
    <cellStyle name="Currency (0) TBD_Profitable Growth for Thursfield Feb 2003 v2 9" xfId="36846"/>
    <cellStyle name="Currency (0) TBD-_Profitable Growth for Thursfield Feb 2003 v2 9" xfId="36847"/>
    <cellStyle name="Currency (0) TBD_Sept 24 SBG Volvo Cars" xfId="9590"/>
    <cellStyle name="Currency (0) TBD-_Sept 24 SBG Volvo Cars" xfId="9591"/>
    <cellStyle name="Currency (0) TBD_Sept 24 SBG Volvo Cars 10" xfId="37198"/>
    <cellStyle name="Currency (0) TBD-_Sept 24 SBG Volvo Cars 10" xfId="37199"/>
    <cellStyle name="Currency (0) TBD_Sept 24 SBG Volvo Cars 11" xfId="37417"/>
    <cellStyle name="Currency (0) TBD-_Sept 24 SBG Volvo Cars 11" xfId="37418"/>
    <cellStyle name="Currency (0) TBD_Sept 24 SBG Volvo Cars 12" xfId="16556"/>
    <cellStyle name="Currency (0) TBD-_Sept 24 SBG Volvo Cars 12" xfId="16557"/>
    <cellStyle name="Currency (0) TBD_Sept 24 SBG Volvo Cars 2" xfId="22898"/>
    <cellStyle name="Currency (0) TBD-_Sept 24 SBG Volvo Cars 2" xfId="22899"/>
    <cellStyle name="Currency (0) TBD_Sept 24 SBG Volvo Cars 3" xfId="27314"/>
    <cellStyle name="Currency (0) TBD-_Sept 24 SBG Volvo Cars 3" xfId="27315"/>
    <cellStyle name="Currency (0) TBD_Sept 24 SBG Volvo Cars 4" xfId="27667"/>
    <cellStyle name="Currency (0) TBD-_Sept 24 SBG Volvo Cars 4" xfId="27668"/>
    <cellStyle name="Currency (0) TBD_Sept 24 SBG Volvo Cars 5" xfId="27886"/>
    <cellStyle name="Currency (0) TBD-_Sept 24 SBG Volvo Cars 5" xfId="27887"/>
    <cellStyle name="Currency (0) TBD_Sept 24 SBG Volvo Cars 6" xfId="34057"/>
    <cellStyle name="Currency (0) TBD-_Sept 24 SBG Volvo Cars 6" xfId="34058"/>
    <cellStyle name="Currency (0) TBD_Sept 24 SBG Volvo Cars 7" xfId="35229"/>
    <cellStyle name="Currency (0) TBD-_Sept 24 SBG Volvo Cars 7" xfId="35230"/>
    <cellStyle name="Currency (0) TBD_Sept 24 SBG Volvo Cars 8" xfId="36163"/>
    <cellStyle name="Currency (0) TBD-_Sept 24 SBG Volvo Cars 8" xfId="36164"/>
    <cellStyle name="Currency (0) TBD_Sept 24 SBG Volvo Cars 9" xfId="36848"/>
    <cellStyle name="Currency (0) TBD-_Sept 24 SBG Volvo Cars 9" xfId="36849"/>
    <cellStyle name="Currency (0) TBD_Tab 1" xfId="9592"/>
    <cellStyle name="Currency (0) TBD-_Volvo Budget Quarter Cash Flow 21Jan04" xfId="9593"/>
    <cellStyle name="Currency (0) TBD_Volvo Forecast Input Template" xfId="9594"/>
    <cellStyle name="Currency (0) TBD-_Volvo Forecast Input Template" xfId="9595"/>
    <cellStyle name="Currency (0) TBD_Volvo Forecast Input Template 10" xfId="37200"/>
    <cellStyle name="Currency (0) TBD-_Volvo Forecast Input Template 10" xfId="37201"/>
    <cellStyle name="Currency (0) TBD_Volvo Forecast Input Template 11" xfId="37419"/>
    <cellStyle name="Currency (0) TBD-_Volvo Forecast Input Template 11" xfId="37420"/>
    <cellStyle name="Currency (0) TBD_Volvo Forecast Input Template 12" xfId="16558"/>
    <cellStyle name="Currency (0) TBD-_Volvo Forecast Input Template 12" xfId="16559"/>
    <cellStyle name="Currency (0) TBD_Volvo Forecast Input Template 2" xfId="22900"/>
    <cellStyle name="Currency (0) TBD-_Volvo Forecast Input Template 2" xfId="22901"/>
    <cellStyle name="Currency (0) TBD_Volvo Forecast Input Template 3" xfId="27316"/>
    <cellStyle name="Currency (0) TBD-_Volvo Forecast Input Template 3" xfId="27317"/>
    <cellStyle name="Currency (0) TBD_Volvo Forecast Input Template 4" xfId="27669"/>
    <cellStyle name="Currency (0) TBD-_Volvo Forecast Input Template 4" xfId="27670"/>
    <cellStyle name="Currency (0) TBD_Volvo Forecast Input Template 5" xfId="27888"/>
    <cellStyle name="Currency (0) TBD-_Volvo Forecast Input Template 5" xfId="27889"/>
    <cellStyle name="Currency (0) TBD_Volvo Forecast Input Template 6" xfId="34059"/>
    <cellStyle name="Currency (0) TBD-_Volvo Forecast Input Template 6" xfId="34060"/>
    <cellStyle name="Currency (0) TBD_Volvo Forecast Input Template 7" xfId="35233"/>
    <cellStyle name="Currency (0) TBD-_Volvo Forecast Input Template 7" xfId="35234"/>
    <cellStyle name="Currency (0) TBD_Volvo Forecast Input Template 8" xfId="36165"/>
    <cellStyle name="Currency (0) TBD-_Volvo Forecast Input Template 8" xfId="36166"/>
    <cellStyle name="Currency (0) TBD_Volvo Forecast Input Template 9" xfId="36850"/>
    <cellStyle name="Currency (0) TBD-_Volvo Forecast Input Template 9" xfId="36851"/>
    <cellStyle name="Currency (0) TBD_X358 cost sheet formal 5-9-06_07MY to 08MY" xfId="9596"/>
    <cellStyle name="Currency (0) TBD-_X358 cost sheet formal 5-9-06_07MY to 08MY" xfId="9597"/>
    <cellStyle name="Currency (0) TBD_X358 cost sheet formal 5-9-06_PA to PR" xfId="9598"/>
    <cellStyle name="Currency (0) TBD-_X358 cost sheet formal 5-9-06_PA to PR" xfId="9599"/>
    <cellStyle name="Currency (0) TBD_Year over Year schedules_post Mr Fields Review" xfId="9600"/>
    <cellStyle name="Currency (0) TBD-_Year over Year schedules_post Mr Fields Review" xfId="9601"/>
    <cellStyle name="Currency (0) TBD_Year over Year schedules_post Mr Fields Review 10" xfId="37202"/>
    <cellStyle name="Currency (0) TBD-_Year over Year schedules_post Mr Fields Review 10" xfId="37203"/>
    <cellStyle name="Currency (0) TBD_Year over Year schedules_post Mr Fields Review 11" xfId="37421"/>
    <cellStyle name="Currency (0) TBD-_Year over Year schedules_post Mr Fields Review 11" xfId="37422"/>
    <cellStyle name="Currency (0) TBD_Year over Year schedules_post Mr Fields Review 12" xfId="16560"/>
    <cellStyle name="Currency (0) TBD-_Year over Year schedules_post Mr Fields Review 12" xfId="16561"/>
    <cellStyle name="Currency (0) TBD_Year over Year schedules_post Mr Fields Review 2" xfId="22902"/>
    <cellStyle name="Currency (0) TBD-_Year over Year schedules_post Mr Fields Review 2" xfId="22903"/>
    <cellStyle name="Currency (0) TBD_Year over Year schedules_post Mr Fields Review 3" xfId="27318"/>
    <cellStyle name="Currency (0) TBD-_Year over Year schedules_post Mr Fields Review 3" xfId="27319"/>
    <cellStyle name="Currency (0) TBD_Year over Year schedules_post Mr Fields Review 4" xfId="27671"/>
    <cellStyle name="Currency (0) TBD-_Year over Year schedules_post Mr Fields Review 4" xfId="27672"/>
    <cellStyle name="Currency (0) TBD_Year over Year schedules_post Mr Fields Review 5" xfId="27890"/>
    <cellStyle name="Currency (0) TBD-_Year over Year schedules_post Mr Fields Review 5" xfId="27891"/>
    <cellStyle name="Currency (0) TBD_Year over Year schedules_post Mr Fields Review 6" xfId="34065"/>
    <cellStyle name="Currency (0) TBD-_Year over Year schedules_post Mr Fields Review 6" xfId="34066"/>
    <cellStyle name="Currency (0) TBD_Year over Year schedules_post Mr Fields Review 7" xfId="35239"/>
    <cellStyle name="Currency (0) TBD-_Year over Year schedules_post Mr Fields Review 7" xfId="35240"/>
    <cellStyle name="Currency (0) TBD_Year over Year schedules_post Mr Fields Review 8" xfId="36167"/>
    <cellStyle name="Currency (0) TBD-_Year over Year schedules_post Mr Fields Review 8" xfId="36168"/>
    <cellStyle name="Currency (0) TBD_Year over Year schedules_post Mr Fields Review 9" xfId="36852"/>
    <cellStyle name="Currency (0) TBD-_Year over Year schedules_post Mr Fields Review 9" xfId="36853"/>
    <cellStyle name="Currency (0) TBD_YoY BP6 2003-2007 Summary" xfId="9602"/>
    <cellStyle name="Currency (0) TBD-_YoY BP6 2003-2007 Summary" xfId="9603"/>
    <cellStyle name="Currency (0)_!!!GO" xfId="9604"/>
    <cellStyle name="Currency (00)" xfId="9605"/>
    <cellStyle name="Currency (1)" xfId="9606"/>
    <cellStyle name="Currency (1) 2" xfId="9607"/>
    <cellStyle name="Currency (1) 3" xfId="9608"/>
    <cellStyle name="Currency (2)" xfId="9609"/>
    <cellStyle name="Currency (2) 2" xfId="9610"/>
    <cellStyle name="Currency (2) 2 2" xfId="9611"/>
    <cellStyle name="Currency (2) 3" xfId="9612"/>
    <cellStyle name="Currency [0,0]" xfId="9613"/>
    <cellStyle name="Currency [0,0] -" xfId="9614"/>
    <cellStyle name="Currency [0,0] - 2" xfId="22905"/>
    <cellStyle name="Currency [0,0] - 3" xfId="16563"/>
    <cellStyle name="Currency [0,0] 10" xfId="9615"/>
    <cellStyle name="Currency [0,0] 11" xfId="9616"/>
    <cellStyle name="Currency [0,0] 12" xfId="9617"/>
    <cellStyle name="Currency [0,0] 13" xfId="22904"/>
    <cellStyle name="Currency [0,0] 14" xfId="27320"/>
    <cellStyle name="Currency [0,0] 15" xfId="27673"/>
    <cellStyle name="Currency [0,0] 16" xfId="27892"/>
    <cellStyle name="Currency [0,0] 17" xfId="34078"/>
    <cellStyle name="Currency [0,0] 18" xfId="35252"/>
    <cellStyle name="Currency [0,0] 19" xfId="36169"/>
    <cellStyle name="Currency [0,0] 2" xfId="9618"/>
    <cellStyle name="Currency [0,0] 20" xfId="36854"/>
    <cellStyle name="Currency [0,0] 21" xfId="37204"/>
    <cellStyle name="Currency [0,0] 22" xfId="37423"/>
    <cellStyle name="Currency [0,0] 23" xfId="16562"/>
    <cellStyle name="Currency [0,0] 3" xfId="9619"/>
    <cellStyle name="Currency [0,0] 4" xfId="9620"/>
    <cellStyle name="Currency [0,0] 5" xfId="9621"/>
    <cellStyle name="Currency [0,0] 6" xfId="9622"/>
    <cellStyle name="Currency [0,0] 7" xfId="9623"/>
    <cellStyle name="Currency [0,0] 8" xfId="9624"/>
    <cellStyle name="Currency [0,0] 9" xfId="9625"/>
    <cellStyle name="Currency [0,0] incl." xfId="9626"/>
    <cellStyle name="Currency [0,0] incl. 2" xfId="9627"/>
    <cellStyle name="Currency [0,0] incl. 2 2" xfId="22907"/>
    <cellStyle name="Currency [0,0] incl. 2 3" xfId="16565"/>
    <cellStyle name="Currency [0,0] incl. 3" xfId="22906"/>
    <cellStyle name="Currency [0,0] incl. 4" xfId="16564"/>
    <cellStyle name="Currency [0,0] N/A" xfId="9628"/>
    <cellStyle name="Currency [0,0] N/A 2" xfId="9629"/>
    <cellStyle name="Currency [0,0] N/A 2 2" xfId="22909"/>
    <cellStyle name="Currency [0,0] N/A 2 3" xfId="16567"/>
    <cellStyle name="Currency [0,0] N/A 3" xfId="22908"/>
    <cellStyle name="Currency [0,0] N/A 4" xfId="16566"/>
    <cellStyle name="Currency [0,0] TBD" xfId="9630"/>
    <cellStyle name="Currency [0,0] TBD-" xfId="9631"/>
    <cellStyle name="Currency [0,0] TBD 10" xfId="9632"/>
    <cellStyle name="Currency [0,0] TBD- 10" xfId="9633"/>
    <cellStyle name="Currency [0,0] TBD- 10 2" xfId="9634"/>
    <cellStyle name="Currency [0,0] TBD- 10 2 2" xfId="22912"/>
    <cellStyle name="Currency [0,0] TBD- 10 2 3" xfId="16570"/>
    <cellStyle name="Currency [0,0] TBD- 10 3" xfId="9635"/>
    <cellStyle name="Currency [0,0] TBD 11" xfId="9636"/>
    <cellStyle name="Currency [0,0] TBD- 11" xfId="9637"/>
    <cellStyle name="Currency [0,0] TBD 12" xfId="9638"/>
    <cellStyle name="Currency [0,0] TBD- 12" xfId="9639"/>
    <cellStyle name="Currency [0,0] TBD 13" xfId="22910"/>
    <cellStyle name="Currency [0,0] TBD- 13" xfId="9640"/>
    <cellStyle name="Currency [0,0] TBD- 13 2" xfId="22913"/>
    <cellStyle name="Currency [0,0] TBD- 13 3" xfId="16571"/>
    <cellStyle name="Currency [0,0] TBD 14" xfId="27321"/>
    <cellStyle name="Currency [0,0] TBD- 14" xfId="9641"/>
    <cellStyle name="Currency [0,0] TBD- 14 2" xfId="22914"/>
    <cellStyle name="Currency [0,0] TBD- 14 3" xfId="16572"/>
    <cellStyle name="Currency [0,0] TBD 15" xfId="27674"/>
    <cellStyle name="Currency [0,0] TBD- 15" xfId="9642"/>
    <cellStyle name="Currency [0,0] TBD- 15 2" xfId="22915"/>
    <cellStyle name="Currency [0,0] TBD- 15 3" xfId="16573"/>
    <cellStyle name="Currency [0,0] TBD 16" xfId="27893"/>
    <cellStyle name="Currency [0,0] TBD- 16" xfId="9643"/>
    <cellStyle name="Currency [0,0] TBD- 16 2" xfId="22916"/>
    <cellStyle name="Currency [0,0] TBD- 16 3" xfId="16574"/>
    <cellStyle name="Currency [0,0] TBD 17" xfId="34092"/>
    <cellStyle name="Currency [0,0] TBD- 17" xfId="9644"/>
    <cellStyle name="Currency [0,0] TBD- 17 2" xfId="22917"/>
    <cellStyle name="Currency [0,0] TBD- 17 3" xfId="16575"/>
    <cellStyle name="Currency [0,0] TBD 18" xfId="35269"/>
    <cellStyle name="Currency [0,0] TBD- 18" xfId="9645"/>
    <cellStyle name="Currency [0,0] TBD- 18 2" xfId="22918"/>
    <cellStyle name="Currency [0,0] TBD- 18 3" xfId="16576"/>
    <cellStyle name="Currency [0,0] TBD 19" xfId="36170"/>
    <cellStyle name="Currency [0,0] TBD- 19" xfId="9646"/>
    <cellStyle name="Currency [0,0] TBD- 19 2" xfId="22919"/>
    <cellStyle name="Currency [0,0] TBD- 19 3" xfId="16577"/>
    <cellStyle name="Currency [0,0] TBD 2" xfId="9647"/>
    <cellStyle name="Currency [0,0] TBD- 2" xfId="9648"/>
    <cellStyle name="Currency [0,0] TBD 20" xfId="36855"/>
    <cellStyle name="Currency [0,0] TBD- 20" xfId="9649"/>
    <cellStyle name="Currency [0,0] TBD- 20 2" xfId="22920"/>
    <cellStyle name="Currency [0,0] TBD- 20 3" xfId="16578"/>
    <cellStyle name="Currency [0,0] TBD 21" xfId="37205"/>
    <cellStyle name="Currency [0,0] TBD- 21" xfId="9650"/>
    <cellStyle name="Currency [0,0] TBD- 21 2" xfId="22921"/>
    <cellStyle name="Currency [0,0] TBD- 21 3" xfId="16579"/>
    <cellStyle name="Currency [0,0] TBD 22" xfId="37424"/>
    <cellStyle name="Currency [0,0] TBD- 22" xfId="9651"/>
    <cellStyle name="Currency [0,0] TBD- 22 2" xfId="22922"/>
    <cellStyle name="Currency [0,0] TBD- 22 3" xfId="16580"/>
    <cellStyle name="Currency [0,0] TBD 23" xfId="16568"/>
    <cellStyle name="Currency [0,0] TBD- 23" xfId="9652"/>
    <cellStyle name="Currency [0,0] TBD- 23 2" xfId="22923"/>
    <cellStyle name="Currency [0,0] TBD- 23 3" xfId="16581"/>
    <cellStyle name="Currency [0,0] TBD- 24" xfId="9653"/>
    <cellStyle name="Currency [0,0] TBD- 24 2" xfId="22924"/>
    <cellStyle name="Currency [0,0] TBD- 24 3" xfId="16582"/>
    <cellStyle name="Currency [0,0] TBD- 25" xfId="9654"/>
    <cellStyle name="Currency [0,0] TBD- 25 2" xfId="22925"/>
    <cellStyle name="Currency [0,0] TBD- 25 3" xfId="16583"/>
    <cellStyle name="Currency [0,0] TBD- 26" xfId="9655"/>
    <cellStyle name="Currency [0,0] TBD- 26 2" xfId="22926"/>
    <cellStyle name="Currency [0,0] TBD- 26 3" xfId="16584"/>
    <cellStyle name="Currency [0,0] TBD- 27" xfId="9656"/>
    <cellStyle name="Currency [0,0] TBD- 27 2" xfId="22927"/>
    <cellStyle name="Currency [0,0] TBD- 27 3" xfId="16585"/>
    <cellStyle name="Currency [0,0] TBD- 28" xfId="9657"/>
    <cellStyle name="Currency [0,0] TBD- 28 2" xfId="22928"/>
    <cellStyle name="Currency [0,0] TBD- 28 3" xfId="16586"/>
    <cellStyle name="Currency [0,0] TBD- 29" xfId="9658"/>
    <cellStyle name="Currency [0,0] TBD- 29 2" xfId="22929"/>
    <cellStyle name="Currency [0,0] TBD- 29 3" xfId="16587"/>
    <cellStyle name="Currency [0,0] TBD 3" xfId="9659"/>
    <cellStyle name="Currency [0,0] TBD- 3" xfId="9660"/>
    <cellStyle name="Currency [0,0] TBD- 30" xfId="9661"/>
    <cellStyle name="Currency [0,0] TBD- 30 2" xfId="22930"/>
    <cellStyle name="Currency [0,0] TBD- 30 3" xfId="16588"/>
    <cellStyle name="Currency [0,0] TBD- 31" xfId="9662"/>
    <cellStyle name="Currency [0,0] TBD- 31 2" xfId="22931"/>
    <cellStyle name="Currency [0,0] TBD- 31 3" xfId="16589"/>
    <cellStyle name="Currency [0,0] TBD- 32" xfId="9663"/>
    <cellStyle name="Currency [0,0] TBD- 32 2" xfId="22932"/>
    <cellStyle name="Currency [0,0] TBD- 32 3" xfId="16590"/>
    <cellStyle name="Currency [0,0] TBD- 33" xfId="9664"/>
    <cellStyle name="Currency [0,0] TBD- 33 2" xfId="22933"/>
    <cellStyle name="Currency [0,0] TBD- 33 3" xfId="16591"/>
    <cellStyle name="Currency [0,0] TBD- 34" xfId="9665"/>
    <cellStyle name="Currency [0,0] TBD- 34 2" xfId="22934"/>
    <cellStyle name="Currency [0,0] TBD- 34 3" xfId="16592"/>
    <cellStyle name="Currency [0,0] TBD- 35" xfId="9666"/>
    <cellStyle name="Currency [0,0] TBD- 35 2" xfId="22935"/>
    <cellStyle name="Currency [0,0] TBD- 35 3" xfId="16593"/>
    <cellStyle name="Currency [0,0] TBD- 36" xfId="9667"/>
    <cellStyle name="Currency [0,0] TBD- 36 2" xfId="22936"/>
    <cellStyle name="Currency [0,0] TBD- 36 3" xfId="16594"/>
    <cellStyle name="Currency [0,0] TBD- 37" xfId="22911"/>
    <cellStyle name="Currency [0,0] TBD- 38" xfId="27322"/>
    <cellStyle name="Currency [0,0] TBD- 39" xfId="27675"/>
    <cellStyle name="Currency [0,0] TBD 4" xfId="9668"/>
    <cellStyle name="Currency [0,0] TBD- 4" xfId="9669"/>
    <cellStyle name="Currency [0,0] TBD- 40" xfId="27894"/>
    <cellStyle name="Currency [0,0] TBD- 41" xfId="34093"/>
    <cellStyle name="Currency [0,0] TBD- 42" xfId="35270"/>
    <cellStyle name="Currency [0,0] TBD- 43" xfId="36171"/>
    <cellStyle name="Currency [0,0] TBD- 44" xfId="36856"/>
    <cellStyle name="Currency [0,0] TBD- 45" xfId="37206"/>
    <cellStyle name="Currency [0,0] TBD- 46" xfId="37425"/>
    <cellStyle name="Currency [0,0] TBD- 47" xfId="16569"/>
    <cellStyle name="Currency [0,0] TBD 5" xfId="9670"/>
    <cellStyle name="Currency [0,0] TBD- 5" xfId="9671"/>
    <cellStyle name="Currency [0,0] TBD 6" xfId="9672"/>
    <cellStyle name="Currency [0,0] TBD- 6" xfId="9673"/>
    <cellStyle name="Currency [0,0] TBD 7" xfId="9674"/>
    <cellStyle name="Currency [0,0] TBD- 7" xfId="9675"/>
    <cellStyle name="Currency [0,0] TBD 8" xfId="9676"/>
    <cellStyle name="Currency [0,0] TBD- 8" xfId="9677"/>
    <cellStyle name="Currency [0,0] TBD 9" xfId="9678"/>
    <cellStyle name="Currency [0,0] TBD- 9" xfId="9679"/>
    <cellStyle name="Currency [0,0] TBD_!!!GO" xfId="9680"/>
    <cellStyle name="Currency [0,0] TBD-_!!!GO" xfId="9681"/>
    <cellStyle name="Currency [0,0] TBD_05MY CM Addendum HID Whls 5-12-04" xfId="9682"/>
    <cellStyle name="Currency [0,0] TBD-_05MY CM Addendum HID Whls 5-12-04" xfId="9683"/>
    <cellStyle name="Currency [0,0] TBD_06MY Range Rover Paper Version 1" xfId="9684"/>
    <cellStyle name="Currency [0,0] TBD-_06MY Range Rover Paper Version 1" xfId="9685"/>
    <cellStyle name="Currency [0,0] TBD_09d_L319 '07MY Pricing - Canada" xfId="9686"/>
    <cellStyle name="Currency [0,0] TBD-_09d_L319 '07MY Pricing - Canada" xfId="9687"/>
    <cellStyle name="Currency [0,0] TBD_09d_L319 '07MY Pricing - Canada 10" xfId="37207"/>
    <cellStyle name="Currency [0,0] TBD-_09d_L319 '07MY Pricing - Canada 10" xfId="37208"/>
    <cellStyle name="Currency [0,0] TBD_09d_L319 '07MY Pricing - Canada 11" xfId="37426"/>
    <cellStyle name="Currency [0,0] TBD-_09d_L319 '07MY Pricing - Canada 11" xfId="37427"/>
    <cellStyle name="Currency [0,0] TBD_09d_L319 '07MY Pricing - Canada 12" xfId="16595"/>
    <cellStyle name="Currency [0,0] TBD-_09d_L319 '07MY Pricing - Canada 12" xfId="16596"/>
    <cellStyle name="Currency [0,0] TBD_09d_L319 '07MY Pricing - Canada 2" xfId="22937"/>
    <cellStyle name="Currency [0,0] TBD-_09d_L319 '07MY Pricing - Canada 2" xfId="22938"/>
    <cellStyle name="Currency [0,0] TBD_09d_L319 '07MY Pricing - Canada 3" xfId="27323"/>
    <cellStyle name="Currency [0,0] TBD-_09d_L319 '07MY Pricing - Canada 3" xfId="27324"/>
    <cellStyle name="Currency [0,0] TBD_09d_L319 '07MY Pricing - Canada 4" xfId="27676"/>
    <cellStyle name="Currency [0,0] TBD-_09d_L319 '07MY Pricing - Canada 4" xfId="27677"/>
    <cellStyle name="Currency [0,0] TBD_09d_L319 '07MY Pricing - Canada 5" xfId="27895"/>
    <cellStyle name="Currency [0,0] TBD-_09d_L319 '07MY Pricing - Canada 5" xfId="27896"/>
    <cellStyle name="Currency [0,0] TBD_09d_L319 '07MY Pricing - Canada 6" xfId="34148"/>
    <cellStyle name="Currency [0,0] TBD-_09d_L319 '07MY Pricing - Canada 6" xfId="34149"/>
    <cellStyle name="Currency [0,0] TBD_09d_L319 '07MY Pricing - Canada 7" xfId="35320"/>
    <cellStyle name="Currency [0,0] TBD-_09d_L319 '07MY Pricing - Canada 7" xfId="35321"/>
    <cellStyle name="Currency [0,0] TBD_09d_L319 '07MY Pricing - Canada 8" xfId="36186"/>
    <cellStyle name="Currency [0,0] TBD-_09d_L319 '07MY Pricing - Canada 8" xfId="36187"/>
    <cellStyle name="Currency [0,0] TBD_09d_L319 '07MY Pricing - Canada 9" xfId="36857"/>
    <cellStyle name="Currency [0,0] TBD-_09d_L319 '07MY Pricing - Canada 9" xfId="36858"/>
    <cellStyle name="Currency [0,0] TBD_1" xfId="9688"/>
    <cellStyle name="Currency [0,0] TBD-_1" xfId="9689"/>
    <cellStyle name="Currency [0,0] TBD_2005 MY X350 CC -US^031102" xfId="9690"/>
    <cellStyle name="Currency [0,0] TBD-_2005 MY X350 CC -US^031102" xfId="9691"/>
    <cellStyle name="Currency [0,0] TBD_2005 MY X350 CC -US^031211^REVCTE^A41" xfId="9692"/>
    <cellStyle name="Currency [0,0] TBD-_2005 MY X350 CC -US^031211^REVCTE^A41" xfId="9693"/>
    <cellStyle name="Currency [0,0] TBD_LR^05MY USA X350^040129" xfId="9694"/>
    <cellStyle name="Currency [0,0] TBD-_LR^05MY USA X350^040129" xfId="9695"/>
    <cellStyle name="Currency [0,0] TBD_LR^05MY USA X350^040129 10" xfId="37209"/>
    <cellStyle name="Currency [0,0] TBD-_LR^05MY USA X350^040129 10" xfId="37210"/>
    <cellStyle name="Currency [0,0] TBD_LR^05MY USA X350^040129 11" xfId="37428"/>
    <cellStyle name="Currency [0,0] TBD-_LR^05MY USA X350^040129 11" xfId="37429"/>
    <cellStyle name="Currency [0,0] TBD_LR^05MY USA X350^040129 12" xfId="16597"/>
    <cellStyle name="Currency [0,0] TBD-_LR^05MY USA X350^040129 12" xfId="16598"/>
    <cellStyle name="Currency [0,0] TBD_LR^05MY USA X350^040129 2" xfId="22939"/>
    <cellStyle name="Currency [0,0] TBD-_LR^05MY USA X350^040129 2" xfId="22940"/>
    <cellStyle name="Currency [0,0] TBD_LR^05MY USA X350^040129 3" xfId="27325"/>
    <cellStyle name="Currency [0,0] TBD-_LR^05MY USA X350^040129 3" xfId="27326"/>
    <cellStyle name="Currency [0,0] TBD_LR^05MY USA X350^040129 4" xfId="27678"/>
    <cellStyle name="Currency [0,0] TBD-_LR^05MY USA X350^040129 4" xfId="27679"/>
    <cellStyle name="Currency [0,0] TBD_LR^05MY USA X350^040129 5" xfId="27897"/>
    <cellStyle name="Currency [0,0] TBD-_LR^05MY USA X350^040129 5" xfId="27898"/>
    <cellStyle name="Currency [0,0] TBD_LR^05MY USA X350^040129 6" xfId="34156"/>
    <cellStyle name="Currency [0,0] TBD-_LR^05MY USA X350^040129 6" xfId="34157"/>
    <cellStyle name="Currency [0,0] TBD_LR^05MY USA X350^040129 7" xfId="35328"/>
    <cellStyle name="Currency [0,0] TBD-_LR^05MY USA X350^040129 7" xfId="35329"/>
    <cellStyle name="Currency [0,0] TBD_LR^05MY USA X350^040129 8" xfId="36194"/>
    <cellStyle name="Currency [0,0] TBD-_LR^05MY USA X350^040129 8" xfId="36195"/>
    <cellStyle name="Currency [0,0] TBD_LR^05MY USA X350^040129 9" xfId="36859"/>
    <cellStyle name="Currency [0,0] TBD-_LR^05MY USA X350^040129 9" xfId="36860"/>
    <cellStyle name="Currency [0,0] TBD_metrics 98" xfId="9696"/>
    <cellStyle name="Currency [0,0] TBD-_metrics 98" xfId="9697"/>
    <cellStyle name="Currency [0,0] TBD_Tab 1" xfId="9698"/>
    <cellStyle name="Currency [0,0] TBD-_X351 USA PPMR v2" xfId="9699"/>
    <cellStyle name="Currency [0,0] TBD_X358 cost sheet formal 5-9-06_07MY to 08MY" xfId="9700"/>
    <cellStyle name="Currency [0,0] TBD-_X358 cost sheet formal 5-9-06_07MY to 08MY" xfId="9701"/>
    <cellStyle name="Currency [0,0] TBD_X358 cost sheet formal 5-9-06_PA to PR" xfId="9702"/>
    <cellStyle name="Currency [0,0] TBD-_X358 cost sheet formal 5-9-06_PA to PR" xfId="9703"/>
    <cellStyle name="Currency [0,0]_!!!GO" xfId="9704"/>
    <cellStyle name="Currency [0,00]" xfId="9705"/>
    <cellStyle name="Currency [0,00] -" xfId="9706"/>
    <cellStyle name="Currency [0,00] - 2" xfId="9707"/>
    <cellStyle name="Currency [0,00] - 2 2" xfId="22943"/>
    <cellStyle name="Currency [0,00] - 2 3" xfId="16601"/>
    <cellStyle name="Currency [0,00] - 3" xfId="22942"/>
    <cellStyle name="Currency [0,00] - 4" xfId="16600"/>
    <cellStyle name="Currency [0,00] 10" xfId="9708"/>
    <cellStyle name="Currency [0,00] 10 2" xfId="22944"/>
    <cellStyle name="Currency [0,00] 10 3" xfId="16602"/>
    <cellStyle name="Currency [0,00] 11" xfId="9709"/>
    <cellStyle name="Currency [0,00] 11 2" xfId="22945"/>
    <cellStyle name="Currency [0,00] 11 3" xfId="16603"/>
    <cellStyle name="Currency [0,00] 12" xfId="9710"/>
    <cellStyle name="Currency [0,00] 12 2" xfId="22946"/>
    <cellStyle name="Currency [0,00] 12 3" xfId="16604"/>
    <cellStyle name="Currency [0,00] 13" xfId="9711"/>
    <cellStyle name="Currency [0,00] 13 2" xfId="22947"/>
    <cellStyle name="Currency [0,00] 13 3" xfId="16605"/>
    <cellStyle name="Currency [0,00] 14" xfId="9712"/>
    <cellStyle name="Currency [0,00] 14 2" xfId="22948"/>
    <cellStyle name="Currency [0,00] 14 3" xfId="16606"/>
    <cellStyle name="Currency [0,00] 15" xfId="9713"/>
    <cellStyle name="Currency [0,00] 15 2" xfId="22949"/>
    <cellStyle name="Currency [0,00] 15 3" xfId="16607"/>
    <cellStyle name="Currency [0,00] 16" xfId="9714"/>
    <cellStyle name="Currency [0,00] 16 2" xfId="22950"/>
    <cellStyle name="Currency [0,00] 16 3" xfId="16608"/>
    <cellStyle name="Currency [0,00] 17" xfId="9715"/>
    <cellStyle name="Currency [0,00] 17 2" xfId="22951"/>
    <cellStyle name="Currency [0,00] 17 3" xfId="16609"/>
    <cellStyle name="Currency [0,00] 18" xfId="9716"/>
    <cellStyle name="Currency [0,00] 18 2" xfId="22952"/>
    <cellStyle name="Currency [0,00] 18 3" xfId="16610"/>
    <cellStyle name="Currency [0,00] 19" xfId="9717"/>
    <cellStyle name="Currency [0,00] 19 2" xfId="22953"/>
    <cellStyle name="Currency [0,00] 19 3" xfId="16611"/>
    <cellStyle name="Currency [0,00] 2" xfId="9718"/>
    <cellStyle name="Currency [0,00] 2 2" xfId="22954"/>
    <cellStyle name="Currency [0,00] 2 3" xfId="16612"/>
    <cellStyle name="Currency [0,00] 20" xfId="9719"/>
    <cellStyle name="Currency [0,00] 20 2" xfId="22955"/>
    <cellStyle name="Currency [0,00] 20 3" xfId="16613"/>
    <cellStyle name="Currency [0,00] 21" xfId="9720"/>
    <cellStyle name="Currency [0,00] 21 2" xfId="22956"/>
    <cellStyle name="Currency [0,00] 21 3" xfId="16614"/>
    <cellStyle name="Currency [0,00] 22" xfId="9721"/>
    <cellStyle name="Currency [0,00] 22 2" xfId="22957"/>
    <cellStyle name="Currency [0,00] 22 3" xfId="16615"/>
    <cellStyle name="Currency [0,00] 23" xfId="9722"/>
    <cellStyle name="Currency [0,00] 23 2" xfId="22958"/>
    <cellStyle name="Currency [0,00] 23 3" xfId="16616"/>
    <cellStyle name="Currency [0,00] 24" xfId="9723"/>
    <cellStyle name="Currency [0,00] 24 2" xfId="22959"/>
    <cellStyle name="Currency [0,00] 24 3" xfId="16617"/>
    <cellStyle name="Currency [0,00] 25" xfId="9724"/>
    <cellStyle name="Currency [0,00] 25 2" xfId="22960"/>
    <cellStyle name="Currency [0,00] 25 3" xfId="16618"/>
    <cellStyle name="Currency [0,00] 26" xfId="9725"/>
    <cellStyle name="Currency [0,00] 26 2" xfId="22961"/>
    <cellStyle name="Currency [0,00] 26 3" xfId="16619"/>
    <cellStyle name="Currency [0,00] 27" xfId="9726"/>
    <cellStyle name="Currency [0,00] 27 2" xfId="22962"/>
    <cellStyle name="Currency [0,00] 27 3" xfId="16620"/>
    <cellStyle name="Currency [0,00] 28" xfId="9727"/>
    <cellStyle name="Currency [0,00] 28 2" xfId="22963"/>
    <cellStyle name="Currency [0,00] 28 3" xfId="16621"/>
    <cellStyle name="Currency [0,00] 29" xfId="22941"/>
    <cellStyle name="Currency [0,00] 3" xfId="9728"/>
    <cellStyle name="Currency [0,00] 3 2" xfId="22964"/>
    <cellStyle name="Currency [0,00] 3 3" xfId="16622"/>
    <cellStyle name="Currency [0,00] 30" xfId="27327"/>
    <cellStyle name="Currency [0,00] 31" xfId="27680"/>
    <cellStyle name="Currency [0,00] 32" xfId="27899"/>
    <cellStyle name="Currency [0,00] 33" xfId="34165"/>
    <cellStyle name="Currency [0,00] 34" xfId="35339"/>
    <cellStyle name="Currency [0,00] 35" xfId="36205"/>
    <cellStyle name="Currency [0,00] 36" xfId="36861"/>
    <cellStyle name="Currency [0,00] 37" xfId="37211"/>
    <cellStyle name="Currency [0,00] 38" xfId="37430"/>
    <cellStyle name="Currency [0,00] 39" xfId="16599"/>
    <cellStyle name="Currency [0,00] 4" xfId="9729"/>
    <cellStyle name="Currency [0,00] 4 2" xfId="22965"/>
    <cellStyle name="Currency [0,00] 4 3" xfId="16623"/>
    <cellStyle name="Currency [0,00] 5" xfId="9730"/>
    <cellStyle name="Currency [0,00] 5 2" xfId="22966"/>
    <cellStyle name="Currency [0,00] 5 3" xfId="16624"/>
    <cellStyle name="Currency [0,00] 6" xfId="9731"/>
    <cellStyle name="Currency [0,00] 6 2" xfId="22967"/>
    <cellStyle name="Currency [0,00] 6 3" xfId="16625"/>
    <cellStyle name="Currency [0,00] 7" xfId="9732"/>
    <cellStyle name="Currency [0,00] 7 2" xfId="22968"/>
    <cellStyle name="Currency [0,00] 7 3" xfId="16626"/>
    <cellStyle name="Currency [0,00] 8" xfId="9733"/>
    <cellStyle name="Currency [0,00] 8 2" xfId="22969"/>
    <cellStyle name="Currency [0,00] 8 3" xfId="16627"/>
    <cellStyle name="Currency [0,00] 9" xfId="9734"/>
    <cellStyle name="Currency [0,00] 9 2" xfId="22970"/>
    <cellStyle name="Currency [0,00] 9 3" xfId="16628"/>
    <cellStyle name="Currency [0,00] incl." xfId="9735"/>
    <cellStyle name="Currency [0,00] incl. 2" xfId="9736"/>
    <cellStyle name="Currency [0,00] incl. 2 2" xfId="22972"/>
    <cellStyle name="Currency [0,00] incl. 2 3" xfId="16630"/>
    <cellStyle name="Currency [0,00] incl. 3" xfId="22971"/>
    <cellStyle name="Currency [0,00] incl. 4" xfId="16629"/>
    <cellStyle name="Currency [0,00] N/A" xfId="9737"/>
    <cellStyle name="Currency [0,00] N/A 2" xfId="9738"/>
    <cellStyle name="Currency [0,00] N/A 2 2" xfId="22974"/>
    <cellStyle name="Currency [0,00] N/A 2 3" xfId="16632"/>
    <cellStyle name="Currency [0,00] N/A 3" xfId="22973"/>
    <cellStyle name="Currency [0,00] N/A 4" xfId="16631"/>
    <cellStyle name="Currency [0,00] TBD" xfId="9739"/>
    <cellStyle name="Currency [0,00] TBD-" xfId="9740"/>
    <cellStyle name="Currency [0,00] TBD 10" xfId="9741"/>
    <cellStyle name="Currency [0,00] TBD- 10" xfId="9742"/>
    <cellStyle name="Currency [0,00] TBD 10 10" xfId="37214"/>
    <cellStyle name="Currency [0,00] TBD- 10 10" xfId="37215"/>
    <cellStyle name="Currency [0,00] TBD 10 11" xfId="37433"/>
    <cellStyle name="Currency [0,00] TBD- 10 11" xfId="37434"/>
    <cellStyle name="Currency [0,00] TBD 10 12" xfId="16635"/>
    <cellStyle name="Currency [0,00] TBD- 10 12" xfId="16636"/>
    <cellStyle name="Currency [0,00] TBD 10 2" xfId="22977"/>
    <cellStyle name="Currency [0,00] TBD- 10 2" xfId="22978"/>
    <cellStyle name="Currency [0,00] TBD 10 3" xfId="27330"/>
    <cellStyle name="Currency [0,00] TBD- 10 3" xfId="27331"/>
    <cellStyle name="Currency [0,00] TBD 10 4" xfId="27683"/>
    <cellStyle name="Currency [0,00] TBD- 10 4" xfId="27684"/>
    <cellStyle name="Currency [0,00] TBD 10 5" xfId="27902"/>
    <cellStyle name="Currency [0,00] TBD- 10 5" xfId="27903"/>
    <cellStyle name="Currency [0,00] TBD 10 6" xfId="34201"/>
    <cellStyle name="Currency [0,00] TBD- 10 6" xfId="34202"/>
    <cellStyle name="Currency [0,00] TBD 10 7" xfId="35375"/>
    <cellStyle name="Currency [0,00] TBD- 10 7" xfId="35376"/>
    <cellStyle name="Currency [0,00] TBD 10 8" xfId="36241"/>
    <cellStyle name="Currency [0,00] TBD- 10 8" xfId="36242"/>
    <cellStyle name="Currency [0,00] TBD 10 9" xfId="36864"/>
    <cellStyle name="Currency [0,00] TBD- 10 9" xfId="36865"/>
    <cellStyle name="Currency [0,00] TBD 11" xfId="9743"/>
    <cellStyle name="Currency [0,00] TBD- 11" xfId="9744"/>
    <cellStyle name="Currency [0,00] TBD 11 10" xfId="37216"/>
    <cellStyle name="Currency [0,00] TBD- 11 10" xfId="37217"/>
    <cellStyle name="Currency [0,00] TBD 11 11" xfId="37435"/>
    <cellStyle name="Currency [0,00] TBD- 11 11" xfId="37436"/>
    <cellStyle name="Currency [0,00] TBD 11 12" xfId="16637"/>
    <cellStyle name="Currency [0,00] TBD- 11 12" xfId="16638"/>
    <cellStyle name="Currency [0,00] TBD 11 2" xfId="22979"/>
    <cellStyle name="Currency [0,00] TBD- 11 2" xfId="22980"/>
    <cellStyle name="Currency [0,00] TBD 11 3" xfId="27332"/>
    <cellStyle name="Currency [0,00] TBD- 11 3" xfId="27333"/>
    <cellStyle name="Currency [0,00] TBD 11 4" xfId="27685"/>
    <cellStyle name="Currency [0,00] TBD- 11 4" xfId="27686"/>
    <cellStyle name="Currency [0,00] TBD 11 5" xfId="27904"/>
    <cellStyle name="Currency [0,00] TBD- 11 5" xfId="27905"/>
    <cellStyle name="Currency [0,00] TBD 11 6" xfId="34203"/>
    <cellStyle name="Currency [0,00] TBD- 11 6" xfId="34204"/>
    <cellStyle name="Currency [0,00] TBD 11 7" xfId="35377"/>
    <cellStyle name="Currency [0,00] TBD- 11 7" xfId="35378"/>
    <cellStyle name="Currency [0,00] TBD 11 8" xfId="36243"/>
    <cellStyle name="Currency [0,00] TBD- 11 8" xfId="36244"/>
    <cellStyle name="Currency [0,00] TBD 11 9" xfId="36866"/>
    <cellStyle name="Currency [0,00] TBD- 11 9" xfId="36867"/>
    <cellStyle name="Currency [0,00] TBD 12" xfId="9745"/>
    <cellStyle name="Currency [0,00] TBD- 12" xfId="9746"/>
    <cellStyle name="Currency [0,00] TBD 12 10" xfId="37218"/>
    <cellStyle name="Currency [0,00] TBD- 12 10" xfId="37219"/>
    <cellStyle name="Currency [0,00] TBD 12 11" xfId="37437"/>
    <cellStyle name="Currency [0,00] TBD- 12 11" xfId="37438"/>
    <cellStyle name="Currency [0,00] TBD 12 12" xfId="16639"/>
    <cellStyle name="Currency [0,00] TBD- 12 12" xfId="16640"/>
    <cellStyle name="Currency [0,00] TBD 12 2" xfId="22981"/>
    <cellStyle name="Currency [0,00] TBD- 12 2" xfId="22982"/>
    <cellStyle name="Currency [0,00] TBD 12 3" xfId="27334"/>
    <cellStyle name="Currency [0,00] TBD- 12 3" xfId="27335"/>
    <cellStyle name="Currency [0,00] TBD 12 4" xfId="27687"/>
    <cellStyle name="Currency [0,00] TBD- 12 4" xfId="27688"/>
    <cellStyle name="Currency [0,00] TBD 12 5" xfId="27906"/>
    <cellStyle name="Currency [0,00] TBD- 12 5" xfId="27907"/>
    <cellStyle name="Currency [0,00] TBD 12 6" xfId="34205"/>
    <cellStyle name="Currency [0,00] TBD- 12 6" xfId="34206"/>
    <cellStyle name="Currency [0,00] TBD 12 7" xfId="35379"/>
    <cellStyle name="Currency [0,00] TBD- 12 7" xfId="35380"/>
    <cellStyle name="Currency [0,00] TBD 12 8" xfId="36245"/>
    <cellStyle name="Currency [0,00] TBD- 12 8" xfId="36246"/>
    <cellStyle name="Currency [0,00] TBD 12 9" xfId="36868"/>
    <cellStyle name="Currency [0,00] TBD- 12 9" xfId="36869"/>
    <cellStyle name="Currency [0,00] TBD 13" xfId="9747"/>
    <cellStyle name="Currency [0,00] TBD- 13" xfId="9748"/>
    <cellStyle name="Currency [0,00] TBD 13 10" xfId="37220"/>
    <cellStyle name="Currency [0,00] TBD- 13 10" xfId="37221"/>
    <cellStyle name="Currency [0,00] TBD 13 11" xfId="37439"/>
    <cellStyle name="Currency [0,00] TBD- 13 11" xfId="37440"/>
    <cellStyle name="Currency [0,00] TBD 13 12" xfId="16641"/>
    <cellStyle name="Currency [0,00] TBD- 13 12" xfId="16642"/>
    <cellStyle name="Currency [0,00] TBD 13 2" xfId="22983"/>
    <cellStyle name="Currency [0,00] TBD- 13 2" xfId="22984"/>
    <cellStyle name="Currency [0,00] TBD 13 3" xfId="27336"/>
    <cellStyle name="Currency [0,00] TBD- 13 3" xfId="27337"/>
    <cellStyle name="Currency [0,00] TBD 13 4" xfId="27689"/>
    <cellStyle name="Currency [0,00] TBD- 13 4" xfId="27690"/>
    <cellStyle name="Currency [0,00] TBD 13 5" xfId="27908"/>
    <cellStyle name="Currency [0,00] TBD- 13 5" xfId="27909"/>
    <cellStyle name="Currency [0,00] TBD 13 6" xfId="34207"/>
    <cellStyle name="Currency [0,00] TBD- 13 6" xfId="34208"/>
    <cellStyle name="Currency [0,00] TBD 13 7" xfId="35381"/>
    <cellStyle name="Currency [0,00] TBD- 13 7" xfId="35382"/>
    <cellStyle name="Currency [0,00] TBD 13 8" xfId="36247"/>
    <cellStyle name="Currency [0,00] TBD- 13 8" xfId="36248"/>
    <cellStyle name="Currency [0,00] TBD 13 9" xfId="36870"/>
    <cellStyle name="Currency [0,00] TBD- 13 9" xfId="36871"/>
    <cellStyle name="Currency [0,00] TBD 14" xfId="9749"/>
    <cellStyle name="Currency [0,00] TBD- 14" xfId="9750"/>
    <cellStyle name="Currency [0,00] TBD 14 10" xfId="37222"/>
    <cellStyle name="Currency [0,00] TBD- 14 10" xfId="37223"/>
    <cellStyle name="Currency [0,00] TBD 14 11" xfId="37441"/>
    <cellStyle name="Currency [0,00] TBD- 14 11" xfId="37442"/>
    <cellStyle name="Currency [0,00] TBD 14 12" xfId="16643"/>
    <cellStyle name="Currency [0,00] TBD- 14 12" xfId="16644"/>
    <cellStyle name="Currency [0,00] TBD 14 2" xfId="22985"/>
    <cellStyle name="Currency [0,00] TBD- 14 2" xfId="22986"/>
    <cellStyle name="Currency [0,00] TBD 14 3" xfId="27338"/>
    <cellStyle name="Currency [0,00] TBD- 14 3" xfId="27339"/>
    <cellStyle name="Currency [0,00] TBD 14 4" xfId="27691"/>
    <cellStyle name="Currency [0,00] TBD- 14 4" xfId="27692"/>
    <cellStyle name="Currency [0,00] TBD 14 5" xfId="27910"/>
    <cellStyle name="Currency [0,00] TBD- 14 5" xfId="27911"/>
    <cellStyle name="Currency [0,00] TBD 14 6" xfId="34209"/>
    <cellStyle name="Currency [0,00] TBD- 14 6" xfId="34210"/>
    <cellStyle name="Currency [0,00] TBD 14 7" xfId="35383"/>
    <cellStyle name="Currency [0,00] TBD- 14 7" xfId="35384"/>
    <cellStyle name="Currency [0,00] TBD 14 8" xfId="36249"/>
    <cellStyle name="Currency [0,00] TBD- 14 8" xfId="36250"/>
    <cellStyle name="Currency [0,00] TBD 14 9" xfId="36872"/>
    <cellStyle name="Currency [0,00] TBD- 14 9" xfId="36873"/>
    <cellStyle name="Currency [0,00] TBD 15" xfId="9751"/>
    <cellStyle name="Currency [0,00] TBD- 15" xfId="9752"/>
    <cellStyle name="Currency [0,00] TBD 15 10" xfId="37224"/>
    <cellStyle name="Currency [0,00] TBD- 15 10" xfId="37225"/>
    <cellStyle name="Currency [0,00] TBD 15 11" xfId="37443"/>
    <cellStyle name="Currency [0,00] TBD- 15 11" xfId="37444"/>
    <cellStyle name="Currency [0,00] TBD 15 12" xfId="16645"/>
    <cellStyle name="Currency [0,00] TBD- 15 12" xfId="16646"/>
    <cellStyle name="Currency [0,00] TBD 15 2" xfId="22987"/>
    <cellStyle name="Currency [0,00] TBD- 15 2" xfId="22988"/>
    <cellStyle name="Currency [0,00] TBD 15 3" xfId="27340"/>
    <cellStyle name="Currency [0,00] TBD- 15 3" xfId="27341"/>
    <cellStyle name="Currency [0,00] TBD 15 4" xfId="27693"/>
    <cellStyle name="Currency [0,00] TBD- 15 4" xfId="27694"/>
    <cellStyle name="Currency [0,00] TBD 15 5" xfId="27912"/>
    <cellStyle name="Currency [0,00] TBD- 15 5" xfId="27913"/>
    <cellStyle name="Currency [0,00] TBD 15 6" xfId="34211"/>
    <cellStyle name="Currency [0,00] TBD- 15 6" xfId="34212"/>
    <cellStyle name="Currency [0,00] TBD 15 7" xfId="35385"/>
    <cellStyle name="Currency [0,00] TBD- 15 7" xfId="35386"/>
    <cellStyle name="Currency [0,00] TBD 15 8" xfId="36251"/>
    <cellStyle name="Currency [0,00] TBD- 15 8" xfId="36252"/>
    <cellStyle name="Currency [0,00] TBD 15 9" xfId="36874"/>
    <cellStyle name="Currency [0,00] TBD- 15 9" xfId="36875"/>
    <cellStyle name="Currency [0,00] TBD 16" xfId="9753"/>
    <cellStyle name="Currency [0,00] TBD- 16" xfId="9754"/>
    <cellStyle name="Currency [0,00] TBD 16 10" xfId="37226"/>
    <cellStyle name="Currency [0,00] TBD- 16 10" xfId="37227"/>
    <cellStyle name="Currency [0,00] TBD 16 11" xfId="37445"/>
    <cellStyle name="Currency [0,00] TBD- 16 11" xfId="37446"/>
    <cellStyle name="Currency [0,00] TBD 16 12" xfId="16647"/>
    <cellStyle name="Currency [0,00] TBD- 16 12" xfId="16648"/>
    <cellStyle name="Currency [0,00] TBD 16 2" xfId="22989"/>
    <cellStyle name="Currency [0,00] TBD- 16 2" xfId="22990"/>
    <cellStyle name="Currency [0,00] TBD 16 3" xfId="27342"/>
    <cellStyle name="Currency [0,00] TBD- 16 3" xfId="27343"/>
    <cellStyle name="Currency [0,00] TBD 16 4" xfId="27695"/>
    <cellStyle name="Currency [0,00] TBD- 16 4" xfId="27696"/>
    <cellStyle name="Currency [0,00] TBD 16 5" xfId="27914"/>
    <cellStyle name="Currency [0,00] TBD- 16 5" xfId="27915"/>
    <cellStyle name="Currency [0,00] TBD 16 6" xfId="34213"/>
    <cellStyle name="Currency [0,00] TBD- 16 6" xfId="34214"/>
    <cellStyle name="Currency [0,00] TBD 16 7" xfId="35387"/>
    <cellStyle name="Currency [0,00] TBD- 16 7" xfId="35388"/>
    <cellStyle name="Currency [0,00] TBD 16 8" xfId="36253"/>
    <cellStyle name="Currency [0,00] TBD- 16 8" xfId="36254"/>
    <cellStyle name="Currency [0,00] TBD 16 9" xfId="36876"/>
    <cellStyle name="Currency [0,00] TBD- 16 9" xfId="36877"/>
    <cellStyle name="Currency [0,00] TBD 17" xfId="9755"/>
    <cellStyle name="Currency [0,00] TBD- 17" xfId="9756"/>
    <cellStyle name="Currency [0,00] TBD 17 10" xfId="37228"/>
    <cellStyle name="Currency [0,00] TBD- 17 10" xfId="37229"/>
    <cellStyle name="Currency [0,00] TBD 17 11" xfId="37447"/>
    <cellStyle name="Currency [0,00] TBD- 17 11" xfId="37448"/>
    <cellStyle name="Currency [0,00] TBD 17 12" xfId="16649"/>
    <cellStyle name="Currency [0,00] TBD- 17 12" xfId="16650"/>
    <cellStyle name="Currency [0,00] TBD 17 2" xfId="22991"/>
    <cellStyle name="Currency [0,00] TBD- 17 2" xfId="22992"/>
    <cellStyle name="Currency [0,00] TBD 17 3" xfId="27344"/>
    <cellStyle name="Currency [0,00] TBD- 17 3" xfId="27345"/>
    <cellStyle name="Currency [0,00] TBD 17 4" xfId="27697"/>
    <cellStyle name="Currency [0,00] TBD- 17 4" xfId="27698"/>
    <cellStyle name="Currency [0,00] TBD 17 5" xfId="27916"/>
    <cellStyle name="Currency [0,00] TBD- 17 5" xfId="27917"/>
    <cellStyle name="Currency [0,00] TBD 17 6" xfId="34215"/>
    <cellStyle name="Currency [0,00] TBD- 17 6" xfId="34216"/>
    <cellStyle name="Currency [0,00] TBD 17 7" xfId="35389"/>
    <cellStyle name="Currency [0,00] TBD- 17 7" xfId="35390"/>
    <cellStyle name="Currency [0,00] TBD 17 8" xfId="36255"/>
    <cellStyle name="Currency [0,00] TBD- 17 8" xfId="36256"/>
    <cellStyle name="Currency [0,00] TBD 17 9" xfId="36878"/>
    <cellStyle name="Currency [0,00] TBD- 17 9" xfId="36879"/>
    <cellStyle name="Currency [0,00] TBD 18" xfId="9757"/>
    <cellStyle name="Currency [0,00] TBD- 18" xfId="9758"/>
    <cellStyle name="Currency [0,00] TBD 18 10" xfId="37230"/>
    <cellStyle name="Currency [0,00] TBD- 18 10" xfId="37231"/>
    <cellStyle name="Currency [0,00] TBD 18 11" xfId="37449"/>
    <cellStyle name="Currency [0,00] TBD- 18 11" xfId="37450"/>
    <cellStyle name="Currency [0,00] TBD 18 12" xfId="16651"/>
    <cellStyle name="Currency [0,00] TBD- 18 12" xfId="16652"/>
    <cellStyle name="Currency [0,00] TBD 18 2" xfId="22993"/>
    <cellStyle name="Currency [0,00] TBD- 18 2" xfId="22994"/>
    <cellStyle name="Currency [0,00] TBD 18 3" xfId="27346"/>
    <cellStyle name="Currency [0,00] TBD- 18 3" xfId="27347"/>
    <cellStyle name="Currency [0,00] TBD 18 4" xfId="27699"/>
    <cellStyle name="Currency [0,00] TBD- 18 4" xfId="27700"/>
    <cellStyle name="Currency [0,00] TBD 18 5" xfId="27918"/>
    <cellStyle name="Currency [0,00] TBD- 18 5" xfId="27919"/>
    <cellStyle name="Currency [0,00] TBD 18 6" xfId="34217"/>
    <cellStyle name="Currency [0,00] TBD- 18 6" xfId="34218"/>
    <cellStyle name="Currency [0,00] TBD 18 7" xfId="35391"/>
    <cellStyle name="Currency [0,00] TBD- 18 7" xfId="35392"/>
    <cellStyle name="Currency [0,00] TBD 18 8" xfId="36257"/>
    <cellStyle name="Currency [0,00] TBD- 18 8" xfId="36258"/>
    <cellStyle name="Currency [0,00] TBD 18 9" xfId="36880"/>
    <cellStyle name="Currency [0,00] TBD- 18 9" xfId="36881"/>
    <cellStyle name="Currency [0,00] TBD 19" xfId="9759"/>
    <cellStyle name="Currency [0,00] TBD- 19" xfId="9760"/>
    <cellStyle name="Currency [0,00] TBD 19 10" xfId="37232"/>
    <cellStyle name="Currency [0,00] TBD- 19 10" xfId="37233"/>
    <cellStyle name="Currency [0,00] TBD 19 11" xfId="37451"/>
    <cellStyle name="Currency [0,00] TBD- 19 11" xfId="37452"/>
    <cellStyle name="Currency [0,00] TBD 19 12" xfId="16653"/>
    <cellStyle name="Currency [0,00] TBD- 19 12" xfId="16654"/>
    <cellStyle name="Currency [0,00] TBD 19 2" xfId="22995"/>
    <cellStyle name="Currency [0,00] TBD- 19 2" xfId="22996"/>
    <cellStyle name="Currency [0,00] TBD 19 3" xfId="27348"/>
    <cellStyle name="Currency [0,00] TBD- 19 3" xfId="27349"/>
    <cellStyle name="Currency [0,00] TBD 19 4" xfId="27701"/>
    <cellStyle name="Currency [0,00] TBD- 19 4" xfId="27702"/>
    <cellStyle name="Currency [0,00] TBD 19 5" xfId="27920"/>
    <cellStyle name="Currency [0,00] TBD- 19 5" xfId="27921"/>
    <cellStyle name="Currency [0,00] TBD 19 6" xfId="34219"/>
    <cellStyle name="Currency [0,00] TBD- 19 6" xfId="34220"/>
    <cellStyle name="Currency [0,00] TBD 19 7" xfId="35393"/>
    <cellStyle name="Currency [0,00] TBD- 19 7" xfId="35394"/>
    <cellStyle name="Currency [0,00] TBD 19 8" xfId="36259"/>
    <cellStyle name="Currency [0,00] TBD- 19 8" xfId="36260"/>
    <cellStyle name="Currency [0,00] TBD 19 9" xfId="36882"/>
    <cellStyle name="Currency [0,00] TBD- 19 9" xfId="36883"/>
    <cellStyle name="Currency [0,00] TBD 2" xfId="9761"/>
    <cellStyle name="Currency [0,00] TBD- 2" xfId="9762"/>
    <cellStyle name="Currency [0,00] TBD 2 10" xfId="37234"/>
    <cellStyle name="Currency [0,00] TBD- 2 10" xfId="37235"/>
    <cellStyle name="Currency [0,00] TBD 2 11" xfId="37453"/>
    <cellStyle name="Currency [0,00] TBD- 2 11" xfId="37454"/>
    <cellStyle name="Currency [0,00] TBD 2 12" xfId="16655"/>
    <cellStyle name="Currency [0,00] TBD- 2 12" xfId="16656"/>
    <cellStyle name="Currency [0,00] TBD 2 2" xfId="22997"/>
    <cellStyle name="Currency [0,00] TBD- 2 2" xfId="22998"/>
    <cellStyle name="Currency [0,00] TBD 2 3" xfId="27350"/>
    <cellStyle name="Currency [0,00] TBD- 2 3" xfId="27351"/>
    <cellStyle name="Currency [0,00] TBD 2 4" xfId="27703"/>
    <cellStyle name="Currency [0,00] TBD- 2 4" xfId="27704"/>
    <cellStyle name="Currency [0,00] TBD 2 5" xfId="27922"/>
    <cellStyle name="Currency [0,00] TBD- 2 5" xfId="27923"/>
    <cellStyle name="Currency [0,00] TBD 2 6" xfId="34221"/>
    <cellStyle name="Currency [0,00] TBD- 2 6" xfId="34222"/>
    <cellStyle name="Currency [0,00] TBD 2 7" xfId="35395"/>
    <cellStyle name="Currency [0,00] TBD- 2 7" xfId="35396"/>
    <cellStyle name="Currency [0,00] TBD 2 8" xfId="36261"/>
    <cellStyle name="Currency [0,00] TBD- 2 8" xfId="36262"/>
    <cellStyle name="Currency [0,00] TBD 2 9" xfId="36884"/>
    <cellStyle name="Currency [0,00] TBD- 2 9" xfId="36885"/>
    <cellStyle name="Currency [0,00] TBD 20" xfId="9763"/>
    <cellStyle name="Currency [0,00] TBD- 20" xfId="9764"/>
    <cellStyle name="Currency [0,00] TBD 20 10" xfId="37236"/>
    <cellStyle name="Currency [0,00] TBD- 20 10" xfId="37237"/>
    <cellStyle name="Currency [0,00] TBD 20 11" xfId="37455"/>
    <cellStyle name="Currency [0,00] TBD- 20 11" xfId="37456"/>
    <cellStyle name="Currency [0,00] TBD 20 12" xfId="16657"/>
    <cellStyle name="Currency [0,00] TBD- 20 12" xfId="16658"/>
    <cellStyle name="Currency [0,00] TBD 20 2" xfId="22999"/>
    <cellStyle name="Currency [0,00] TBD- 20 2" xfId="23000"/>
    <cellStyle name="Currency [0,00] TBD 20 3" xfId="27352"/>
    <cellStyle name="Currency [0,00] TBD- 20 3" xfId="27353"/>
    <cellStyle name="Currency [0,00] TBD 20 4" xfId="27705"/>
    <cellStyle name="Currency [0,00] TBD- 20 4" xfId="27706"/>
    <cellStyle name="Currency [0,00] TBD 20 5" xfId="27924"/>
    <cellStyle name="Currency [0,00] TBD- 20 5" xfId="27925"/>
    <cellStyle name="Currency [0,00] TBD 20 6" xfId="34223"/>
    <cellStyle name="Currency [0,00] TBD- 20 6" xfId="34224"/>
    <cellStyle name="Currency [0,00] TBD 20 7" xfId="35397"/>
    <cellStyle name="Currency [0,00] TBD- 20 7" xfId="35398"/>
    <cellStyle name="Currency [0,00] TBD 20 8" xfId="36263"/>
    <cellStyle name="Currency [0,00] TBD- 20 8" xfId="36264"/>
    <cellStyle name="Currency [0,00] TBD 20 9" xfId="36886"/>
    <cellStyle name="Currency [0,00] TBD- 20 9" xfId="36887"/>
    <cellStyle name="Currency [0,00] TBD 21" xfId="9765"/>
    <cellStyle name="Currency [0,00] TBD- 21" xfId="9766"/>
    <cellStyle name="Currency [0,00] TBD 21 10" xfId="37238"/>
    <cellStyle name="Currency [0,00] TBD- 21 10" xfId="37239"/>
    <cellStyle name="Currency [0,00] TBD 21 11" xfId="37457"/>
    <cellStyle name="Currency [0,00] TBD- 21 11" xfId="37458"/>
    <cellStyle name="Currency [0,00] TBD 21 12" xfId="16659"/>
    <cellStyle name="Currency [0,00] TBD- 21 12" xfId="16660"/>
    <cellStyle name="Currency [0,00] TBD 21 2" xfId="23001"/>
    <cellStyle name="Currency [0,00] TBD- 21 2" xfId="23002"/>
    <cellStyle name="Currency [0,00] TBD 21 3" xfId="27354"/>
    <cellStyle name="Currency [0,00] TBD- 21 3" xfId="27355"/>
    <cellStyle name="Currency [0,00] TBD 21 4" xfId="27707"/>
    <cellStyle name="Currency [0,00] TBD- 21 4" xfId="27708"/>
    <cellStyle name="Currency [0,00] TBD 21 5" xfId="27926"/>
    <cellStyle name="Currency [0,00] TBD- 21 5" xfId="27927"/>
    <cellStyle name="Currency [0,00] TBD 21 6" xfId="34225"/>
    <cellStyle name="Currency [0,00] TBD- 21 6" xfId="34226"/>
    <cellStyle name="Currency [0,00] TBD 21 7" xfId="35399"/>
    <cellStyle name="Currency [0,00] TBD- 21 7" xfId="35400"/>
    <cellStyle name="Currency [0,00] TBD 21 8" xfId="36265"/>
    <cellStyle name="Currency [0,00] TBD- 21 8" xfId="36266"/>
    <cellStyle name="Currency [0,00] TBD 21 9" xfId="36888"/>
    <cellStyle name="Currency [0,00] TBD- 21 9" xfId="36889"/>
    <cellStyle name="Currency [0,00] TBD 22" xfId="9767"/>
    <cellStyle name="Currency [0,00] TBD- 22" xfId="9768"/>
    <cellStyle name="Currency [0,00] TBD 22 10" xfId="37240"/>
    <cellStyle name="Currency [0,00] TBD- 22 10" xfId="37241"/>
    <cellStyle name="Currency [0,00] TBD 22 11" xfId="37459"/>
    <cellStyle name="Currency [0,00] TBD- 22 11" xfId="37460"/>
    <cellStyle name="Currency [0,00] TBD 22 12" xfId="16661"/>
    <cellStyle name="Currency [0,00] TBD- 22 12" xfId="16662"/>
    <cellStyle name="Currency [0,00] TBD 22 2" xfId="23003"/>
    <cellStyle name="Currency [0,00] TBD- 22 2" xfId="23004"/>
    <cellStyle name="Currency [0,00] TBD 22 3" xfId="27356"/>
    <cellStyle name="Currency [0,00] TBD- 22 3" xfId="27357"/>
    <cellStyle name="Currency [0,00] TBD 22 4" xfId="27709"/>
    <cellStyle name="Currency [0,00] TBD- 22 4" xfId="27710"/>
    <cellStyle name="Currency [0,00] TBD 22 5" xfId="27928"/>
    <cellStyle name="Currency [0,00] TBD- 22 5" xfId="27929"/>
    <cellStyle name="Currency [0,00] TBD 22 6" xfId="34227"/>
    <cellStyle name="Currency [0,00] TBD- 22 6" xfId="34228"/>
    <cellStyle name="Currency [0,00] TBD 22 7" xfId="35401"/>
    <cellStyle name="Currency [0,00] TBD- 22 7" xfId="35402"/>
    <cellStyle name="Currency [0,00] TBD 22 8" xfId="36267"/>
    <cellStyle name="Currency [0,00] TBD- 22 8" xfId="36268"/>
    <cellStyle name="Currency [0,00] TBD 22 9" xfId="36890"/>
    <cellStyle name="Currency [0,00] TBD- 22 9" xfId="36891"/>
    <cellStyle name="Currency [0,00] TBD 23" xfId="9769"/>
    <cellStyle name="Currency [0,00] TBD- 23" xfId="9770"/>
    <cellStyle name="Currency [0,00] TBD 23 10" xfId="37242"/>
    <cellStyle name="Currency [0,00] TBD- 23 10" xfId="37243"/>
    <cellStyle name="Currency [0,00] TBD 23 11" xfId="37461"/>
    <cellStyle name="Currency [0,00] TBD- 23 11" xfId="37462"/>
    <cellStyle name="Currency [0,00] TBD 23 12" xfId="16663"/>
    <cellStyle name="Currency [0,00] TBD- 23 12" xfId="16664"/>
    <cellStyle name="Currency [0,00] TBD 23 2" xfId="23005"/>
    <cellStyle name="Currency [0,00] TBD- 23 2" xfId="23006"/>
    <cellStyle name="Currency [0,00] TBD 23 3" xfId="27358"/>
    <cellStyle name="Currency [0,00] TBD- 23 3" xfId="27359"/>
    <cellStyle name="Currency [0,00] TBD 23 4" xfId="27711"/>
    <cellStyle name="Currency [0,00] TBD- 23 4" xfId="27712"/>
    <cellStyle name="Currency [0,00] TBD 23 5" xfId="27930"/>
    <cellStyle name="Currency [0,00] TBD- 23 5" xfId="27931"/>
    <cellStyle name="Currency [0,00] TBD 23 6" xfId="34229"/>
    <cellStyle name="Currency [0,00] TBD- 23 6" xfId="34230"/>
    <cellStyle name="Currency [0,00] TBD 23 7" xfId="35403"/>
    <cellStyle name="Currency [0,00] TBD- 23 7" xfId="35404"/>
    <cellStyle name="Currency [0,00] TBD 23 8" xfId="36269"/>
    <cellStyle name="Currency [0,00] TBD- 23 8" xfId="36270"/>
    <cellStyle name="Currency [0,00] TBD 23 9" xfId="36892"/>
    <cellStyle name="Currency [0,00] TBD- 23 9" xfId="36893"/>
    <cellStyle name="Currency [0,00] TBD 24" xfId="9771"/>
    <cellStyle name="Currency [0,00] TBD- 24" xfId="9772"/>
    <cellStyle name="Currency [0,00] TBD 24 10" xfId="37244"/>
    <cellStyle name="Currency [0,00] TBD- 24 10" xfId="37245"/>
    <cellStyle name="Currency [0,00] TBD 24 11" xfId="37463"/>
    <cellStyle name="Currency [0,00] TBD- 24 11" xfId="37464"/>
    <cellStyle name="Currency [0,00] TBD 24 12" xfId="16665"/>
    <cellStyle name="Currency [0,00] TBD- 24 12" xfId="16666"/>
    <cellStyle name="Currency [0,00] TBD 24 2" xfId="23007"/>
    <cellStyle name="Currency [0,00] TBD- 24 2" xfId="23008"/>
    <cellStyle name="Currency [0,00] TBD 24 3" xfId="27360"/>
    <cellStyle name="Currency [0,00] TBD- 24 3" xfId="27361"/>
    <cellStyle name="Currency [0,00] TBD 24 4" xfId="27713"/>
    <cellStyle name="Currency [0,00] TBD- 24 4" xfId="27714"/>
    <cellStyle name="Currency [0,00] TBD 24 5" xfId="27932"/>
    <cellStyle name="Currency [0,00] TBD- 24 5" xfId="27933"/>
    <cellStyle name="Currency [0,00] TBD 24 6" xfId="34231"/>
    <cellStyle name="Currency [0,00] TBD- 24 6" xfId="34232"/>
    <cellStyle name="Currency [0,00] TBD 24 7" xfId="35405"/>
    <cellStyle name="Currency [0,00] TBD- 24 7" xfId="35406"/>
    <cellStyle name="Currency [0,00] TBD 24 8" xfId="36271"/>
    <cellStyle name="Currency [0,00] TBD- 24 8" xfId="36272"/>
    <cellStyle name="Currency [0,00] TBD 24 9" xfId="36894"/>
    <cellStyle name="Currency [0,00] TBD- 24 9" xfId="36895"/>
    <cellStyle name="Currency [0,00] TBD 25" xfId="9773"/>
    <cellStyle name="Currency [0,00] TBD- 25" xfId="9774"/>
    <cellStyle name="Currency [0,00] TBD 25 10" xfId="37246"/>
    <cellStyle name="Currency [0,00] TBD- 25 10" xfId="37247"/>
    <cellStyle name="Currency [0,00] TBD 25 11" xfId="37465"/>
    <cellStyle name="Currency [0,00] TBD- 25 11" xfId="37466"/>
    <cellStyle name="Currency [0,00] TBD 25 12" xfId="16667"/>
    <cellStyle name="Currency [0,00] TBD- 25 12" xfId="16668"/>
    <cellStyle name="Currency [0,00] TBD 25 2" xfId="23009"/>
    <cellStyle name="Currency [0,00] TBD- 25 2" xfId="23010"/>
    <cellStyle name="Currency [0,00] TBD 25 3" xfId="27362"/>
    <cellStyle name="Currency [0,00] TBD- 25 3" xfId="27363"/>
    <cellStyle name="Currency [0,00] TBD 25 4" xfId="27715"/>
    <cellStyle name="Currency [0,00] TBD- 25 4" xfId="27716"/>
    <cellStyle name="Currency [0,00] TBD 25 5" xfId="27934"/>
    <cellStyle name="Currency [0,00] TBD- 25 5" xfId="27935"/>
    <cellStyle name="Currency [0,00] TBD 25 6" xfId="34233"/>
    <cellStyle name="Currency [0,00] TBD- 25 6" xfId="34234"/>
    <cellStyle name="Currency [0,00] TBD 25 7" xfId="35407"/>
    <cellStyle name="Currency [0,00] TBD- 25 7" xfId="35408"/>
    <cellStyle name="Currency [0,00] TBD 25 8" xfId="36273"/>
    <cellStyle name="Currency [0,00] TBD- 25 8" xfId="36274"/>
    <cellStyle name="Currency [0,00] TBD 25 9" xfId="36896"/>
    <cellStyle name="Currency [0,00] TBD- 25 9" xfId="36897"/>
    <cellStyle name="Currency [0,00] TBD 26" xfId="9775"/>
    <cellStyle name="Currency [0,00] TBD- 26" xfId="9776"/>
    <cellStyle name="Currency [0,00] TBD 26 10" xfId="37248"/>
    <cellStyle name="Currency [0,00] TBD- 26 10" xfId="37249"/>
    <cellStyle name="Currency [0,00] TBD 26 11" xfId="37467"/>
    <cellStyle name="Currency [0,00] TBD- 26 11" xfId="37468"/>
    <cellStyle name="Currency [0,00] TBD 26 12" xfId="16669"/>
    <cellStyle name="Currency [0,00] TBD- 26 12" xfId="16670"/>
    <cellStyle name="Currency [0,00] TBD 26 2" xfId="23011"/>
    <cellStyle name="Currency [0,00] TBD- 26 2" xfId="23012"/>
    <cellStyle name="Currency [0,00] TBD 26 3" xfId="27364"/>
    <cellStyle name="Currency [0,00] TBD- 26 3" xfId="27365"/>
    <cellStyle name="Currency [0,00] TBD 26 4" xfId="27717"/>
    <cellStyle name="Currency [0,00] TBD- 26 4" xfId="27718"/>
    <cellStyle name="Currency [0,00] TBD 26 5" xfId="27936"/>
    <cellStyle name="Currency [0,00] TBD- 26 5" xfId="27937"/>
    <cellStyle name="Currency [0,00] TBD 26 6" xfId="34235"/>
    <cellStyle name="Currency [0,00] TBD- 26 6" xfId="34236"/>
    <cellStyle name="Currency [0,00] TBD 26 7" xfId="35409"/>
    <cellStyle name="Currency [0,00] TBD- 26 7" xfId="35410"/>
    <cellStyle name="Currency [0,00] TBD 26 8" xfId="36275"/>
    <cellStyle name="Currency [0,00] TBD- 26 8" xfId="36276"/>
    <cellStyle name="Currency [0,00] TBD 26 9" xfId="36898"/>
    <cellStyle name="Currency [0,00] TBD- 26 9" xfId="36899"/>
    <cellStyle name="Currency [0,00] TBD 27" xfId="9777"/>
    <cellStyle name="Currency [0,00] TBD- 27" xfId="9778"/>
    <cellStyle name="Currency [0,00] TBD 27 10" xfId="37250"/>
    <cellStyle name="Currency [0,00] TBD- 27 10" xfId="37251"/>
    <cellStyle name="Currency [0,00] TBD 27 11" xfId="37469"/>
    <cellStyle name="Currency [0,00] TBD- 27 11" xfId="37470"/>
    <cellStyle name="Currency [0,00] TBD 27 12" xfId="16671"/>
    <cellStyle name="Currency [0,00] TBD- 27 12" xfId="16672"/>
    <cellStyle name="Currency [0,00] TBD 27 2" xfId="23013"/>
    <cellStyle name="Currency [0,00] TBD- 27 2" xfId="23014"/>
    <cellStyle name="Currency [0,00] TBD 27 3" xfId="27366"/>
    <cellStyle name="Currency [0,00] TBD- 27 3" xfId="27367"/>
    <cellStyle name="Currency [0,00] TBD 27 4" xfId="27719"/>
    <cellStyle name="Currency [0,00] TBD- 27 4" xfId="27720"/>
    <cellStyle name="Currency [0,00] TBD 27 5" xfId="27938"/>
    <cellStyle name="Currency [0,00] TBD- 27 5" xfId="27939"/>
    <cellStyle name="Currency [0,00] TBD 27 6" xfId="34237"/>
    <cellStyle name="Currency [0,00] TBD- 27 6" xfId="34238"/>
    <cellStyle name="Currency [0,00] TBD 27 7" xfId="35411"/>
    <cellStyle name="Currency [0,00] TBD- 27 7" xfId="35412"/>
    <cellStyle name="Currency [0,00] TBD 27 8" xfId="36277"/>
    <cellStyle name="Currency [0,00] TBD- 27 8" xfId="36278"/>
    <cellStyle name="Currency [0,00] TBD 27 9" xfId="36900"/>
    <cellStyle name="Currency [0,00] TBD- 27 9" xfId="36901"/>
    <cellStyle name="Currency [0,00] TBD 28" xfId="9779"/>
    <cellStyle name="Currency [0,00] TBD- 28" xfId="9780"/>
    <cellStyle name="Currency [0,00] TBD 28 10" xfId="37252"/>
    <cellStyle name="Currency [0,00] TBD- 28 10" xfId="37253"/>
    <cellStyle name="Currency [0,00] TBD 28 11" xfId="37471"/>
    <cellStyle name="Currency [0,00] TBD- 28 11" xfId="37472"/>
    <cellStyle name="Currency [0,00] TBD 28 12" xfId="16673"/>
    <cellStyle name="Currency [0,00] TBD- 28 12" xfId="16674"/>
    <cellStyle name="Currency [0,00] TBD 28 2" xfId="23015"/>
    <cellStyle name="Currency [0,00] TBD- 28 2" xfId="23016"/>
    <cellStyle name="Currency [0,00] TBD 28 3" xfId="27368"/>
    <cellStyle name="Currency [0,00] TBD- 28 3" xfId="27369"/>
    <cellStyle name="Currency [0,00] TBD 28 4" xfId="27721"/>
    <cellStyle name="Currency [0,00] TBD- 28 4" xfId="27722"/>
    <cellStyle name="Currency [0,00] TBD 28 5" xfId="27940"/>
    <cellStyle name="Currency [0,00] TBD- 28 5" xfId="27941"/>
    <cellStyle name="Currency [0,00] TBD 28 6" xfId="34239"/>
    <cellStyle name="Currency [0,00] TBD- 28 6" xfId="34240"/>
    <cellStyle name="Currency [0,00] TBD 28 7" xfId="35413"/>
    <cellStyle name="Currency [0,00] TBD- 28 7" xfId="35414"/>
    <cellStyle name="Currency [0,00] TBD 28 8" xfId="36279"/>
    <cellStyle name="Currency [0,00] TBD- 28 8" xfId="36280"/>
    <cellStyle name="Currency [0,00] TBD 28 9" xfId="36902"/>
    <cellStyle name="Currency [0,00] TBD- 28 9" xfId="36903"/>
    <cellStyle name="Currency [0,00] TBD 29" xfId="22975"/>
    <cellStyle name="Currency [0,00] TBD- 29" xfId="22976"/>
    <cellStyle name="Currency [0,00] TBD 3" xfId="9781"/>
    <cellStyle name="Currency [0,00] TBD- 3" xfId="9782"/>
    <cellStyle name="Currency [0,00] TBD 3 10" xfId="37254"/>
    <cellStyle name="Currency [0,00] TBD- 3 10" xfId="37255"/>
    <cellStyle name="Currency [0,00] TBD 3 11" xfId="37473"/>
    <cellStyle name="Currency [0,00] TBD- 3 11" xfId="37474"/>
    <cellStyle name="Currency [0,00] TBD 3 12" xfId="16675"/>
    <cellStyle name="Currency [0,00] TBD- 3 12" xfId="16676"/>
    <cellStyle name="Currency [0,00] TBD 3 2" xfId="23017"/>
    <cellStyle name="Currency [0,00] TBD- 3 2" xfId="23018"/>
    <cellStyle name="Currency [0,00] TBD 3 3" xfId="27370"/>
    <cellStyle name="Currency [0,00] TBD- 3 3" xfId="27371"/>
    <cellStyle name="Currency [0,00] TBD 3 4" xfId="27723"/>
    <cellStyle name="Currency [0,00] TBD- 3 4" xfId="27724"/>
    <cellStyle name="Currency [0,00] TBD 3 5" xfId="27942"/>
    <cellStyle name="Currency [0,00] TBD- 3 5" xfId="27943"/>
    <cellStyle name="Currency [0,00] TBD 3 6" xfId="34241"/>
    <cellStyle name="Currency [0,00] TBD- 3 6" xfId="34242"/>
    <cellStyle name="Currency [0,00] TBD 3 7" xfId="35415"/>
    <cellStyle name="Currency [0,00] TBD- 3 7" xfId="35416"/>
    <cellStyle name="Currency [0,00] TBD 3 8" xfId="36281"/>
    <cellStyle name="Currency [0,00] TBD- 3 8" xfId="36282"/>
    <cellStyle name="Currency [0,00] TBD 3 9" xfId="36904"/>
    <cellStyle name="Currency [0,00] TBD- 3 9" xfId="36905"/>
    <cellStyle name="Currency [0,00] TBD 30" xfId="27328"/>
    <cellStyle name="Currency [0,00] TBD- 30" xfId="27329"/>
    <cellStyle name="Currency [0,00] TBD 31" xfId="27681"/>
    <cellStyle name="Currency [0,00] TBD- 31" xfId="27682"/>
    <cellStyle name="Currency [0,00] TBD 32" xfId="27900"/>
    <cellStyle name="Currency [0,00] TBD- 32" xfId="27901"/>
    <cellStyle name="Currency [0,00] TBD 33" xfId="34199"/>
    <cellStyle name="Currency [0,00] TBD- 33" xfId="34200"/>
    <cellStyle name="Currency [0,00] TBD 34" xfId="35373"/>
    <cellStyle name="Currency [0,00] TBD- 34" xfId="35374"/>
    <cellStyle name="Currency [0,00] TBD 35" xfId="36239"/>
    <cellStyle name="Currency [0,00] TBD- 35" xfId="36240"/>
    <cellStyle name="Currency [0,00] TBD 36" xfId="36862"/>
    <cellStyle name="Currency [0,00] TBD- 36" xfId="36863"/>
    <cellStyle name="Currency [0,00] TBD 37" xfId="37212"/>
    <cellStyle name="Currency [0,00] TBD- 37" xfId="37213"/>
    <cellStyle name="Currency [0,00] TBD 38" xfId="37431"/>
    <cellStyle name="Currency [0,00] TBD- 38" xfId="37432"/>
    <cellStyle name="Currency [0,00] TBD 39" xfId="16633"/>
    <cellStyle name="Currency [0,00] TBD- 39" xfId="16634"/>
    <cellStyle name="Currency [0,00] TBD 4" xfId="9783"/>
    <cellStyle name="Currency [0,00] TBD- 4" xfId="9784"/>
    <cellStyle name="Currency [0,00] TBD 4 10" xfId="37256"/>
    <cellStyle name="Currency [0,00] TBD- 4 10" xfId="37257"/>
    <cellStyle name="Currency [0,00] TBD 4 11" xfId="37475"/>
    <cellStyle name="Currency [0,00] TBD- 4 11" xfId="37476"/>
    <cellStyle name="Currency [0,00] TBD 4 12" xfId="16677"/>
    <cellStyle name="Currency [0,00] TBD- 4 12" xfId="16678"/>
    <cellStyle name="Currency [0,00] TBD 4 2" xfId="23019"/>
    <cellStyle name="Currency [0,00] TBD- 4 2" xfId="23020"/>
    <cellStyle name="Currency [0,00] TBD 4 3" xfId="27372"/>
    <cellStyle name="Currency [0,00] TBD- 4 3" xfId="27373"/>
    <cellStyle name="Currency [0,00] TBD 4 4" xfId="27725"/>
    <cellStyle name="Currency [0,00] TBD- 4 4" xfId="27726"/>
    <cellStyle name="Currency [0,00] TBD 4 5" xfId="27944"/>
    <cellStyle name="Currency [0,00] TBD- 4 5" xfId="27945"/>
    <cellStyle name="Currency [0,00] TBD 4 6" xfId="34243"/>
    <cellStyle name="Currency [0,00] TBD- 4 6" xfId="34244"/>
    <cellStyle name="Currency [0,00] TBD 4 7" xfId="35417"/>
    <cellStyle name="Currency [0,00] TBD- 4 7" xfId="35418"/>
    <cellStyle name="Currency [0,00] TBD 4 8" xfId="36283"/>
    <cellStyle name="Currency [0,00] TBD- 4 8" xfId="36284"/>
    <cellStyle name="Currency [0,00] TBD 4 9" xfId="36906"/>
    <cellStyle name="Currency [0,00] TBD- 4 9" xfId="36907"/>
    <cellStyle name="Currency [0,00] TBD 5" xfId="9785"/>
    <cellStyle name="Currency [0,00] TBD- 5" xfId="9786"/>
    <cellStyle name="Currency [0,00] TBD 5 10" xfId="37258"/>
    <cellStyle name="Currency [0,00] TBD- 5 10" xfId="37259"/>
    <cellStyle name="Currency [0,00] TBD 5 11" xfId="37477"/>
    <cellStyle name="Currency [0,00] TBD- 5 11" xfId="37478"/>
    <cellStyle name="Currency [0,00] TBD 5 12" xfId="16679"/>
    <cellStyle name="Currency [0,00] TBD- 5 12" xfId="16680"/>
    <cellStyle name="Currency [0,00] TBD 5 2" xfId="23021"/>
    <cellStyle name="Currency [0,00] TBD- 5 2" xfId="23022"/>
    <cellStyle name="Currency [0,00] TBD 5 3" xfId="27374"/>
    <cellStyle name="Currency [0,00] TBD- 5 3" xfId="27375"/>
    <cellStyle name="Currency [0,00] TBD 5 4" xfId="27727"/>
    <cellStyle name="Currency [0,00] TBD- 5 4" xfId="27728"/>
    <cellStyle name="Currency [0,00] TBD 5 5" xfId="27946"/>
    <cellStyle name="Currency [0,00] TBD- 5 5" xfId="27947"/>
    <cellStyle name="Currency [0,00] TBD 5 6" xfId="34245"/>
    <cellStyle name="Currency [0,00] TBD- 5 6" xfId="34246"/>
    <cellStyle name="Currency [0,00] TBD 5 7" xfId="35419"/>
    <cellStyle name="Currency [0,00] TBD- 5 7" xfId="35420"/>
    <cellStyle name="Currency [0,00] TBD 5 8" xfId="36285"/>
    <cellStyle name="Currency [0,00] TBD- 5 8" xfId="36286"/>
    <cellStyle name="Currency [0,00] TBD 5 9" xfId="36908"/>
    <cellStyle name="Currency [0,00] TBD- 5 9" xfId="36909"/>
    <cellStyle name="Currency [0,00] TBD 6" xfId="9787"/>
    <cellStyle name="Currency [0,00] TBD- 6" xfId="9788"/>
    <cellStyle name="Currency [0,00] TBD 6 10" xfId="37260"/>
    <cellStyle name="Currency [0,00] TBD- 6 10" xfId="37261"/>
    <cellStyle name="Currency [0,00] TBD 6 11" xfId="37479"/>
    <cellStyle name="Currency [0,00] TBD- 6 11" xfId="37480"/>
    <cellStyle name="Currency [0,00] TBD 6 12" xfId="16681"/>
    <cellStyle name="Currency [0,00] TBD- 6 12" xfId="16682"/>
    <cellStyle name="Currency [0,00] TBD 6 2" xfId="23023"/>
    <cellStyle name="Currency [0,00] TBD- 6 2" xfId="23024"/>
    <cellStyle name="Currency [0,00] TBD 6 3" xfId="27376"/>
    <cellStyle name="Currency [0,00] TBD- 6 3" xfId="27377"/>
    <cellStyle name="Currency [0,00] TBD 6 4" xfId="27729"/>
    <cellStyle name="Currency [0,00] TBD- 6 4" xfId="27730"/>
    <cellStyle name="Currency [0,00] TBD 6 5" xfId="27948"/>
    <cellStyle name="Currency [0,00] TBD- 6 5" xfId="27949"/>
    <cellStyle name="Currency [0,00] TBD 6 6" xfId="34247"/>
    <cellStyle name="Currency [0,00] TBD- 6 6" xfId="34248"/>
    <cellStyle name="Currency [0,00] TBD 6 7" xfId="35421"/>
    <cellStyle name="Currency [0,00] TBD- 6 7" xfId="35422"/>
    <cellStyle name="Currency [0,00] TBD 6 8" xfId="36287"/>
    <cellStyle name="Currency [0,00] TBD- 6 8" xfId="36288"/>
    <cellStyle name="Currency [0,00] TBD 6 9" xfId="36910"/>
    <cellStyle name="Currency [0,00] TBD- 6 9" xfId="36911"/>
    <cellStyle name="Currency [0,00] TBD 7" xfId="9789"/>
    <cellStyle name="Currency [0,00] TBD- 7" xfId="9790"/>
    <cellStyle name="Currency [0,00] TBD 7 10" xfId="37262"/>
    <cellStyle name="Currency [0,00] TBD- 7 10" xfId="37263"/>
    <cellStyle name="Currency [0,00] TBD 7 11" xfId="37481"/>
    <cellStyle name="Currency [0,00] TBD- 7 11" xfId="37482"/>
    <cellStyle name="Currency [0,00] TBD 7 12" xfId="16683"/>
    <cellStyle name="Currency [0,00] TBD- 7 12" xfId="16684"/>
    <cellStyle name="Currency [0,00] TBD 7 2" xfId="23025"/>
    <cellStyle name="Currency [0,00] TBD- 7 2" xfId="23026"/>
    <cellStyle name="Currency [0,00] TBD 7 3" xfId="27378"/>
    <cellStyle name="Currency [0,00] TBD- 7 3" xfId="27379"/>
    <cellStyle name="Currency [0,00] TBD 7 4" xfId="27731"/>
    <cellStyle name="Currency [0,00] TBD- 7 4" xfId="27732"/>
    <cellStyle name="Currency [0,00] TBD 7 5" xfId="27950"/>
    <cellStyle name="Currency [0,00] TBD- 7 5" xfId="27951"/>
    <cellStyle name="Currency [0,00] TBD 7 6" xfId="34249"/>
    <cellStyle name="Currency [0,00] TBD- 7 6" xfId="34250"/>
    <cellStyle name="Currency [0,00] TBD 7 7" xfId="35423"/>
    <cellStyle name="Currency [0,00] TBD- 7 7" xfId="35424"/>
    <cellStyle name="Currency [0,00] TBD 7 8" xfId="36289"/>
    <cellStyle name="Currency [0,00] TBD- 7 8" xfId="36290"/>
    <cellStyle name="Currency [0,00] TBD 7 9" xfId="36912"/>
    <cellStyle name="Currency [0,00] TBD- 7 9" xfId="36913"/>
    <cellStyle name="Currency [0,00] TBD 8" xfId="9791"/>
    <cellStyle name="Currency [0,00] TBD- 8" xfId="9792"/>
    <cellStyle name="Currency [0,00] TBD 8 10" xfId="37264"/>
    <cellStyle name="Currency [0,00] TBD- 8 10" xfId="37265"/>
    <cellStyle name="Currency [0,00] TBD 8 11" xfId="37483"/>
    <cellStyle name="Currency [0,00] TBD- 8 11" xfId="37484"/>
    <cellStyle name="Currency [0,00] TBD 8 12" xfId="16685"/>
    <cellStyle name="Currency [0,00] TBD- 8 12" xfId="16686"/>
    <cellStyle name="Currency [0,00] TBD 8 2" xfId="23027"/>
    <cellStyle name="Currency [0,00] TBD- 8 2" xfId="23028"/>
    <cellStyle name="Currency [0,00] TBD 8 3" xfId="27380"/>
    <cellStyle name="Currency [0,00] TBD- 8 3" xfId="27381"/>
    <cellStyle name="Currency [0,00] TBD 8 4" xfId="27733"/>
    <cellStyle name="Currency [0,00] TBD- 8 4" xfId="27734"/>
    <cellStyle name="Currency [0,00] TBD 8 5" xfId="27952"/>
    <cellStyle name="Currency [0,00] TBD- 8 5" xfId="27953"/>
    <cellStyle name="Currency [0,00] TBD 8 6" xfId="34251"/>
    <cellStyle name="Currency [0,00] TBD- 8 6" xfId="34252"/>
    <cellStyle name="Currency [0,00] TBD 8 7" xfId="35425"/>
    <cellStyle name="Currency [0,00] TBD- 8 7" xfId="35426"/>
    <cellStyle name="Currency [0,00] TBD 8 8" xfId="36291"/>
    <cellStyle name="Currency [0,00] TBD- 8 8" xfId="36292"/>
    <cellStyle name="Currency [0,00] TBD 8 9" xfId="36914"/>
    <cellStyle name="Currency [0,00] TBD- 8 9" xfId="36915"/>
    <cellStyle name="Currency [0,00] TBD 9" xfId="9793"/>
    <cellStyle name="Currency [0,00] TBD- 9" xfId="9794"/>
    <cellStyle name="Currency [0,00] TBD 9 10" xfId="37266"/>
    <cellStyle name="Currency [0,00] TBD- 9 10" xfId="37267"/>
    <cellStyle name="Currency [0,00] TBD 9 11" xfId="37485"/>
    <cellStyle name="Currency [0,00] TBD- 9 11" xfId="37486"/>
    <cellStyle name="Currency [0,00] TBD 9 12" xfId="16687"/>
    <cellStyle name="Currency [0,00] TBD- 9 12" xfId="16688"/>
    <cellStyle name="Currency [0,00] TBD 9 2" xfId="23029"/>
    <cellStyle name="Currency [0,00] TBD- 9 2" xfId="23030"/>
    <cellStyle name="Currency [0,00] TBD 9 3" xfId="27382"/>
    <cellStyle name="Currency [0,00] TBD- 9 3" xfId="27383"/>
    <cellStyle name="Currency [0,00] TBD 9 4" xfId="27735"/>
    <cellStyle name="Currency [0,00] TBD- 9 4" xfId="27736"/>
    <cellStyle name="Currency [0,00] TBD 9 5" xfId="27954"/>
    <cellStyle name="Currency [0,00] TBD- 9 5" xfId="27955"/>
    <cellStyle name="Currency [0,00] TBD 9 6" xfId="34253"/>
    <cellStyle name="Currency [0,00] TBD- 9 6" xfId="34254"/>
    <cellStyle name="Currency [0,00] TBD 9 7" xfId="35427"/>
    <cellStyle name="Currency [0,00] TBD- 9 7" xfId="35428"/>
    <cellStyle name="Currency [0,00] TBD 9 8" xfId="36293"/>
    <cellStyle name="Currency [0,00] TBD- 9 8" xfId="36294"/>
    <cellStyle name="Currency [0,00] TBD 9 9" xfId="36916"/>
    <cellStyle name="Currency [0,00] TBD- 9 9" xfId="36917"/>
    <cellStyle name="Currency [0,00] TBD_1f" xfId="9795"/>
    <cellStyle name="Currency [0,00] TBD-_Europe Region" xfId="9796"/>
    <cellStyle name="Currency [0,00] TBD_Key Data (2f)" xfId="9797"/>
    <cellStyle name="Currency [0,00] TBD-_Page 2f (2)" xfId="9798"/>
    <cellStyle name="Currency [0,00] TBD_Tab 1" xfId="9799"/>
    <cellStyle name="Currency [0,00] TBD-_YoY" xfId="9800"/>
    <cellStyle name="Currency [0,00] TBD_YoY (4)" xfId="9801"/>
    <cellStyle name="Currency [0,00] TBD-_YoY 10" xfId="9802"/>
    <cellStyle name="Currency [0,00]_Europe Region" xfId="9803"/>
    <cellStyle name="Currency [0,000]" xfId="9804"/>
    <cellStyle name="Currency [0,000] -" xfId="9805"/>
    <cellStyle name="Currency [0,000] - 2" xfId="9806"/>
    <cellStyle name="Currency [0,000] - 2 2" xfId="23033"/>
    <cellStyle name="Currency [0,000] - 2 3" xfId="16691"/>
    <cellStyle name="Currency [0,000] - 3" xfId="23032"/>
    <cellStyle name="Currency [0,000] - 4" xfId="16690"/>
    <cellStyle name="Currency [0,000] 10" xfId="9807"/>
    <cellStyle name="Currency [0,000] 10 2" xfId="23034"/>
    <cellStyle name="Currency [0,000] 10 3" xfId="16692"/>
    <cellStyle name="Currency [0,000] 11" xfId="9808"/>
    <cellStyle name="Currency [0,000] 11 2" xfId="23035"/>
    <cellStyle name="Currency [0,000] 11 3" xfId="16693"/>
    <cellStyle name="Currency [0,000] 12" xfId="9809"/>
    <cellStyle name="Currency [0,000] 12 2" xfId="23036"/>
    <cellStyle name="Currency [0,000] 12 3" xfId="16694"/>
    <cellStyle name="Currency [0,000] 13" xfId="9810"/>
    <cellStyle name="Currency [0,000] 13 2" xfId="23037"/>
    <cellStyle name="Currency [0,000] 13 3" xfId="16695"/>
    <cellStyle name="Currency [0,000] 14" xfId="9811"/>
    <cellStyle name="Currency [0,000] 14 2" xfId="23038"/>
    <cellStyle name="Currency [0,000] 14 3" xfId="16696"/>
    <cellStyle name="Currency [0,000] 15" xfId="9812"/>
    <cellStyle name="Currency [0,000] 15 2" xfId="23039"/>
    <cellStyle name="Currency [0,000] 15 3" xfId="16697"/>
    <cellStyle name="Currency [0,000] 16" xfId="9813"/>
    <cellStyle name="Currency [0,000] 16 2" xfId="23040"/>
    <cellStyle name="Currency [0,000] 16 3" xfId="16698"/>
    <cellStyle name="Currency [0,000] 17" xfId="9814"/>
    <cellStyle name="Currency [0,000] 17 2" xfId="23041"/>
    <cellStyle name="Currency [0,000] 17 3" xfId="16699"/>
    <cellStyle name="Currency [0,000] 18" xfId="9815"/>
    <cellStyle name="Currency [0,000] 18 2" xfId="23042"/>
    <cellStyle name="Currency [0,000] 18 3" xfId="16700"/>
    <cellStyle name="Currency [0,000] 19" xfId="9816"/>
    <cellStyle name="Currency [0,000] 19 2" xfId="23043"/>
    <cellStyle name="Currency [0,000] 19 3" xfId="16701"/>
    <cellStyle name="Currency [0,000] 2" xfId="9817"/>
    <cellStyle name="Currency [0,000] 2 2" xfId="23044"/>
    <cellStyle name="Currency [0,000] 2 3" xfId="16702"/>
    <cellStyle name="Currency [0,000] 20" xfId="9818"/>
    <cellStyle name="Currency [0,000] 20 2" xfId="23045"/>
    <cellStyle name="Currency [0,000] 20 3" xfId="16703"/>
    <cellStyle name="Currency [0,000] 21" xfId="9819"/>
    <cellStyle name="Currency [0,000] 21 2" xfId="23046"/>
    <cellStyle name="Currency [0,000] 21 3" xfId="16704"/>
    <cellStyle name="Currency [0,000] 22" xfId="9820"/>
    <cellStyle name="Currency [0,000] 22 2" xfId="23047"/>
    <cellStyle name="Currency [0,000] 22 3" xfId="16705"/>
    <cellStyle name="Currency [0,000] 23" xfId="9821"/>
    <cellStyle name="Currency [0,000] 23 2" xfId="23048"/>
    <cellStyle name="Currency [0,000] 23 3" xfId="16706"/>
    <cellStyle name="Currency [0,000] 24" xfId="9822"/>
    <cellStyle name="Currency [0,000] 24 2" xfId="23049"/>
    <cellStyle name="Currency [0,000] 24 3" xfId="16707"/>
    <cellStyle name="Currency [0,000] 25" xfId="9823"/>
    <cellStyle name="Currency [0,000] 25 2" xfId="23050"/>
    <cellStyle name="Currency [0,000] 25 3" xfId="16708"/>
    <cellStyle name="Currency [0,000] 26" xfId="9824"/>
    <cellStyle name="Currency [0,000] 26 2" xfId="23051"/>
    <cellStyle name="Currency [0,000] 26 3" xfId="16709"/>
    <cellStyle name="Currency [0,000] 27" xfId="9825"/>
    <cellStyle name="Currency [0,000] 27 2" xfId="23052"/>
    <cellStyle name="Currency [0,000] 27 3" xfId="16710"/>
    <cellStyle name="Currency [0,000] 28" xfId="9826"/>
    <cellStyle name="Currency [0,000] 28 2" xfId="23053"/>
    <cellStyle name="Currency [0,000] 28 3" xfId="16711"/>
    <cellStyle name="Currency [0,000] 29" xfId="23031"/>
    <cellStyle name="Currency [0,000] 3" xfId="9827"/>
    <cellStyle name="Currency [0,000] 3 2" xfId="23054"/>
    <cellStyle name="Currency [0,000] 3 3" xfId="16712"/>
    <cellStyle name="Currency [0,000] 30" xfId="27384"/>
    <cellStyle name="Currency [0,000] 31" xfId="27737"/>
    <cellStyle name="Currency [0,000] 32" xfId="27956"/>
    <cellStyle name="Currency [0,000] 33" xfId="34255"/>
    <cellStyle name="Currency [0,000] 34" xfId="35437"/>
    <cellStyle name="Currency [0,000] 35" xfId="36303"/>
    <cellStyle name="Currency [0,000] 36" xfId="36918"/>
    <cellStyle name="Currency [0,000] 37" xfId="37268"/>
    <cellStyle name="Currency [0,000] 38" xfId="37487"/>
    <cellStyle name="Currency [0,000] 39" xfId="16689"/>
    <cellStyle name="Currency [0,000] 4" xfId="9828"/>
    <cellStyle name="Currency [0,000] 4 2" xfId="23055"/>
    <cellStyle name="Currency [0,000] 4 3" xfId="16713"/>
    <cellStyle name="Currency [0,000] 5" xfId="9829"/>
    <cellStyle name="Currency [0,000] 5 2" xfId="23056"/>
    <cellStyle name="Currency [0,000] 5 3" xfId="16714"/>
    <cellStyle name="Currency [0,000] 6" xfId="9830"/>
    <cellStyle name="Currency [0,000] 6 2" xfId="23057"/>
    <cellStyle name="Currency [0,000] 6 3" xfId="16715"/>
    <cellStyle name="Currency [0,000] 7" xfId="9831"/>
    <cellStyle name="Currency [0,000] 7 2" xfId="23058"/>
    <cellStyle name="Currency [0,000] 7 3" xfId="16716"/>
    <cellStyle name="Currency [0,000] 8" xfId="9832"/>
    <cellStyle name="Currency [0,000] 8 2" xfId="23059"/>
    <cellStyle name="Currency [0,000] 8 3" xfId="16717"/>
    <cellStyle name="Currency [0,000] 9" xfId="9833"/>
    <cellStyle name="Currency [0,000] 9 2" xfId="23060"/>
    <cellStyle name="Currency [0,000] 9 3" xfId="16718"/>
    <cellStyle name="Currency [0,000] incl." xfId="9834"/>
    <cellStyle name="Currency [0,000] incl. 2" xfId="9835"/>
    <cellStyle name="Currency [0,000] incl. 2 2" xfId="23062"/>
    <cellStyle name="Currency [0,000] incl. 2 3" xfId="16720"/>
    <cellStyle name="Currency [0,000] incl. 3" xfId="23061"/>
    <cellStyle name="Currency [0,000] incl. 4" xfId="16719"/>
    <cellStyle name="Currency [0,000] N/A" xfId="9836"/>
    <cellStyle name="Currency [0,000] N/A 2" xfId="9837"/>
    <cellStyle name="Currency [0,000] N/A 2 2" xfId="23064"/>
    <cellStyle name="Currency [0,000] N/A 2 3" xfId="16722"/>
    <cellStyle name="Currency [0,000] N/A 3" xfId="23063"/>
    <cellStyle name="Currency [0,000] N/A 4" xfId="16721"/>
    <cellStyle name="Currency [0,000] TBD" xfId="9838"/>
    <cellStyle name="Currency [0,000] TBD-" xfId="9839"/>
    <cellStyle name="Currency [0,000] TBD 10" xfId="9840"/>
    <cellStyle name="Currency [0,000] TBD- 10" xfId="9841"/>
    <cellStyle name="Currency [0,000] TBD 10 10" xfId="37271"/>
    <cellStyle name="Currency [0,000] TBD- 10 10" xfId="37272"/>
    <cellStyle name="Currency [0,000] TBD 10 11" xfId="37490"/>
    <cellStyle name="Currency [0,000] TBD- 10 11" xfId="37491"/>
    <cellStyle name="Currency [0,000] TBD 10 12" xfId="16725"/>
    <cellStyle name="Currency [0,000] TBD- 10 12" xfId="16726"/>
    <cellStyle name="Currency [0,000] TBD 10 2" xfId="23067"/>
    <cellStyle name="Currency [0,000] TBD- 10 2" xfId="23068"/>
    <cellStyle name="Currency [0,000] TBD 10 3" xfId="27387"/>
    <cellStyle name="Currency [0,000] TBD- 10 3" xfId="27388"/>
    <cellStyle name="Currency [0,000] TBD 10 4" xfId="27740"/>
    <cellStyle name="Currency [0,000] TBD- 10 4" xfId="27741"/>
    <cellStyle name="Currency [0,000] TBD 10 5" xfId="27959"/>
    <cellStyle name="Currency [0,000] TBD- 10 5" xfId="27960"/>
    <cellStyle name="Currency [0,000] TBD 10 6" xfId="34288"/>
    <cellStyle name="Currency [0,000] TBD- 10 6" xfId="34289"/>
    <cellStyle name="Currency [0,000] TBD 10 7" xfId="35465"/>
    <cellStyle name="Currency [0,000] TBD- 10 7" xfId="35466"/>
    <cellStyle name="Currency [0,000] TBD 10 8" xfId="36339"/>
    <cellStyle name="Currency [0,000] TBD- 10 8" xfId="36340"/>
    <cellStyle name="Currency [0,000] TBD 10 9" xfId="36921"/>
    <cellStyle name="Currency [0,000] TBD- 10 9" xfId="36922"/>
    <cellStyle name="Currency [0,000] TBD 11" xfId="9842"/>
    <cellStyle name="Currency [0,000] TBD- 11" xfId="9843"/>
    <cellStyle name="Currency [0,000] TBD 11 10" xfId="37273"/>
    <cellStyle name="Currency [0,000] TBD- 11 10" xfId="37274"/>
    <cellStyle name="Currency [0,000] TBD 11 11" xfId="37492"/>
    <cellStyle name="Currency [0,000] TBD- 11 11" xfId="37493"/>
    <cellStyle name="Currency [0,000] TBD 11 12" xfId="16727"/>
    <cellStyle name="Currency [0,000] TBD- 11 12" xfId="16728"/>
    <cellStyle name="Currency [0,000] TBD 11 2" xfId="23069"/>
    <cellStyle name="Currency [0,000] TBD- 11 2" xfId="23070"/>
    <cellStyle name="Currency [0,000] TBD 11 3" xfId="27389"/>
    <cellStyle name="Currency [0,000] TBD- 11 3" xfId="27390"/>
    <cellStyle name="Currency [0,000] TBD 11 4" xfId="27742"/>
    <cellStyle name="Currency [0,000] TBD- 11 4" xfId="27743"/>
    <cellStyle name="Currency [0,000] TBD 11 5" xfId="27961"/>
    <cellStyle name="Currency [0,000] TBD- 11 5" xfId="27962"/>
    <cellStyle name="Currency [0,000] TBD 11 6" xfId="34290"/>
    <cellStyle name="Currency [0,000] TBD- 11 6" xfId="34291"/>
    <cellStyle name="Currency [0,000] TBD 11 7" xfId="35467"/>
    <cellStyle name="Currency [0,000] TBD- 11 7" xfId="35468"/>
    <cellStyle name="Currency [0,000] TBD 11 8" xfId="36341"/>
    <cellStyle name="Currency [0,000] TBD- 11 8" xfId="36342"/>
    <cellStyle name="Currency [0,000] TBD 11 9" xfId="36923"/>
    <cellStyle name="Currency [0,000] TBD- 11 9" xfId="36924"/>
    <cellStyle name="Currency [0,000] TBD 12" xfId="9844"/>
    <cellStyle name="Currency [0,000] TBD- 12" xfId="9845"/>
    <cellStyle name="Currency [0,000] TBD 12 10" xfId="37275"/>
    <cellStyle name="Currency [0,000] TBD- 12 10" xfId="37276"/>
    <cellStyle name="Currency [0,000] TBD 12 11" xfId="37494"/>
    <cellStyle name="Currency [0,000] TBD- 12 11" xfId="37495"/>
    <cellStyle name="Currency [0,000] TBD 12 12" xfId="16729"/>
    <cellStyle name="Currency [0,000] TBD- 12 12" xfId="16730"/>
    <cellStyle name="Currency [0,000] TBD 12 2" xfId="23071"/>
    <cellStyle name="Currency [0,000] TBD- 12 2" xfId="23072"/>
    <cellStyle name="Currency [0,000] TBD 12 3" xfId="27391"/>
    <cellStyle name="Currency [0,000] TBD- 12 3" xfId="27392"/>
    <cellStyle name="Currency [0,000] TBD 12 4" xfId="27744"/>
    <cellStyle name="Currency [0,000] TBD- 12 4" xfId="27745"/>
    <cellStyle name="Currency [0,000] TBD 12 5" xfId="27963"/>
    <cellStyle name="Currency [0,000] TBD- 12 5" xfId="27964"/>
    <cellStyle name="Currency [0,000] TBD 12 6" xfId="34292"/>
    <cellStyle name="Currency [0,000] TBD- 12 6" xfId="34293"/>
    <cellStyle name="Currency [0,000] TBD 12 7" xfId="35469"/>
    <cellStyle name="Currency [0,000] TBD- 12 7" xfId="35470"/>
    <cellStyle name="Currency [0,000] TBD 12 8" xfId="36343"/>
    <cellStyle name="Currency [0,000] TBD- 12 8" xfId="36344"/>
    <cellStyle name="Currency [0,000] TBD 12 9" xfId="36925"/>
    <cellStyle name="Currency [0,000] TBD- 12 9" xfId="36926"/>
    <cellStyle name="Currency [0,000] TBD 13" xfId="9846"/>
    <cellStyle name="Currency [0,000] TBD- 13" xfId="9847"/>
    <cellStyle name="Currency [0,000] TBD 13 10" xfId="37277"/>
    <cellStyle name="Currency [0,000] TBD- 13 10" xfId="37278"/>
    <cellStyle name="Currency [0,000] TBD 13 11" xfId="37496"/>
    <cellStyle name="Currency [0,000] TBD- 13 11" xfId="37497"/>
    <cellStyle name="Currency [0,000] TBD 13 12" xfId="16731"/>
    <cellStyle name="Currency [0,000] TBD- 13 12" xfId="16732"/>
    <cellStyle name="Currency [0,000] TBD 13 2" xfId="23073"/>
    <cellStyle name="Currency [0,000] TBD- 13 2" xfId="23074"/>
    <cellStyle name="Currency [0,000] TBD 13 3" xfId="27393"/>
    <cellStyle name="Currency [0,000] TBD- 13 3" xfId="27394"/>
    <cellStyle name="Currency [0,000] TBD 13 4" xfId="27746"/>
    <cellStyle name="Currency [0,000] TBD- 13 4" xfId="27747"/>
    <cellStyle name="Currency [0,000] TBD 13 5" xfId="27965"/>
    <cellStyle name="Currency [0,000] TBD- 13 5" xfId="27966"/>
    <cellStyle name="Currency [0,000] TBD 13 6" xfId="34294"/>
    <cellStyle name="Currency [0,000] TBD- 13 6" xfId="34295"/>
    <cellStyle name="Currency [0,000] TBD 13 7" xfId="35471"/>
    <cellStyle name="Currency [0,000] TBD- 13 7" xfId="35472"/>
    <cellStyle name="Currency [0,000] TBD 13 8" xfId="36345"/>
    <cellStyle name="Currency [0,000] TBD- 13 8" xfId="36346"/>
    <cellStyle name="Currency [0,000] TBD 13 9" xfId="36927"/>
    <cellStyle name="Currency [0,000] TBD- 13 9" xfId="36928"/>
    <cellStyle name="Currency [0,000] TBD 14" xfId="9848"/>
    <cellStyle name="Currency [0,000] TBD- 14" xfId="9849"/>
    <cellStyle name="Currency [0,000] TBD 14 10" xfId="37279"/>
    <cellStyle name="Currency [0,000] TBD- 14 10" xfId="37280"/>
    <cellStyle name="Currency [0,000] TBD 14 11" xfId="37498"/>
    <cellStyle name="Currency [0,000] TBD- 14 11" xfId="37499"/>
    <cellStyle name="Currency [0,000] TBD 14 12" xfId="16733"/>
    <cellStyle name="Currency [0,000] TBD- 14 12" xfId="16734"/>
    <cellStyle name="Currency [0,000] TBD 14 2" xfId="23075"/>
    <cellStyle name="Currency [0,000] TBD- 14 2" xfId="23076"/>
    <cellStyle name="Currency [0,000] TBD 14 3" xfId="27395"/>
    <cellStyle name="Currency [0,000] TBD- 14 3" xfId="27396"/>
    <cellStyle name="Currency [0,000] TBD 14 4" xfId="27748"/>
    <cellStyle name="Currency [0,000] TBD- 14 4" xfId="27749"/>
    <cellStyle name="Currency [0,000] TBD 14 5" xfId="27967"/>
    <cellStyle name="Currency [0,000] TBD- 14 5" xfId="27968"/>
    <cellStyle name="Currency [0,000] TBD 14 6" xfId="34296"/>
    <cellStyle name="Currency [0,000] TBD- 14 6" xfId="34297"/>
    <cellStyle name="Currency [0,000] TBD 14 7" xfId="35473"/>
    <cellStyle name="Currency [0,000] TBD- 14 7" xfId="35474"/>
    <cellStyle name="Currency [0,000] TBD 14 8" xfId="36347"/>
    <cellStyle name="Currency [0,000] TBD- 14 8" xfId="36348"/>
    <cellStyle name="Currency [0,000] TBD 14 9" xfId="36929"/>
    <cellStyle name="Currency [0,000] TBD- 14 9" xfId="36930"/>
    <cellStyle name="Currency [0,000] TBD 15" xfId="9850"/>
    <cellStyle name="Currency [0,000] TBD- 15" xfId="9851"/>
    <cellStyle name="Currency [0,000] TBD 15 10" xfId="37281"/>
    <cellStyle name="Currency [0,000] TBD- 15 10" xfId="37282"/>
    <cellStyle name="Currency [0,000] TBD 15 11" xfId="37500"/>
    <cellStyle name="Currency [0,000] TBD- 15 11" xfId="37501"/>
    <cellStyle name="Currency [0,000] TBD 15 12" xfId="16735"/>
    <cellStyle name="Currency [0,000] TBD- 15 12" xfId="16736"/>
    <cellStyle name="Currency [0,000] TBD 15 2" xfId="23077"/>
    <cellStyle name="Currency [0,000] TBD- 15 2" xfId="23078"/>
    <cellStyle name="Currency [0,000] TBD 15 3" xfId="27397"/>
    <cellStyle name="Currency [0,000] TBD- 15 3" xfId="27398"/>
    <cellStyle name="Currency [0,000] TBD 15 4" xfId="27750"/>
    <cellStyle name="Currency [0,000] TBD- 15 4" xfId="27751"/>
    <cellStyle name="Currency [0,000] TBD 15 5" xfId="27969"/>
    <cellStyle name="Currency [0,000] TBD- 15 5" xfId="27970"/>
    <cellStyle name="Currency [0,000] TBD 15 6" xfId="34298"/>
    <cellStyle name="Currency [0,000] TBD- 15 6" xfId="34299"/>
    <cellStyle name="Currency [0,000] TBD 15 7" xfId="35475"/>
    <cellStyle name="Currency [0,000] TBD- 15 7" xfId="35476"/>
    <cellStyle name="Currency [0,000] TBD 15 8" xfId="36349"/>
    <cellStyle name="Currency [0,000] TBD- 15 8" xfId="36350"/>
    <cellStyle name="Currency [0,000] TBD 15 9" xfId="36931"/>
    <cellStyle name="Currency [0,000] TBD- 15 9" xfId="36932"/>
    <cellStyle name="Currency [0,000] TBD 16" xfId="9852"/>
    <cellStyle name="Currency [0,000] TBD- 16" xfId="9853"/>
    <cellStyle name="Currency [0,000] TBD 16 10" xfId="37283"/>
    <cellStyle name="Currency [0,000] TBD- 16 10" xfId="37284"/>
    <cellStyle name="Currency [0,000] TBD 16 11" xfId="37502"/>
    <cellStyle name="Currency [0,000] TBD- 16 11" xfId="37503"/>
    <cellStyle name="Currency [0,000] TBD 16 12" xfId="16737"/>
    <cellStyle name="Currency [0,000] TBD- 16 12" xfId="16738"/>
    <cellStyle name="Currency [0,000] TBD 16 2" xfId="23079"/>
    <cellStyle name="Currency [0,000] TBD- 16 2" xfId="23080"/>
    <cellStyle name="Currency [0,000] TBD 16 3" xfId="27399"/>
    <cellStyle name="Currency [0,000] TBD- 16 3" xfId="27400"/>
    <cellStyle name="Currency [0,000] TBD 16 4" xfId="27752"/>
    <cellStyle name="Currency [0,000] TBD- 16 4" xfId="27753"/>
    <cellStyle name="Currency [0,000] TBD 16 5" xfId="27971"/>
    <cellStyle name="Currency [0,000] TBD- 16 5" xfId="27972"/>
    <cellStyle name="Currency [0,000] TBD 16 6" xfId="34300"/>
    <cellStyle name="Currency [0,000] TBD- 16 6" xfId="34301"/>
    <cellStyle name="Currency [0,000] TBD 16 7" xfId="35477"/>
    <cellStyle name="Currency [0,000] TBD- 16 7" xfId="35478"/>
    <cellStyle name="Currency [0,000] TBD 16 8" xfId="36351"/>
    <cellStyle name="Currency [0,000] TBD- 16 8" xfId="36352"/>
    <cellStyle name="Currency [0,000] TBD 16 9" xfId="36933"/>
    <cellStyle name="Currency [0,000] TBD- 16 9" xfId="36934"/>
    <cellStyle name="Currency [0,000] TBD 17" xfId="9854"/>
    <cellStyle name="Currency [0,000] TBD- 17" xfId="9855"/>
    <cellStyle name="Currency [0,000] TBD 17 10" xfId="37285"/>
    <cellStyle name="Currency [0,000] TBD- 17 10" xfId="37286"/>
    <cellStyle name="Currency [0,000] TBD 17 11" xfId="37504"/>
    <cellStyle name="Currency [0,000] TBD- 17 11" xfId="37505"/>
    <cellStyle name="Currency [0,000] TBD 17 12" xfId="16739"/>
    <cellStyle name="Currency [0,000] TBD- 17 12" xfId="16740"/>
    <cellStyle name="Currency [0,000] TBD 17 2" xfId="23081"/>
    <cellStyle name="Currency [0,000] TBD- 17 2" xfId="23082"/>
    <cellStyle name="Currency [0,000] TBD 17 3" xfId="27401"/>
    <cellStyle name="Currency [0,000] TBD- 17 3" xfId="27402"/>
    <cellStyle name="Currency [0,000] TBD 17 4" xfId="27754"/>
    <cellStyle name="Currency [0,000] TBD- 17 4" xfId="27755"/>
    <cellStyle name="Currency [0,000] TBD 17 5" xfId="27973"/>
    <cellStyle name="Currency [0,000] TBD- 17 5" xfId="27974"/>
    <cellStyle name="Currency [0,000] TBD 17 6" xfId="34302"/>
    <cellStyle name="Currency [0,000] TBD- 17 6" xfId="34303"/>
    <cellStyle name="Currency [0,000] TBD 17 7" xfId="35479"/>
    <cellStyle name="Currency [0,000] TBD- 17 7" xfId="35480"/>
    <cellStyle name="Currency [0,000] TBD 17 8" xfId="36353"/>
    <cellStyle name="Currency [0,000] TBD- 17 8" xfId="36354"/>
    <cellStyle name="Currency [0,000] TBD 17 9" xfId="36935"/>
    <cellStyle name="Currency [0,000] TBD- 17 9" xfId="36936"/>
    <cellStyle name="Currency [0,000] TBD 18" xfId="9856"/>
    <cellStyle name="Currency [0,000] TBD- 18" xfId="9857"/>
    <cellStyle name="Currency [0,000] TBD 18 10" xfId="37287"/>
    <cellStyle name="Currency [0,000] TBD- 18 10" xfId="37288"/>
    <cellStyle name="Currency [0,000] TBD 18 11" xfId="37506"/>
    <cellStyle name="Currency [0,000] TBD- 18 11" xfId="37507"/>
    <cellStyle name="Currency [0,000] TBD 18 12" xfId="16741"/>
    <cellStyle name="Currency [0,000] TBD- 18 12" xfId="16742"/>
    <cellStyle name="Currency [0,000] TBD 18 2" xfId="23083"/>
    <cellStyle name="Currency [0,000] TBD- 18 2" xfId="23084"/>
    <cellStyle name="Currency [0,000] TBD 18 3" xfId="27403"/>
    <cellStyle name="Currency [0,000] TBD- 18 3" xfId="27404"/>
    <cellStyle name="Currency [0,000] TBD 18 4" xfId="27756"/>
    <cellStyle name="Currency [0,000] TBD- 18 4" xfId="27757"/>
    <cellStyle name="Currency [0,000] TBD 18 5" xfId="27975"/>
    <cellStyle name="Currency [0,000] TBD- 18 5" xfId="27976"/>
    <cellStyle name="Currency [0,000] TBD 18 6" xfId="34304"/>
    <cellStyle name="Currency [0,000] TBD- 18 6" xfId="34305"/>
    <cellStyle name="Currency [0,000] TBD 18 7" xfId="35481"/>
    <cellStyle name="Currency [0,000] TBD- 18 7" xfId="35482"/>
    <cellStyle name="Currency [0,000] TBD 18 8" xfId="36355"/>
    <cellStyle name="Currency [0,000] TBD- 18 8" xfId="36356"/>
    <cellStyle name="Currency [0,000] TBD 18 9" xfId="36937"/>
    <cellStyle name="Currency [0,000] TBD- 18 9" xfId="36938"/>
    <cellStyle name="Currency [0,000] TBD 19" xfId="9858"/>
    <cellStyle name="Currency [0,000] TBD- 19" xfId="9859"/>
    <cellStyle name="Currency [0,000] TBD 19 10" xfId="37289"/>
    <cellStyle name="Currency [0,000] TBD- 19 10" xfId="37290"/>
    <cellStyle name="Currency [0,000] TBD 19 11" xfId="37508"/>
    <cellStyle name="Currency [0,000] TBD- 19 11" xfId="37509"/>
    <cellStyle name="Currency [0,000] TBD 19 12" xfId="16743"/>
    <cellStyle name="Currency [0,000] TBD- 19 12" xfId="16744"/>
    <cellStyle name="Currency [0,000] TBD 19 2" xfId="23085"/>
    <cellStyle name="Currency [0,000] TBD- 19 2" xfId="23086"/>
    <cellStyle name="Currency [0,000] TBD 19 3" xfId="27405"/>
    <cellStyle name="Currency [0,000] TBD- 19 3" xfId="27406"/>
    <cellStyle name="Currency [0,000] TBD 19 4" xfId="27758"/>
    <cellStyle name="Currency [0,000] TBD- 19 4" xfId="27759"/>
    <cellStyle name="Currency [0,000] TBD 19 5" xfId="27977"/>
    <cellStyle name="Currency [0,000] TBD- 19 5" xfId="27978"/>
    <cellStyle name="Currency [0,000] TBD 19 6" xfId="34306"/>
    <cellStyle name="Currency [0,000] TBD- 19 6" xfId="34307"/>
    <cellStyle name="Currency [0,000] TBD 19 7" xfId="35483"/>
    <cellStyle name="Currency [0,000] TBD- 19 7" xfId="35484"/>
    <cellStyle name="Currency [0,000] TBD 19 8" xfId="36357"/>
    <cellStyle name="Currency [0,000] TBD- 19 8" xfId="36358"/>
    <cellStyle name="Currency [0,000] TBD 19 9" xfId="36939"/>
    <cellStyle name="Currency [0,000] TBD- 19 9" xfId="36940"/>
    <cellStyle name="Currency [0,000] TBD 2" xfId="9860"/>
    <cellStyle name="Currency [0,000] TBD- 2" xfId="9861"/>
    <cellStyle name="Currency [0,000] TBD 2 10" xfId="37291"/>
    <cellStyle name="Currency [0,000] TBD- 2 10" xfId="37292"/>
    <cellStyle name="Currency [0,000] TBD 2 11" xfId="37510"/>
    <cellStyle name="Currency [0,000] TBD- 2 11" xfId="37511"/>
    <cellStyle name="Currency [0,000] TBD 2 12" xfId="16745"/>
    <cellStyle name="Currency [0,000] TBD- 2 12" xfId="16746"/>
    <cellStyle name="Currency [0,000] TBD 2 2" xfId="23087"/>
    <cellStyle name="Currency [0,000] TBD- 2 2" xfId="23088"/>
    <cellStyle name="Currency [0,000] TBD 2 3" xfId="27407"/>
    <cellStyle name="Currency [0,000] TBD- 2 3" xfId="27408"/>
    <cellStyle name="Currency [0,000] TBD 2 4" xfId="27760"/>
    <cellStyle name="Currency [0,000] TBD- 2 4" xfId="27761"/>
    <cellStyle name="Currency [0,000] TBD 2 5" xfId="27979"/>
    <cellStyle name="Currency [0,000] TBD- 2 5" xfId="27980"/>
    <cellStyle name="Currency [0,000] TBD 2 6" xfId="34308"/>
    <cellStyle name="Currency [0,000] TBD- 2 6" xfId="34309"/>
    <cellStyle name="Currency [0,000] TBD 2 7" xfId="35485"/>
    <cellStyle name="Currency [0,000] TBD- 2 7" xfId="35486"/>
    <cellStyle name="Currency [0,000] TBD 2 8" xfId="36359"/>
    <cellStyle name="Currency [0,000] TBD- 2 8" xfId="36360"/>
    <cellStyle name="Currency [0,000] TBD 2 9" xfId="36941"/>
    <cellStyle name="Currency [0,000] TBD- 2 9" xfId="36942"/>
    <cellStyle name="Currency [0,000] TBD 20" xfId="9862"/>
    <cellStyle name="Currency [0,000] TBD- 20" xfId="9863"/>
    <cellStyle name="Currency [0,000] TBD 20 10" xfId="37293"/>
    <cellStyle name="Currency [0,000] TBD- 20 10" xfId="37294"/>
    <cellStyle name="Currency [0,000] TBD 20 11" xfId="37512"/>
    <cellStyle name="Currency [0,000] TBD- 20 11" xfId="37513"/>
    <cellStyle name="Currency [0,000] TBD 20 12" xfId="16747"/>
    <cellStyle name="Currency [0,000] TBD- 20 12" xfId="16748"/>
    <cellStyle name="Currency [0,000] TBD 20 2" xfId="23089"/>
    <cellStyle name="Currency [0,000] TBD- 20 2" xfId="23090"/>
    <cellStyle name="Currency [0,000] TBD 20 3" xfId="27409"/>
    <cellStyle name="Currency [0,000] TBD- 20 3" xfId="27410"/>
    <cellStyle name="Currency [0,000] TBD 20 4" xfId="27762"/>
    <cellStyle name="Currency [0,000] TBD- 20 4" xfId="27763"/>
    <cellStyle name="Currency [0,000] TBD 20 5" xfId="27981"/>
    <cellStyle name="Currency [0,000] TBD- 20 5" xfId="27982"/>
    <cellStyle name="Currency [0,000] TBD 20 6" xfId="34310"/>
    <cellStyle name="Currency [0,000] TBD- 20 6" xfId="34311"/>
    <cellStyle name="Currency [0,000] TBD 20 7" xfId="35487"/>
    <cellStyle name="Currency [0,000] TBD- 20 7" xfId="35488"/>
    <cellStyle name="Currency [0,000] TBD 20 8" xfId="36361"/>
    <cellStyle name="Currency [0,000] TBD- 20 8" xfId="36362"/>
    <cellStyle name="Currency [0,000] TBD 20 9" xfId="36943"/>
    <cellStyle name="Currency [0,000] TBD- 20 9" xfId="36944"/>
    <cellStyle name="Currency [0,000] TBD 21" xfId="9864"/>
    <cellStyle name="Currency [0,000] TBD- 21" xfId="9865"/>
    <cellStyle name="Currency [0,000] TBD 21 10" xfId="37295"/>
    <cellStyle name="Currency [0,000] TBD- 21 10" xfId="37296"/>
    <cellStyle name="Currency [0,000] TBD 21 11" xfId="37514"/>
    <cellStyle name="Currency [0,000] TBD- 21 11" xfId="37515"/>
    <cellStyle name="Currency [0,000] TBD 21 12" xfId="16749"/>
    <cellStyle name="Currency [0,000] TBD- 21 12" xfId="16750"/>
    <cellStyle name="Currency [0,000] TBD 21 2" xfId="23091"/>
    <cellStyle name="Currency [0,000] TBD- 21 2" xfId="23092"/>
    <cellStyle name="Currency [0,000] TBD 21 3" xfId="27411"/>
    <cellStyle name="Currency [0,000] TBD- 21 3" xfId="27412"/>
    <cellStyle name="Currency [0,000] TBD 21 4" xfId="27764"/>
    <cellStyle name="Currency [0,000] TBD- 21 4" xfId="27765"/>
    <cellStyle name="Currency [0,000] TBD 21 5" xfId="27983"/>
    <cellStyle name="Currency [0,000] TBD- 21 5" xfId="27984"/>
    <cellStyle name="Currency [0,000] TBD 21 6" xfId="34312"/>
    <cellStyle name="Currency [0,000] TBD- 21 6" xfId="34313"/>
    <cellStyle name="Currency [0,000] TBD 21 7" xfId="35489"/>
    <cellStyle name="Currency [0,000] TBD- 21 7" xfId="35490"/>
    <cellStyle name="Currency [0,000] TBD 21 8" xfId="36363"/>
    <cellStyle name="Currency [0,000] TBD- 21 8" xfId="36364"/>
    <cellStyle name="Currency [0,000] TBD 21 9" xfId="36945"/>
    <cellStyle name="Currency [0,000] TBD- 21 9" xfId="36946"/>
    <cellStyle name="Currency [0,000] TBD 22" xfId="9866"/>
    <cellStyle name="Currency [0,000] TBD- 22" xfId="9867"/>
    <cellStyle name="Currency [0,000] TBD 22 10" xfId="37297"/>
    <cellStyle name="Currency [0,000] TBD- 22 10" xfId="37298"/>
    <cellStyle name="Currency [0,000] TBD 22 11" xfId="37516"/>
    <cellStyle name="Currency [0,000] TBD- 22 11" xfId="37517"/>
    <cellStyle name="Currency [0,000] TBD 22 12" xfId="16751"/>
    <cellStyle name="Currency [0,000] TBD- 22 12" xfId="16752"/>
    <cellStyle name="Currency [0,000] TBD 22 2" xfId="23093"/>
    <cellStyle name="Currency [0,000] TBD- 22 2" xfId="23094"/>
    <cellStyle name="Currency [0,000] TBD 22 3" xfId="27413"/>
    <cellStyle name="Currency [0,000] TBD- 22 3" xfId="27414"/>
    <cellStyle name="Currency [0,000] TBD 22 4" xfId="27766"/>
    <cellStyle name="Currency [0,000] TBD- 22 4" xfId="27767"/>
    <cellStyle name="Currency [0,000] TBD 22 5" xfId="27985"/>
    <cellStyle name="Currency [0,000] TBD- 22 5" xfId="27986"/>
    <cellStyle name="Currency [0,000] TBD 22 6" xfId="34314"/>
    <cellStyle name="Currency [0,000] TBD- 22 6" xfId="34315"/>
    <cellStyle name="Currency [0,000] TBD 22 7" xfId="35491"/>
    <cellStyle name="Currency [0,000] TBD- 22 7" xfId="35492"/>
    <cellStyle name="Currency [0,000] TBD 22 8" xfId="36365"/>
    <cellStyle name="Currency [0,000] TBD- 22 8" xfId="36366"/>
    <cellStyle name="Currency [0,000] TBD 22 9" xfId="36947"/>
    <cellStyle name="Currency [0,000] TBD- 22 9" xfId="36948"/>
    <cellStyle name="Currency [0,000] TBD 23" xfId="9868"/>
    <cellStyle name="Currency [0,000] TBD- 23" xfId="9869"/>
    <cellStyle name="Currency [0,000] TBD 23 10" xfId="37299"/>
    <cellStyle name="Currency [0,000] TBD- 23 10" xfId="37300"/>
    <cellStyle name="Currency [0,000] TBD 23 11" xfId="37518"/>
    <cellStyle name="Currency [0,000] TBD- 23 11" xfId="37519"/>
    <cellStyle name="Currency [0,000] TBD 23 12" xfId="16753"/>
    <cellStyle name="Currency [0,000] TBD- 23 12" xfId="16754"/>
    <cellStyle name="Currency [0,000] TBD 23 2" xfId="23095"/>
    <cellStyle name="Currency [0,000] TBD- 23 2" xfId="23096"/>
    <cellStyle name="Currency [0,000] TBD 23 3" xfId="27415"/>
    <cellStyle name="Currency [0,000] TBD- 23 3" xfId="27416"/>
    <cellStyle name="Currency [0,000] TBD 23 4" xfId="27768"/>
    <cellStyle name="Currency [0,000] TBD- 23 4" xfId="27769"/>
    <cellStyle name="Currency [0,000] TBD 23 5" xfId="27987"/>
    <cellStyle name="Currency [0,000] TBD- 23 5" xfId="27988"/>
    <cellStyle name="Currency [0,000] TBD 23 6" xfId="34316"/>
    <cellStyle name="Currency [0,000] TBD- 23 6" xfId="34317"/>
    <cellStyle name="Currency [0,000] TBD 23 7" xfId="35493"/>
    <cellStyle name="Currency [0,000] TBD- 23 7" xfId="35494"/>
    <cellStyle name="Currency [0,000] TBD 23 8" xfId="36367"/>
    <cellStyle name="Currency [0,000] TBD- 23 8" xfId="36368"/>
    <cellStyle name="Currency [0,000] TBD 23 9" xfId="36949"/>
    <cellStyle name="Currency [0,000] TBD- 23 9" xfId="36950"/>
    <cellStyle name="Currency [0,000] TBD 24" xfId="9870"/>
    <cellStyle name="Currency [0,000] TBD- 24" xfId="9871"/>
    <cellStyle name="Currency [0,000] TBD 24 10" xfId="37301"/>
    <cellStyle name="Currency [0,000] TBD- 24 10" xfId="37302"/>
    <cellStyle name="Currency [0,000] TBD 24 11" xfId="37520"/>
    <cellStyle name="Currency [0,000] TBD- 24 11" xfId="37521"/>
    <cellStyle name="Currency [0,000] TBD 24 12" xfId="16755"/>
    <cellStyle name="Currency [0,000] TBD- 24 12" xfId="16756"/>
    <cellStyle name="Currency [0,000] TBD 24 2" xfId="23097"/>
    <cellStyle name="Currency [0,000] TBD- 24 2" xfId="23098"/>
    <cellStyle name="Currency [0,000] TBD 24 3" xfId="27417"/>
    <cellStyle name="Currency [0,000] TBD- 24 3" xfId="27418"/>
    <cellStyle name="Currency [0,000] TBD 24 4" xfId="27770"/>
    <cellStyle name="Currency [0,000] TBD- 24 4" xfId="27771"/>
    <cellStyle name="Currency [0,000] TBD 24 5" xfId="27989"/>
    <cellStyle name="Currency [0,000] TBD- 24 5" xfId="27990"/>
    <cellStyle name="Currency [0,000] TBD 24 6" xfId="34318"/>
    <cellStyle name="Currency [0,000] TBD- 24 6" xfId="34319"/>
    <cellStyle name="Currency [0,000] TBD 24 7" xfId="35495"/>
    <cellStyle name="Currency [0,000] TBD- 24 7" xfId="35496"/>
    <cellStyle name="Currency [0,000] TBD 24 8" xfId="36369"/>
    <cellStyle name="Currency [0,000] TBD- 24 8" xfId="36370"/>
    <cellStyle name="Currency [0,000] TBD 24 9" xfId="36951"/>
    <cellStyle name="Currency [0,000] TBD- 24 9" xfId="36952"/>
    <cellStyle name="Currency [0,000] TBD 25" xfId="9872"/>
    <cellStyle name="Currency [0,000] TBD- 25" xfId="9873"/>
    <cellStyle name="Currency [0,000] TBD 25 10" xfId="37303"/>
    <cellStyle name="Currency [0,000] TBD- 25 10" xfId="37304"/>
    <cellStyle name="Currency [0,000] TBD 25 11" xfId="37522"/>
    <cellStyle name="Currency [0,000] TBD- 25 11" xfId="37523"/>
    <cellStyle name="Currency [0,000] TBD 25 12" xfId="16757"/>
    <cellStyle name="Currency [0,000] TBD- 25 12" xfId="16758"/>
    <cellStyle name="Currency [0,000] TBD 25 2" xfId="23099"/>
    <cellStyle name="Currency [0,000] TBD- 25 2" xfId="23100"/>
    <cellStyle name="Currency [0,000] TBD 25 3" xfId="27419"/>
    <cellStyle name="Currency [0,000] TBD- 25 3" xfId="27420"/>
    <cellStyle name="Currency [0,000] TBD 25 4" xfId="27772"/>
    <cellStyle name="Currency [0,000] TBD- 25 4" xfId="27773"/>
    <cellStyle name="Currency [0,000] TBD 25 5" xfId="27991"/>
    <cellStyle name="Currency [0,000] TBD- 25 5" xfId="27992"/>
    <cellStyle name="Currency [0,000] TBD 25 6" xfId="34320"/>
    <cellStyle name="Currency [0,000] TBD- 25 6" xfId="34321"/>
    <cellStyle name="Currency [0,000] TBD 25 7" xfId="35497"/>
    <cellStyle name="Currency [0,000] TBD- 25 7" xfId="35498"/>
    <cellStyle name="Currency [0,000] TBD 25 8" xfId="36371"/>
    <cellStyle name="Currency [0,000] TBD- 25 8" xfId="36372"/>
    <cellStyle name="Currency [0,000] TBD 25 9" xfId="36953"/>
    <cellStyle name="Currency [0,000] TBD- 25 9" xfId="36954"/>
    <cellStyle name="Currency [0,000] TBD 26" xfId="9874"/>
    <cellStyle name="Currency [0,000] TBD- 26" xfId="9875"/>
    <cellStyle name="Currency [0,000] TBD 26 10" xfId="37305"/>
    <cellStyle name="Currency [0,000] TBD- 26 10" xfId="37306"/>
    <cellStyle name="Currency [0,000] TBD 26 11" xfId="37524"/>
    <cellStyle name="Currency [0,000] TBD- 26 11" xfId="37525"/>
    <cellStyle name="Currency [0,000] TBD 26 12" xfId="16759"/>
    <cellStyle name="Currency [0,000] TBD- 26 12" xfId="16760"/>
    <cellStyle name="Currency [0,000] TBD 26 2" xfId="23101"/>
    <cellStyle name="Currency [0,000] TBD- 26 2" xfId="23102"/>
    <cellStyle name="Currency [0,000] TBD 26 3" xfId="27421"/>
    <cellStyle name="Currency [0,000] TBD- 26 3" xfId="27422"/>
    <cellStyle name="Currency [0,000] TBD 26 4" xfId="27774"/>
    <cellStyle name="Currency [0,000] TBD- 26 4" xfId="27775"/>
    <cellStyle name="Currency [0,000] TBD 26 5" xfId="27993"/>
    <cellStyle name="Currency [0,000] TBD- 26 5" xfId="27994"/>
    <cellStyle name="Currency [0,000] TBD 26 6" xfId="34322"/>
    <cellStyle name="Currency [0,000] TBD- 26 6" xfId="34323"/>
    <cellStyle name="Currency [0,000] TBD 26 7" xfId="35499"/>
    <cellStyle name="Currency [0,000] TBD- 26 7" xfId="35500"/>
    <cellStyle name="Currency [0,000] TBD 26 8" xfId="36373"/>
    <cellStyle name="Currency [0,000] TBD- 26 8" xfId="36374"/>
    <cellStyle name="Currency [0,000] TBD 26 9" xfId="36955"/>
    <cellStyle name="Currency [0,000] TBD- 26 9" xfId="36956"/>
    <cellStyle name="Currency [0,000] TBD 27" xfId="9876"/>
    <cellStyle name="Currency [0,000] TBD- 27" xfId="9877"/>
    <cellStyle name="Currency [0,000] TBD 27 10" xfId="37307"/>
    <cellStyle name="Currency [0,000] TBD- 27 10" xfId="37308"/>
    <cellStyle name="Currency [0,000] TBD 27 11" xfId="37526"/>
    <cellStyle name="Currency [0,000] TBD- 27 11" xfId="37527"/>
    <cellStyle name="Currency [0,000] TBD 27 12" xfId="16761"/>
    <cellStyle name="Currency [0,000] TBD- 27 12" xfId="16762"/>
    <cellStyle name="Currency [0,000] TBD 27 2" xfId="23103"/>
    <cellStyle name="Currency [0,000] TBD- 27 2" xfId="23104"/>
    <cellStyle name="Currency [0,000] TBD 27 3" xfId="27423"/>
    <cellStyle name="Currency [0,000] TBD- 27 3" xfId="27424"/>
    <cellStyle name="Currency [0,000] TBD 27 4" xfId="27776"/>
    <cellStyle name="Currency [0,000] TBD- 27 4" xfId="27777"/>
    <cellStyle name="Currency [0,000] TBD 27 5" xfId="27995"/>
    <cellStyle name="Currency [0,000] TBD- 27 5" xfId="27996"/>
    <cellStyle name="Currency [0,000] TBD 27 6" xfId="34324"/>
    <cellStyle name="Currency [0,000] TBD- 27 6" xfId="34325"/>
    <cellStyle name="Currency [0,000] TBD 27 7" xfId="35501"/>
    <cellStyle name="Currency [0,000] TBD- 27 7" xfId="35502"/>
    <cellStyle name="Currency [0,000] TBD 27 8" xfId="36375"/>
    <cellStyle name="Currency [0,000] TBD- 27 8" xfId="36376"/>
    <cellStyle name="Currency [0,000] TBD 27 9" xfId="36957"/>
    <cellStyle name="Currency [0,000] TBD- 27 9" xfId="36958"/>
    <cellStyle name="Currency [0,000] TBD 28" xfId="9878"/>
    <cellStyle name="Currency [0,000] TBD- 28" xfId="9879"/>
    <cellStyle name="Currency [0,000] TBD 28 10" xfId="37309"/>
    <cellStyle name="Currency [0,000] TBD- 28 10" xfId="37310"/>
    <cellStyle name="Currency [0,000] TBD 28 11" xfId="37528"/>
    <cellStyle name="Currency [0,000] TBD- 28 11" xfId="37529"/>
    <cellStyle name="Currency [0,000] TBD 28 12" xfId="16763"/>
    <cellStyle name="Currency [0,000] TBD- 28 12" xfId="16764"/>
    <cellStyle name="Currency [0,000] TBD 28 2" xfId="23105"/>
    <cellStyle name="Currency [0,000] TBD- 28 2" xfId="23106"/>
    <cellStyle name="Currency [0,000] TBD 28 3" xfId="27425"/>
    <cellStyle name="Currency [0,000] TBD- 28 3" xfId="27426"/>
    <cellStyle name="Currency [0,000] TBD 28 4" xfId="27778"/>
    <cellStyle name="Currency [0,000] TBD- 28 4" xfId="27779"/>
    <cellStyle name="Currency [0,000] TBD 28 5" xfId="27997"/>
    <cellStyle name="Currency [0,000] TBD- 28 5" xfId="27998"/>
    <cellStyle name="Currency [0,000] TBD 28 6" xfId="34326"/>
    <cellStyle name="Currency [0,000] TBD- 28 6" xfId="34327"/>
    <cellStyle name="Currency [0,000] TBD 28 7" xfId="35503"/>
    <cellStyle name="Currency [0,000] TBD- 28 7" xfId="35504"/>
    <cellStyle name="Currency [0,000] TBD 28 8" xfId="36377"/>
    <cellStyle name="Currency [0,000] TBD- 28 8" xfId="36378"/>
    <cellStyle name="Currency [0,000] TBD 28 9" xfId="36959"/>
    <cellStyle name="Currency [0,000] TBD- 28 9" xfId="36960"/>
    <cellStyle name="Currency [0,000] TBD 29" xfId="23065"/>
    <cellStyle name="Currency [0,000] TBD- 29" xfId="23066"/>
    <cellStyle name="Currency [0,000] TBD 3" xfId="9880"/>
    <cellStyle name="Currency [0,000] TBD- 3" xfId="9881"/>
    <cellStyle name="Currency [0,000] TBD 3 10" xfId="37311"/>
    <cellStyle name="Currency [0,000] TBD- 3 10" xfId="37312"/>
    <cellStyle name="Currency [0,000] TBD 3 11" xfId="37530"/>
    <cellStyle name="Currency [0,000] TBD- 3 11" xfId="37531"/>
    <cellStyle name="Currency [0,000] TBD 3 12" xfId="16765"/>
    <cellStyle name="Currency [0,000] TBD- 3 12" xfId="16766"/>
    <cellStyle name="Currency [0,000] TBD 3 2" xfId="23107"/>
    <cellStyle name="Currency [0,000] TBD- 3 2" xfId="23108"/>
    <cellStyle name="Currency [0,000] TBD 3 3" xfId="27427"/>
    <cellStyle name="Currency [0,000] TBD- 3 3" xfId="27428"/>
    <cellStyle name="Currency [0,000] TBD 3 4" xfId="27780"/>
    <cellStyle name="Currency [0,000] TBD- 3 4" xfId="27781"/>
    <cellStyle name="Currency [0,000] TBD 3 5" xfId="27999"/>
    <cellStyle name="Currency [0,000] TBD- 3 5" xfId="28000"/>
    <cellStyle name="Currency [0,000] TBD 3 6" xfId="34328"/>
    <cellStyle name="Currency [0,000] TBD- 3 6" xfId="34329"/>
    <cellStyle name="Currency [0,000] TBD 3 7" xfId="35505"/>
    <cellStyle name="Currency [0,000] TBD- 3 7" xfId="35506"/>
    <cellStyle name="Currency [0,000] TBD 3 8" xfId="36379"/>
    <cellStyle name="Currency [0,000] TBD- 3 8" xfId="36380"/>
    <cellStyle name="Currency [0,000] TBD 3 9" xfId="36961"/>
    <cellStyle name="Currency [0,000] TBD- 3 9" xfId="36962"/>
    <cellStyle name="Currency [0,000] TBD 30" xfId="27385"/>
    <cellStyle name="Currency [0,000] TBD- 30" xfId="27386"/>
    <cellStyle name="Currency [0,000] TBD 31" xfId="27738"/>
    <cellStyle name="Currency [0,000] TBD- 31" xfId="27739"/>
    <cellStyle name="Currency [0,000] TBD 32" xfId="27957"/>
    <cellStyle name="Currency [0,000] TBD- 32" xfId="27958"/>
    <cellStyle name="Currency [0,000] TBD 33" xfId="34286"/>
    <cellStyle name="Currency [0,000] TBD- 33" xfId="34287"/>
    <cellStyle name="Currency [0,000] TBD 34" xfId="35463"/>
    <cellStyle name="Currency [0,000] TBD- 34" xfId="35464"/>
    <cellStyle name="Currency [0,000] TBD 35" xfId="36337"/>
    <cellStyle name="Currency [0,000] TBD- 35" xfId="36338"/>
    <cellStyle name="Currency [0,000] TBD 36" xfId="36919"/>
    <cellStyle name="Currency [0,000] TBD- 36" xfId="36920"/>
    <cellStyle name="Currency [0,000] TBD 37" xfId="37269"/>
    <cellStyle name="Currency [0,000] TBD- 37" xfId="37270"/>
    <cellStyle name="Currency [0,000] TBD 38" xfId="37488"/>
    <cellStyle name="Currency [0,000] TBD- 38" xfId="37489"/>
    <cellStyle name="Currency [0,000] TBD 39" xfId="16723"/>
    <cellStyle name="Currency [0,000] TBD- 39" xfId="16724"/>
    <cellStyle name="Currency [0,000] TBD 4" xfId="9882"/>
    <cellStyle name="Currency [0,000] TBD- 4" xfId="9883"/>
    <cellStyle name="Currency [0,000] TBD 4 10" xfId="37313"/>
    <cellStyle name="Currency [0,000] TBD- 4 10" xfId="37314"/>
    <cellStyle name="Currency [0,000] TBD 4 11" xfId="37532"/>
    <cellStyle name="Currency [0,000] TBD- 4 11" xfId="37533"/>
    <cellStyle name="Currency [0,000] TBD 4 12" xfId="16767"/>
    <cellStyle name="Currency [0,000] TBD- 4 12" xfId="16768"/>
    <cellStyle name="Currency [0,000] TBD 4 2" xfId="23109"/>
    <cellStyle name="Currency [0,000] TBD- 4 2" xfId="23110"/>
    <cellStyle name="Currency [0,000] TBD 4 3" xfId="27429"/>
    <cellStyle name="Currency [0,000] TBD- 4 3" xfId="27430"/>
    <cellStyle name="Currency [0,000] TBD 4 4" xfId="27782"/>
    <cellStyle name="Currency [0,000] TBD- 4 4" xfId="27783"/>
    <cellStyle name="Currency [0,000] TBD 4 5" xfId="28001"/>
    <cellStyle name="Currency [0,000] TBD- 4 5" xfId="28002"/>
    <cellStyle name="Currency [0,000] TBD 4 6" xfId="34330"/>
    <cellStyle name="Currency [0,000] TBD- 4 6" xfId="34331"/>
    <cellStyle name="Currency [0,000] TBD 4 7" xfId="35507"/>
    <cellStyle name="Currency [0,000] TBD- 4 7" xfId="35508"/>
    <cellStyle name="Currency [0,000] TBD 4 8" xfId="36381"/>
    <cellStyle name="Currency [0,000] TBD- 4 8" xfId="36382"/>
    <cellStyle name="Currency [0,000] TBD 4 9" xfId="36963"/>
    <cellStyle name="Currency [0,000] TBD- 4 9" xfId="36964"/>
    <cellStyle name="Currency [0,000] TBD 5" xfId="9884"/>
    <cellStyle name="Currency [0,000] TBD- 5" xfId="9885"/>
    <cellStyle name="Currency [0,000] TBD 5 10" xfId="37315"/>
    <cellStyle name="Currency [0,000] TBD- 5 10" xfId="37316"/>
    <cellStyle name="Currency [0,000] TBD 5 11" xfId="37534"/>
    <cellStyle name="Currency [0,000] TBD- 5 11" xfId="37535"/>
    <cellStyle name="Currency [0,000] TBD 5 12" xfId="16769"/>
    <cellStyle name="Currency [0,000] TBD- 5 12" xfId="16770"/>
    <cellStyle name="Currency [0,000] TBD 5 2" xfId="23111"/>
    <cellStyle name="Currency [0,000] TBD- 5 2" xfId="23112"/>
    <cellStyle name="Currency [0,000] TBD 5 3" xfId="27431"/>
    <cellStyle name="Currency [0,000] TBD- 5 3" xfId="27432"/>
    <cellStyle name="Currency [0,000] TBD 5 4" xfId="27784"/>
    <cellStyle name="Currency [0,000] TBD- 5 4" xfId="27785"/>
    <cellStyle name="Currency [0,000] TBD 5 5" xfId="28003"/>
    <cellStyle name="Currency [0,000] TBD- 5 5" xfId="28004"/>
    <cellStyle name="Currency [0,000] TBD 5 6" xfId="34332"/>
    <cellStyle name="Currency [0,000] TBD- 5 6" xfId="34333"/>
    <cellStyle name="Currency [0,000] TBD 5 7" xfId="35509"/>
    <cellStyle name="Currency [0,000] TBD- 5 7" xfId="35510"/>
    <cellStyle name="Currency [0,000] TBD 5 8" xfId="36383"/>
    <cellStyle name="Currency [0,000] TBD- 5 8" xfId="36384"/>
    <cellStyle name="Currency [0,000] TBD 5 9" xfId="36965"/>
    <cellStyle name="Currency [0,000] TBD- 5 9" xfId="36966"/>
    <cellStyle name="Currency [0,000] TBD 6" xfId="9886"/>
    <cellStyle name="Currency [0,000] TBD- 6" xfId="9887"/>
    <cellStyle name="Currency [0,000] TBD 6 10" xfId="37317"/>
    <cellStyle name="Currency [0,000] TBD- 6 10" xfId="37318"/>
    <cellStyle name="Currency [0,000] TBD 6 11" xfId="37536"/>
    <cellStyle name="Currency [0,000] TBD- 6 11" xfId="37537"/>
    <cellStyle name="Currency [0,000] TBD 6 12" xfId="16771"/>
    <cellStyle name="Currency [0,000] TBD- 6 12" xfId="16772"/>
    <cellStyle name="Currency [0,000] TBD 6 2" xfId="23113"/>
    <cellStyle name="Currency [0,000] TBD- 6 2" xfId="23114"/>
    <cellStyle name="Currency [0,000] TBD 6 3" xfId="27433"/>
    <cellStyle name="Currency [0,000] TBD- 6 3" xfId="27434"/>
    <cellStyle name="Currency [0,000] TBD 6 4" xfId="27786"/>
    <cellStyle name="Currency [0,000] TBD- 6 4" xfId="27787"/>
    <cellStyle name="Currency [0,000] TBD 6 5" xfId="28005"/>
    <cellStyle name="Currency [0,000] TBD- 6 5" xfId="28006"/>
    <cellStyle name="Currency [0,000] TBD 6 6" xfId="34334"/>
    <cellStyle name="Currency [0,000] TBD- 6 6" xfId="34335"/>
    <cellStyle name="Currency [0,000] TBD 6 7" xfId="35511"/>
    <cellStyle name="Currency [0,000] TBD- 6 7" xfId="35512"/>
    <cellStyle name="Currency [0,000] TBD 6 8" xfId="36385"/>
    <cellStyle name="Currency [0,000] TBD- 6 8" xfId="36386"/>
    <cellStyle name="Currency [0,000] TBD 6 9" xfId="36967"/>
    <cellStyle name="Currency [0,000] TBD- 6 9" xfId="36968"/>
    <cellStyle name="Currency [0,000] TBD 7" xfId="9888"/>
    <cellStyle name="Currency [0,000] TBD- 7" xfId="9889"/>
    <cellStyle name="Currency [0,000] TBD 7 10" xfId="37319"/>
    <cellStyle name="Currency [0,000] TBD- 7 10" xfId="37320"/>
    <cellStyle name="Currency [0,000] TBD 7 11" xfId="37538"/>
    <cellStyle name="Currency [0,000] TBD- 7 11" xfId="37539"/>
    <cellStyle name="Currency [0,000] TBD 7 12" xfId="16773"/>
    <cellStyle name="Currency [0,000] TBD- 7 12" xfId="16774"/>
    <cellStyle name="Currency [0,000] TBD 7 2" xfId="23115"/>
    <cellStyle name="Currency [0,000] TBD- 7 2" xfId="23116"/>
    <cellStyle name="Currency [0,000] TBD 7 3" xfId="27435"/>
    <cellStyle name="Currency [0,000] TBD- 7 3" xfId="27436"/>
    <cellStyle name="Currency [0,000] TBD 7 4" xfId="27788"/>
    <cellStyle name="Currency [0,000] TBD- 7 4" xfId="27789"/>
    <cellStyle name="Currency [0,000] TBD 7 5" xfId="28007"/>
    <cellStyle name="Currency [0,000] TBD- 7 5" xfId="28008"/>
    <cellStyle name="Currency [0,000] TBD 7 6" xfId="34336"/>
    <cellStyle name="Currency [0,000] TBD- 7 6" xfId="34337"/>
    <cellStyle name="Currency [0,000] TBD 7 7" xfId="35513"/>
    <cellStyle name="Currency [0,000] TBD- 7 7" xfId="35514"/>
    <cellStyle name="Currency [0,000] TBD 7 8" xfId="36387"/>
    <cellStyle name="Currency [0,000] TBD- 7 8" xfId="36388"/>
    <cellStyle name="Currency [0,000] TBD 7 9" xfId="36969"/>
    <cellStyle name="Currency [0,000] TBD- 7 9" xfId="36970"/>
    <cellStyle name="Currency [0,000] TBD 8" xfId="9890"/>
    <cellStyle name="Currency [0,000] TBD- 8" xfId="9891"/>
    <cellStyle name="Currency [0,000] TBD 8 10" xfId="37321"/>
    <cellStyle name="Currency [0,000] TBD- 8 10" xfId="37322"/>
    <cellStyle name="Currency [0,000] TBD 8 11" xfId="37540"/>
    <cellStyle name="Currency [0,000] TBD- 8 11" xfId="37541"/>
    <cellStyle name="Currency [0,000] TBD 8 12" xfId="16775"/>
    <cellStyle name="Currency [0,000] TBD- 8 12" xfId="16776"/>
    <cellStyle name="Currency [0,000] TBD 8 2" xfId="23117"/>
    <cellStyle name="Currency [0,000] TBD- 8 2" xfId="23118"/>
    <cellStyle name="Currency [0,000] TBD 8 3" xfId="27437"/>
    <cellStyle name="Currency [0,000] TBD- 8 3" xfId="27438"/>
    <cellStyle name="Currency [0,000] TBD 8 4" xfId="27790"/>
    <cellStyle name="Currency [0,000] TBD- 8 4" xfId="27791"/>
    <cellStyle name="Currency [0,000] TBD 8 5" xfId="28009"/>
    <cellStyle name="Currency [0,000] TBD- 8 5" xfId="28010"/>
    <cellStyle name="Currency [0,000] TBD 8 6" xfId="34338"/>
    <cellStyle name="Currency [0,000] TBD- 8 6" xfId="34339"/>
    <cellStyle name="Currency [0,000] TBD 8 7" xfId="35515"/>
    <cellStyle name="Currency [0,000] TBD- 8 7" xfId="35516"/>
    <cellStyle name="Currency [0,000] TBD 8 8" xfId="36389"/>
    <cellStyle name="Currency [0,000] TBD- 8 8" xfId="36390"/>
    <cellStyle name="Currency [0,000] TBD 8 9" xfId="36971"/>
    <cellStyle name="Currency [0,000] TBD- 8 9" xfId="36972"/>
    <cellStyle name="Currency [0,000] TBD 9" xfId="9892"/>
    <cellStyle name="Currency [0,000] TBD- 9" xfId="9893"/>
    <cellStyle name="Currency [0,000] TBD 9 10" xfId="37323"/>
    <cellStyle name="Currency [0,000] TBD- 9 10" xfId="37324"/>
    <cellStyle name="Currency [0,000] TBD 9 11" xfId="37542"/>
    <cellStyle name="Currency [0,000] TBD- 9 11" xfId="37543"/>
    <cellStyle name="Currency [0,000] TBD 9 12" xfId="16777"/>
    <cellStyle name="Currency [0,000] TBD- 9 12" xfId="16778"/>
    <cellStyle name="Currency [0,000] TBD 9 2" xfId="23119"/>
    <cellStyle name="Currency [0,000] TBD- 9 2" xfId="23120"/>
    <cellStyle name="Currency [0,000] TBD 9 3" xfId="27439"/>
    <cellStyle name="Currency [0,000] TBD- 9 3" xfId="27440"/>
    <cellStyle name="Currency [0,000] TBD 9 4" xfId="27792"/>
    <cellStyle name="Currency [0,000] TBD- 9 4" xfId="27793"/>
    <cellStyle name="Currency [0,000] TBD 9 5" xfId="28011"/>
    <cellStyle name="Currency [0,000] TBD- 9 5" xfId="28012"/>
    <cellStyle name="Currency [0,000] TBD 9 6" xfId="34340"/>
    <cellStyle name="Currency [0,000] TBD- 9 6" xfId="34341"/>
    <cellStyle name="Currency [0,000] TBD 9 7" xfId="35517"/>
    <cellStyle name="Currency [0,000] TBD- 9 7" xfId="35518"/>
    <cellStyle name="Currency [0,000] TBD 9 8" xfId="36391"/>
    <cellStyle name="Currency [0,000] TBD- 9 8" xfId="36392"/>
    <cellStyle name="Currency [0,000] TBD 9 9" xfId="36973"/>
    <cellStyle name="Currency [0,000] TBD- 9 9" xfId="36974"/>
    <cellStyle name="Currency [0,000] TBD_Page 2f (2)" xfId="9894"/>
    <cellStyle name="Currency [0,000] TBD-_Page 2f (2)" xfId="9895"/>
    <cellStyle name="Currency [0,000] TBD_Page 2f (2) 10" xfId="9896"/>
    <cellStyle name="Currency [0,000] TBD-_Page 2f (2) 10" xfId="9897"/>
    <cellStyle name="Currency [0,000] TBD_Page 2f (2) 10 10" xfId="37327"/>
    <cellStyle name="Currency [0,000] TBD-_Page 2f (2) 10 10" xfId="37328"/>
    <cellStyle name="Currency [0,000] TBD_Page 2f (2) 10 11" xfId="37546"/>
    <cellStyle name="Currency [0,000] TBD-_Page 2f (2) 10 11" xfId="37547"/>
    <cellStyle name="Currency [0,000] TBD_Page 2f (2) 10 12" xfId="16781"/>
    <cellStyle name="Currency [0,000] TBD-_Page 2f (2) 10 12" xfId="16782"/>
    <cellStyle name="Currency [0,000] TBD_Page 2f (2) 10 2" xfId="23123"/>
    <cellStyle name="Currency [0,000] TBD-_Page 2f (2) 10 2" xfId="23124"/>
    <cellStyle name="Currency [0,000] TBD_Page 2f (2) 10 3" xfId="27443"/>
    <cellStyle name="Currency [0,000] TBD-_Page 2f (2) 10 3" xfId="27444"/>
    <cellStyle name="Currency [0,000] TBD_Page 2f (2) 10 4" xfId="27796"/>
    <cellStyle name="Currency [0,000] TBD-_Page 2f (2) 10 4" xfId="27797"/>
    <cellStyle name="Currency [0,000] TBD_Page 2f (2) 10 5" xfId="28015"/>
    <cellStyle name="Currency [0,000] TBD-_Page 2f (2) 10 5" xfId="28016"/>
    <cellStyle name="Currency [0,000] TBD_Page 2f (2) 10 6" xfId="34344"/>
    <cellStyle name="Currency [0,000] TBD-_Page 2f (2) 10 6" xfId="34345"/>
    <cellStyle name="Currency [0,000] TBD_Page 2f (2) 10 7" xfId="35521"/>
    <cellStyle name="Currency [0,000] TBD-_Page 2f (2) 10 7" xfId="35522"/>
    <cellStyle name="Currency [0,000] TBD_Page 2f (2) 10 8" xfId="36395"/>
    <cellStyle name="Currency [0,000] TBD-_Page 2f (2) 10 8" xfId="36396"/>
    <cellStyle name="Currency [0,000] TBD_Page 2f (2) 10 9" xfId="36977"/>
    <cellStyle name="Currency [0,000] TBD-_Page 2f (2) 10 9" xfId="36978"/>
    <cellStyle name="Currency [0,000] TBD_Page 2f (2) 11" xfId="9898"/>
    <cellStyle name="Currency [0,000] TBD-_Page 2f (2) 11" xfId="9899"/>
    <cellStyle name="Currency [0,000] TBD_Page 2f (2) 11 10" xfId="37329"/>
    <cellStyle name="Currency [0,000] TBD-_Page 2f (2) 11 10" xfId="37330"/>
    <cellStyle name="Currency [0,000] TBD_Page 2f (2) 11 11" xfId="37548"/>
    <cellStyle name="Currency [0,000] TBD-_Page 2f (2) 11 11" xfId="37549"/>
    <cellStyle name="Currency [0,000] TBD_Page 2f (2) 11 12" xfId="16783"/>
    <cellStyle name="Currency [0,000] TBD-_Page 2f (2) 11 12" xfId="16784"/>
    <cellStyle name="Currency [0,000] TBD_Page 2f (2) 11 2" xfId="23125"/>
    <cellStyle name="Currency [0,000] TBD-_Page 2f (2) 11 2" xfId="23126"/>
    <cellStyle name="Currency [0,000] TBD_Page 2f (2) 11 3" xfId="27445"/>
    <cellStyle name="Currency [0,000] TBD-_Page 2f (2) 11 3" xfId="27446"/>
    <cellStyle name="Currency [0,000] TBD_Page 2f (2) 11 4" xfId="27798"/>
    <cellStyle name="Currency [0,000] TBD-_Page 2f (2) 11 4" xfId="27799"/>
    <cellStyle name="Currency [0,000] TBD_Page 2f (2) 11 5" xfId="28017"/>
    <cellStyle name="Currency [0,000] TBD-_Page 2f (2) 11 5" xfId="28018"/>
    <cellStyle name="Currency [0,000] TBD_Page 2f (2) 11 6" xfId="34346"/>
    <cellStyle name="Currency [0,000] TBD-_Page 2f (2) 11 6" xfId="34347"/>
    <cellStyle name="Currency [0,000] TBD_Page 2f (2) 11 7" xfId="35523"/>
    <cellStyle name="Currency [0,000] TBD-_Page 2f (2) 11 7" xfId="35524"/>
    <cellStyle name="Currency [0,000] TBD_Page 2f (2) 11 8" xfId="36397"/>
    <cellStyle name="Currency [0,000] TBD-_Page 2f (2) 11 8" xfId="36398"/>
    <cellStyle name="Currency [0,000] TBD_Page 2f (2) 11 9" xfId="36979"/>
    <cellStyle name="Currency [0,000] TBD-_Page 2f (2) 11 9" xfId="36980"/>
    <cellStyle name="Currency [0,000] TBD_Page 2f (2) 12" xfId="9900"/>
    <cellStyle name="Currency [0,000] TBD-_Page 2f (2) 12" xfId="9901"/>
    <cellStyle name="Currency [0,000] TBD_Page 2f (2) 12 10" xfId="37331"/>
    <cellStyle name="Currency [0,000] TBD-_Page 2f (2) 12 10" xfId="37332"/>
    <cellStyle name="Currency [0,000] TBD_Page 2f (2) 12 11" xfId="37550"/>
    <cellStyle name="Currency [0,000] TBD-_Page 2f (2) 12 11" xfId="37551"/>
    <cellStyle name="Currency [0,000] TBD_Page 2f (2) 12 12" xfId="16785"/>
    <cellStyle name="Currency [0,000] TBD-_Page 2f (2) 12 12" xfId="16786"/>
    <cellStyle name="Currency [0,000] TBD_Page 2f (2) 12 2" xfId="23127"/>
    <cellStyle name="Currency [0,000] TBD-_Page 2f (2) 12 2" xfId="23128"/>
    <cellStyle name="Currency [0,000] TBD_Page 2f (2) 12 3" xfId="27447"/>
    <cellStyle name="Currency [0,000] TBD-_Page 2f (2) 12 3" xfId="27448"/>
    <cellStyle name="Currency [0,000] TBD_Page 2f (2) 12 4" xfId="27800"/>
    <cellStyle name="Currency [0,000] TBD-_Page 2f (2) 12 4" xfId="27801"/>
    <cellStyle name="Currency [0,000] TBD_Page 2f (2) 12 5" xfId="28019"/>
    <cellStyle name="Currency [0,000] TBD-_Page 2f (2) 12 5" xfId="28020"/>
    <cellStyle name="Currency [0,000] TBD_Page 2f (2) 12 6" xfId="34348"/>
    <cellStyle name="Currency [0,000] TBD-_Page 2f (2) 12 6" xfId="34349"/>
    <cellStyle name="Currency [0,000] TBD_Page 2f (2) 12 7" xfId="35525"/>
    <cellStyle name="Currency [0,000] TBD-_Page 2f (2) 12 7" xfId="35526"/>
    <cellStyle name="Currency [0,000] TBD_Page 2f (2) 12 8" xfId="36399"/>
    <cellStyle name="Currency [0,000] TBD-_Page 2f (2) 12 8" xfId="36400"/>
    <cellStyle name="Currency [0,000] TBD_Page 2f (2) 12 9" xfId="36981"/>
    <cellStyle name="Currency [0,000] TBD-_Page 2f (2) 12 9" xfId="36982"/>
    <cellStyle name="Currency [0,000] TBD_Page 2f (2) 13" xfId="9902"/>
    <cellStyle name="Currency [0,000] TBD-_Page 2f (2) 13" xfId="9903"/>
    <cellStyle name="Currency [0,000] TBD_Page 2f (2) 13 10" xfId="37333"/>
    <cellStyle name="Currency [0,000] TBD-_Page 2f (2) 13 10" xfId="37334"/>
    <cellStyle name="Currency [0,000] TBD_Page 2f (2) 13 11" xfId="37552"/>
    <cellStyle name="Currency [0,000] TBD-_Page 2f (2) 13 11" xfId="37553"/>
    <cellStyle name="Currency [0,000] TBD_Page 2f (2) 13 12" xfId="16787"/>
    <cellStyle name="Currency [0,000] TBD-_Page 2f (2) 13 12" xfId="16788"/>
    <cellStyle name="Currency [0,000] TBD_Page 2f (2) 13 2" xfId="23129"/>
    <cellStyle name="Currency [0,000] TBD-_Page 2f (2) 13 2" xfId="23130"/>
    <cellStyle name="Currency [0,000] TBD_Page 2f (2) 13 3" xfId="27449"/>
    <cellStyle name="Currency [0,000] TBD-_Page 2f (2) 13 3" xfId="27450"/>
    <cellStyle name="Currency [0,000] TBD_Page 2f (2) 13 4" xfId="27802"/>
    <cellStyle name="Currency [0,000] TBD-_Page 2f (2) 13 4" xfId="27803"/>
    <cellStyle name="Currency [0,000] TBD_Page 2f (2) 13 5" xfId="28021"/>
    <cellStyle name="Currency [0,000] TBD-_Page 2f (2) 13 5" xfId="28022"/>
    <cellStyle name="Currency [0,000] TBD_Page 2f (2) 13 6" xfId="34350"/>
    <cellStyle name="Currency [0,000] TBD-_Page 2f (2) 13 6" xfId="34351"/>
    <cellStyle name="Currency [0,000] TBD_Page 2f (2) 13 7" xfId="35527"/>
    <cellStyle name="Currency [0,000] TBD-_Page 2f (2) 13 7" xfId="35528"/>
    <cellStyle name="Currency [0,000] TBD_Page 2f (2) 13 8" xfId="36401"/>
    <cellStyle name="Currency [0,000] TBD-_Page 2f (2) 13 8" xfId="36402"/>
    <cellStyle name="Currency [0,000] TBD_Page 2f (2) 13 9" xfId="36983"/>
    <cellStyle name="Currency [0,000] TBD-_Page 2f (2) 13 9" xfId="36984"/>
    <cellStyle name="Currency [0,000] TBD_Page 2f (2) 14" xfId="9904"/>
    <cellStyle name="Currency [0,000] TBD-_Page 2f (2) 14" xfId="9905"/>
    <cellStyle name="Currency [0,000] TBD_Page 2f (2) 14 10" xfId="37335"/>
    <cellStyle name="Currency [0,000] TBD-_Page 2f (2) 14 10" xfId="37336"/>
    <cellStyle name="Currency [0,000] TBD_Page 2f (2) 14 11" xfId="37554"/>
    <cellStyle name="Currency [0,000] TBD-_Page 2f (2) 14 11" xfId="37555"/>
    <cellStyle name="Currency [0,000] TBD_Page 2f (2) 14 12" xfId="16789"/>
    <cellStyle name="Currency [0,000] TBD-_Page 2f (2) 14 12" xfId="16790"/>
    <cellStyle name="Currency [0,000] TBD_Page 2f (2) 14 2" xfId="23131"/>
    <cellStyle name="Currency [0,000] TBD-_Page 2f (2) 14 2" xfId="23132"/>
    <cellStyle name="Currency [0,000] TBD_Page 2f (2) 14 3" xfId="27451"/>
    <cellStyle name="Currency [0,000] TBD-_Page 2f (2) 14 3" xfId="27452"/>
    <cellStyle name="Currency [0,000] TBD_Page 2f (2) 14 4" xfId="27804"/>
    <cellStyle name="Currency [0,000] TBD-_Page 2f (2) 14 4" xfId="27805"/>
    <cellStyle name="Currency [0,000] TBD_Page 2f (2) 14 5" xfId="28023"/>
    <cellStyle name="Currency [0,000] TBD-_Page 2f (2) 14 5" xfId="28024"/>
    <cellStyle name="Currency [0,000] TBD_Page 2f (2) 14 6" xfId="34352"/>
    <cellStyle name="Currency [0,000] TBD-_Page 2f (2) 14 6" xfId="34353"/>
    <cellStyle name="Currency [0,000] TBD_Page 2f (2) 14 7" xfId="35529"/>
    <cellStyle name="Currency [0,000] TBD-_Page 2f (2) 14 7" xfId="35530"/>
    <cellStyle name="Currency [0,000] TBD_Page 2f (2) 14 8" xfId="36403"/>
    <cellStyle name="Currency [0,000] TBD-_Page 2f (2) 14 8" xfId="36404"/>
    <cellStyle name="Currency [0,000] TBD_Page 2f (2) 14 9" xfId="36985"/>
    <cellStyle name="Currency [0,000] TBD-_Page 2f (2) 14 9" xfId="36986"/>
    <cellStyle name="Currency [0,000] TBD_Page 2f (2) 15" xfId="9906"/>
    <cellStyle name="Currency [0,000] TBD-_Page 2f (2) 15" xfId="9907"/>
    <cellStyle name="Currency [0,000] TBD_Page 2f (2) 15 10" xfId="37337"/>
    <cellStyle name="Currency [0,000] TBD-_Page 2f (2) 15 10" xfId="37338"/>
    <cellStyle name="Currency [0,000] TBD_Page 2f (2) 15 11" xfId="37556"/>
    <cellStyle name="Currency [0,000] TBD-_Page 2f (2) 15 11" xfId="37557"/>
    <cellStyle name="Currency [0,000] TBD_Page 2f (2) 15 12" xfId="16791"/>
    <cellStyle name="Currency [0,000] TBD-_Page 2f (2) 15 12" xfId="16792"/>
    <cellStyle name="Currency [0,000] TBD_Page 2f (2) 15 2" xfId="23133"/>
    <cellStyle name="Currency [0,000] TBD-_Page 2f (2) 15 2" xfId="23134"/>
    <cellStyle name="Currency [0,000] TBD_Page 2f (2) 15 3" xfId="27453"/>
    <cellStyle name="Currency [0,000] TBD-_Page 2f (2) 15 3" xfId="27454"/>
    <cellStyle name="Currency [0,000] TBD_Page 2f (2) 15 4" xfId="27806"/>
    <cellStyle name="Currency [0,000] TBD-_Page 2f (2) 15 4" xfId="27807"/>
    <cellStyle name="Currency [0,000] TBD_Page 2f (2) 15 5" xfId="28025"/>
    <cellStyle name="Currency [0,000] TBD-_Page 2f (2) 15 5" xfId="28026"/>
    <cellStyle name="Currency [0,000] TBD_Page 2f (2) 15 6" xfId="34354"/>
    <cellStyle name="Currency [0,000] TBD-_Page 2f (2) 15 6" xfId="34355"/>
    <cellStyle name="Currency [0,000] TBD_Page 2f (2) 15 7" xfId="35531"/>
    <cellStyle name="Currency [0,000] TBD-_Page 2f (2) 15 7" xfId="35532"/>
    <cellStyle name="Currency [0,000] TBD_Page 2f (2) 15 8" xfId="36405"/>
    <cellStyle name="Currency [0,000] TBD-_Page 2f (2) 15 8" xfId="36406"/>
    <cellStyle name="Currency [0,000] TBD_Page 2f (2) 15 9" xfId="36987"/>
    <cellStyle name="Currency [0,000] TBD-_Page 2f (2) 15 9" xfId="36988"/>
    <cellStyle name="Currency [0,000] TBD_Page 2f (2) 16" xfId="9908"/>
    <cellStyle name="Currency [0,000] TBD-_Page 2f (2) 16" xfId="9909"/>
    <cellStyle name="Currency [0,000] TBD_Page 2f (2) 16 10" xfId="37339"/>
    <cellStyle name="Currency [0,000] TBD-_Page 2f (2) 16 10" xfId="37340"/>
    <cellStyle name="Currency [0,000] TBD_Page 2f (2) 16 11" xfId="37558"/>
    <cellStyle name="Currency [0,000] TBD-_Page 2f (2) 16 11" xfId="37559"/>
    <cellStyle name="Currency [0,000] TBD_Page 2f (2) 16 12" xfId="16793"/>
    <cellStyle name="Currency [0,000] TBD-_Page 2f (2) 16 12" xfId="16794"/>
    <cellStyle name="Currency [0,000] TBD_Page 2f (2) 16 2" xfId="23135"/>
    <cellStyle name="Currency [0,000] TBD-_Page 2f (2) 16 2" xfId="23136"/>
    <cellStyle name="Currency [0,000] TBD_Page 2f (2) 16 3" xfId="27455"/>
    <cellStyle name="Currency [0,000] TBD-_Page 2f (2) 16 3" xfId="27456"/>
    <cellStyle name="Currency [0,000] TBD_Page 2f (2) 16 4" xfId="27808"/>
    <cellStyle name="Currency [0,000] TBD-_Page 2f (2) 16 4" xfId="27809"/>
    <cellStyle name="Currency [0,000] TBD_Page 2f (2) 16 5" xfId="28027"/>
    <cellStyle name="Currency [0,000] TBD-_Page 2f (2) 16 5" xfId="28028"/>
    <cellStyle name="Currency [0,000] TBD_Page 2f (2) 16 6" xfId="34356"/>
    <cellStyle name="Currency [0,000] TBD-_Page 2f (2) 16 6" xfId="34357"/>
    <cellStyle name="Currency [0,000] TBD_Page 2f (2) 16 7" xfId="35533"/>
    <cellStyle name="Currency [0,000] TBD-_Page 2f (2) 16 7" xfId="35534"/>
    <cellStyle name="Currency [0,000] TBD_Page 2f (2) 16 8" xfId="36407"/>
    <cellStyle name="Currency [0,000] TBD-_Page 2f (2) 16 8" xfId="36408"/>
    <cellStyle name="Currency [0,000] TBD_Page 2f (2) 16 9" xfId="36989"/>
    <cellStyle name="Currency [0,000] TBD-_Page 2f (2) 16 9" xfId="36990"/>
    <cellStyle name="Currency [0,000] TBD_Page 2f (2) 17" xfId="9910"/>
    <cellStyle name="Currency [0,000] TBD-_Page 2f (2) 17" xfId="9911"/>
    <cellStyle name="Currency [0,000] TBD_Page 2f (2) 17 10" xfId="37341"/>
    <cellStyle name="Currency [0,000] TBD-_Page 2f (2) 17 10" xfId="37342"/>
    <cellStyle name="Currency [0,000] TBD_Page 2f (2) 17 11" xfId="37560"/>
    <cellStyle name="Currency [0,000] TBD-_Page 2f (2) 17 11" xfId="37561"/>
    <cellStyle name="Currency [0,000] TBD_Page 2f (2) 17 12" xfId="16795"/>
    <cellStyle name="Currency [0,000] TBD-_Page 2f (2) 17 12" xfId="16796"/>
    <cellStyle name="Currency [0,000] TBD_Page 2f (2) 17 2" xfId="23137"/>
    <cellStyle name="Currency [0,000] TBD-_Page 2f (2) 17 2" xfId="23138"/>
    <cellStyle name="Currency [0,000] TBD_Page 2f (2) 17 3" xfId="27457"/>
    <cellStyle name="Currency [0,000] TBD-_Page 2f (2) 17 3" xfId="27458"/>
    <cellStyle name="Currency [0,000] TBD_Page 2f (2) 17 4" xfId="27810"/>
    <cellStyle name="Currency [0,000] TBD-_Page 2f (2) 17 4" xfId="27811"/>
    <cellStyle name="Currency [0,000] TBD_Page 2f (2) 17 5" xfId="28029"/>
    <cellStyle name="Currency [0,000] TBD-_Page 2f (2) 17 5" xfId="28030"/>
    <cellStyle name="Currency [0,000] TBD_Page 2f (2) 17 6" xfId="34358"/>
    <cellStyle name="Currency [0,000] TBD-_Page 2f (2) 17 6" xfId="34359"/>
    <cellStyle name="Currency [0,000] TBD_Page 2f (2) 17 7" xfId="35535"/>
    <cellStyle name="Currency [0,000] TBD-_Page 2f (2) 17 7" xfId="35536"/>
    <cellStyle name="Currency [0,000] TBD_Page 2f (2) 17 8" xfId="36409"/>
    <cellStyle name="Currency [0,000] TBD-_Page 2f (2) 17 8" xfId="36410"/>
    <cellStyle name="Currency [0,000] TBD_Page 2f (2) 17 9" xfId="36991"/>
    <cellStyle name="Currency [0,000] TBD-_Page 2f (2) 17 9" xfId="36992"/>
    <cellStyle name="Currency [0,000] TBD_Page 2f (2) 18" xfId="9912"/>
    <cellStyle name="Currency [0,000] TBD-_Page 2f (2) 18" xfId="9913"/>
    <cellStyle name="Currency [0,000] TBD_Page 2f (2) 18 10" xfId="37343"/>
    <cellStyle name="Currency [0,000] TBD-_Page 2f (2) 18 10" xfId="37344"/>
    <cellStyle name="Currency [0,000] TBD_Page 2f (2) 18 11" xfId="37562"/>
    <cellStyle name="Currency [0,000] TBD-_Page 2f (2) 18 11" xfId="37563"/>
    <cellStyle name="Currency [0,000] TBD_Page 2f (2) 18 12" xfId="16797"/>
    <cellStyle name="Currency [0,000] TBD-_Page 2f (2) 18 12" xfId="16798"/>
    <cellStyle name="Currency [0,000] TBD_Page 2f (2) 18 2" xfId="23139"/>
    <cellStyle name="Currency [0,000] TBD-_Page 2f (2) 18 2" xfId="23140"/>
    <cellStyle name="Currency [0,000] TBD_Page 2f (2) 18 3" xfId="27459"/>
    <cellStyle name="Currency [0,000] TBD-_Page 2f (2) 18 3" xfId="27460"/>
    <cellStyle name="Currency [0,000] TBD_Page 2f (2) 18 4" xfId="27812"/>
    <cellStyle name="Currency [0,000] TBD-_Page 2f (2) 18 4" xfId="27813"/>
    <cellStyle name="Currency [0,000] TBD_Page 2f (2) 18 5" xfId="28031"/>
    <cellStyle name="Currency [0,000] TBD-_Page 2f (2) 18 5" xfId="28032"/>
    <cellStyle name="Currency [0,000] TBD_Page 2f (2) 18 6" xfId="34360"/>
    <cellStyle name="Currency [0,000] TBD-_Page 2f (2) 18 6" xfId="34361"/>
    <cellStyle name="Currency [0,000] TBD_Page 2f (2) 18 7" xfId="35537"/>
    <cellStyle name="Currency [0,000] TBD-_Page 2f (2) 18 7" xfId="35538"/>
    <cellStyle name="Currency [0,000] TBD_Page 2f (2) 18 8" xfId="36411"/>
    <cellStyle name="Currency [0,000] TBD-_Page 2f (2) 18 8" xfId="36412"/>
    <cellStyle name="Currency [0,000] TBD_Page 2f (2) 18 9" xfId="36993"/>
    <cellStyle name="Currency [0,000] TBD-_Page 2f (2) 18 9" xfId="36994"/>
    <cellStyle name="Currency [0,000] TBD_Page 2f (2) 19" xfId="9914"/>
    <cellStyle name="Currency [0,000] TBD-_Page 2f (2) 19" xfId="9915"/>
    <cellStyle name="Currency [0,000] TBD_Page 2f (2) 19 10" xfId="37345"/>
    <cellStyle name="Currency [0,000] TBD-_Page 2f (2) 19 10" xfId="37346"/>
    <cellStyle name="Currency [0,000] TBD_Page 2f (2) 19 11" xfId="37564"/>
    <cellStyle name="Currency [0,000] TBD-_Page 2f (2) 19 11" xfId="37565"/>
    <cellStyle name="Currency [0,000] TBD_Page 2f (2) 19 12" xfId="16799"/>
    <cellStyle name="Currency [0,000] TBD-_Page 2f (2) 19 12" xfId="16800"/>
    <cellStyle name="Currency [0,000] TBD_Page 2f (2) 19 2" xfId="23141"/>
    <cellStyle name="Currency [0,000] TBD-_Page 2f (2) 19 2" xfId="23142"/>
    <cellStyle name="Currency [0,000] TBD_Page 2f (2) 19 3" xfId="27461"/>
    <cellStyle name="Currency [0,000] TBD-_Page 2f (2) 19 3" xfId="27462"/>
    <cellStyle name="Currency [0,000] TBD_Page 2f (2) 19 4" xfId="27814"/>
    <cellStyle name="Currency [0,000] TBD-_Page 2f (2) 19 4" xfId="27815"/>
    <cellStyle name="Currency [0,000] TBD_Page 2f (2) 19 5" xfId="28033"/>
    <cellStyle name="Currency [0,000] TBD-_Page 2f (2) 19 5" xfId="28034"/>
    <cellStyle name="Currency [0,000] TBD_Page 2f (2) 19 6" xfId="34362"/>
    <cellStyle name="Currency [0,000] TBD-_Page 2f (2) 19 6" xfId="34363"/>
    <cellStyle name="Currency [0,000] TBD_Page 2f (2) 19 7" xfId="35539"/>
    <cellStyle name="Currency [0,000] TBD-_Page 2f (2) 19 7" xfId="35540"/>
    <cellStyle name="Currency [0,000] TBD_Page 2f (2) 19 8" xfId="36413"/>
    <cellStyle name="Currency [0,000] TBD-_Page 2f (2) 19 8" xfId="36414"/>
    <cellStyle name="Currency [0,000] TBD_Page 2f (2) 19 9" xfId="36995"/>
    <cellStyle name="Currency [0,000] TBD-_Page 2f (2) 19 9" xfId="36996"/>
    <cellStyle name="Currency [0,000] TBD_Page 2f (2) 2" xfId="9916"/>
    <cellStyle name="Currency [0,000] TBD-_Page 2f (2) 2" xfId="9917"/>
    <cellStyle name="Currency [0,000] TBD_Page 2f (2) 2 10" xfId="37347"/>
    <cellStyle name="Currency [0,000] TBD-_Page 2f (2) 2 10" xfId="37348"/>
    <cellStyle name="Currency [0,000] TBD_Page 2f (2) 2 11" xfId="37566"/>
    <cellStyle name="Currency [0,000] TBD-_Page 2f (2) 2 11" xfId="37567"/>
    <cellStyle name="Currency [0,000] TBD_Page 2f (2) 2 12" xfId="16801"/>
    <cellStyle name="Currency [0,000] TBD-_Page 2f (2) 2 12" xfId="16802"/>
    <cellStyle name="Currency [0,000] TBD_Page 2f (2) 2 2" xfId="23143"/>
    <cellStyle name="Currency [0,000] TBD-_Page 2f (2) 2 2" xfId="23144"/>
    <cellStyle name="Currency [0,000] TBD_Page 2f (2) 2 3" xfId="27463"/>
    <cellStyle name="Currency [0,000] TBD-_Page 2f (2) 2 3" xfId="27464"/>
    <cellStyle name="Currency [0,000] TBD_Page 2f (2) 2 4" xfId="27816"/>
    <cellStyle name="Currency [0,000] TBD-_Page 2f (2) 2 4" xfId="27817"/>
    <cellStyle name="Currency [0,000] TBD_Page 2f (2) 2 5" xfId="28035"/>
    <cellStyle name="Currency [0,000] TBD-_Page 2f (2) 2 5" xfId="28036"/>
    <cellStyle name="Currency [0,000] TBD_Page 2f (2) 2 6" xfId="34364"/>
    <cellStyle name="Currency [0,000] TBD-_Page 2f (2) 2 6" xfId="34365"/>
    <cellStyle name="Currency [0,000] TBD_Page 2f (2) 2 7" xfId="35541"/>
    <cellStyle name="Currency [0,000] TBD-_Page 2f (2) 2 7" xfId="35542"/>
    <cellStyle name="Currency [0,000] TBD_Page 2f (2) 2 8" xfId="36415"/>
    <cellStyle name="Currency [0,000] TBD-_Page 2f (2) 2 8" xfId="36416"/>
    <cellStyle name="Currency [0,000] TBD_Page 2f (2) 2 9" xfId="36997"/>
    <cellStyle name="Currency [0,000] TBD-_Page 2f (2) 2 9" xfId="36998"/>
    <cellStyle name="Currency [0,000] TBD_Page 2f (2) 20" xfId="9918"/>
    <cellStyle name="Currency [0,000] TBD-_Page 2f (2) 20" xfId="9919"/>
    <cellStyle name="Currency [0,000] TBD_Page 2f (2) 20 10" xfId="37349"/>
    <cellStyle name="Currency [0,000] TBD-_Page 2f (2) 20 10" xfId="37350"/>
    <cellStyle name="Currency [0,000] TBD_Page 2f (2) 20 11" xfId="37568"/>
    <cellStyle name="Currency [0,000] TBD-_Page 2f (2) 20 11" xfId="37569"/>
    <cellStyle name="Currency [0,000] TBD_Page 2f (2) 20 12" xfId="16803"/>
    <cellStyle name="Currency [0,000] TBD-_Page 2f (2) 20 12" xfId="16804"/>
    <cellStyle name="Currency [0,000] TBD_Page 2f (2) 20 2" xfId="23145"/>
    <cellStyle name="Currency [0,000] TBD-_Page 2f (2) 20 2" xfId="23146"/>
    <cellStyle name="Currency [0,000] TBD_Page 2f (2) 20 3" xfId="27465"/>
    <cellStyle name="Currency [0,000] TBD-_Page 2f (2) 20 3" xfId="27466"/>
    <cellStyle name="Currency [0,000] TBD_Page 2f (2) 20 4" xfId="27818"/>
    <cellStyle name="Currency [0,000] TBD-_Page 2f (2) 20 4" xfId="27819"/>
    <cellStyle name="Currency [0,000] TBD_Page 2f (2) 20 5" xfId="28037"/>
    <cellStyle name="Currency [0,000] TBD-_Page 2f (2) 20 5" xfId="28038"/>
    <cellStyle name="Currency [0,000] TBD_Page 2f (2) 20 6" xfId="34366"/>
    <cellStyle name="Currency [0,000] TBD-_Page 2f (2) 20 6" xfId="34367"/>
    <cellStyle name="Currency [0,000] TBD_Page 2f (2) 20 7" xfId="35543"/>
    <cellStyle name="Currency [0,000] TBD-_Page 2f (2) 20 7" xfId="35544"/>
    <cellStyle name="Currency [0,000] TBD_Page 2f (2) 20 8" xfId="36417"/>
    <cellStyle name="Currency [0,000] TBD-_Page 2f (2) 20 8" xfId="36418"/>
    <cellStyle name="Currency [0,000] TBD_Page 2f (2) 20 9" xfId="36999"/>
    <cellStyle name="Currency [0,000] TBD-_Page 2f (2) 20 9" xfId="37000"/>
    <cellStyle name="Currency [0,000] TBD_Page 2f (2) 21" xfId="9920"/>
    <cellStyle name="Currency [0,000] TBD-_Page 2f (2) 21" xfId="9921"/>
    <cellStyle name="Currency [0,000] TBD_Page 2f (2) 21 10" xfId="37351"/>
    <cellStyle name="Currency [0,000] TBD-_Page 2f (2) 21 10" xfId="37352"/>
    <cellStyle name="Currency [0,000] TBD_Page 2f (2) 21 11" xfId="37570"/>
    <cellStyle name="Currency [0,000] TBD-_Page 2f (2) 21 11" xfId="37571"/>
    <cellStyle name="Currency [0,000] TBD_Page 2f (2) 21 12" xfId="16805"/>
    <cellStyle name="Currency [0,000] TBD-_Page 2f (2) 21 12" xfId="16806"/>
    <cellStyle name="Currency [0,000] TBD_Page 2f (2) 21 2" xfId="23147"/>
    <cellStyle name="Currency [0,000] TBD-_Page 2f (2) 21 2" xfId="23148"/>
    <cellStyle name="Currency [0,000] TBD_Page 2f (2) 21 3" xfId="27467"/>
    <cellStyle name="Currency [0,000] TBD-_Page 2f (2) 21 3" xfId="27468"/>
    <cellStyle name="Currency [0,000] TBD_Page 2f (2) 21 4" xfId="27820"/>
    <cellStyle name="Currency [0,000] TBD-_Page 2f (2) 21 4" xfId="27821"/>
    <cellStyle name="Currency [0,000] TBD_Page 2f (2) 21 5" xfId="28039"/>
    <cellStyle name="Currency [0,000] TBD-_Page 2f (2) 21 5" xfId="28040"/>
    <cellStyle name="Currency [0,000] TBD_Page 2f (2) 21 6" xfId="34368"/>
    <cellStyle name="Currency [0,000] TBD-_Page 2f (2) 21 6" xfId="34369"/>
    <cellStyle name="Currency [0,000] TBD_Page 2f (2) 21 7" xfId="35545"/>
    <cellStyle name="Currency [0,000] TBD-_Page 2f (2) 21 7" xfId="35546"/>
    <cellStyle name="Currency [0,000] TBD_Page 2f (2) 21 8" xfId="36419"/>
    <cellStyle name="Currency [0,000] TBD-_Page 2f (2) 21 8" xfId="36420"/>
    <cellStyle name="Currency [0,000] TBD_Page 2f (2) 21 9" xfId="37001"/>
    <cellStyle name="Currency [0,000] TBD-_Page 2f (2) 21 9" xfId="37002"/>
    <cellStyle name="Currency [0,000] TBD_Page 2f (2) 22" xfId="9922"/>
    <cellStyle name="Currency [0,000] TBD-_Page 2f (2) 22" xfId="9923"/>
    <cellStyle name="Currency [0,000] TBD_Page 2f (2) 22 10" xfId="37353"/>
    <cellStyle name="Currency [0,000] TBD-_Page 2f (2) 22 10" xfId="37354"/>
    <cellStyle name="Currency [0,000] TBD_Page 2f (2) 22 11" xfId="37572"/>
    <cellStyle name="Currency [0,000] TBD-_Page 2f (2) 22 11" xfId="37573"/>
    <cellStyle name="Currency [0,000] TBD_Page 2f (2) 22 12" xfId="16807"/>
    <cellStyle name="Currency [0,000] TBD-_Page 2f (2) 22 12" xfId="16808"/>
    <cellStyle name="Currency [0,000] TBD_Page 2f (2) 22 2" xfId="23149"/>
    <cellStyle name="Currency [0,000] TBD-_Page 2f (2) 22 2" xfId="23150"/>
    <cellStyle name="Currency [0,000] TBD_Page 2f (2) 22 3" xfId="27469"/>
    <cellStyle name="Currency [0,000] TBD-_Page 2f (2) 22 3" xfId="27470"/>
    <cellStyle name="Currency [0,000] TBD_Page 2f (2) 22 4" xfId="27822"/>
    <cellStyle name="Currency [0,000] TBD-_Page 2f (2) 22 4" xfId="27823"/>
    <cellStyle name="Currency [0,000] TBD_Page 2f (2) 22 5" xfId="28041"/>
    <cellStyle name="Currency [0,000] TBD-_Page 2f (2) 22 5" xfId="28042"/>
    <cellStyle name="Currency [0,000] TBD_Page 2f (2) 22 6" xfId="34370"/>
    <cellStyle name="Currency [0,000] TBD-_Page 2f (2) 22 6" xfId="34371"/>
    <cellStyle name="Currency [0,000] TBD_Page 2f (2) 22 7" xfId="35547"/>
    <cellStyle name="Currency [0,000] TBD-_Page 2f (2) 22 7" xfId="35548"/>
    <cellStyle name="Currency [0,000] TBD_Page 2f (2) 22 8" xfId="36421"/>
    <cellStyle name="Currency [0,000] TBD-_Page 2f (2) 22 8" xfId="36422"/>
    <cellStyle name="Currency [0,000] TBD_Page 2f (2) 22 9" xfId="37003"/>
    <cellStyle name="Currency [0,000] TBD-_Page 2f (2) 22 9" xfId="37004"/>
    <cellStyle name="Currency [0,000] TBD_Page 2f (2) 23" xfId="9924"/>
    <cellStyle name="Currency [0,000] TBD-_Page 2f (2) 23" xfId="9925"/>
    <cellStyle name="Currency [0,000] TBD_Page 2f (2) 23 10" xfId="37355"/>
    <cellStyle name="Currency [0,000] TBD-_Page 2f (2) 23 10" xfId="37356"/>
    <cellStyle name="Currency [0,000] TBD_Page 2f (2) 23 11" xfId="37574"/>
    <cellStyle name="Currency [0,000] TBD-_Page 2f (2) 23 11" xfId="37575"/>
    <cellStyle name="Currency [0,000] TBD_Page 2f (2) 23 12" xfId="16809"/>
    <cellStyle name="Currency [0,000] TBD-_Page 2f (2) 23 12" xfId="16810"/>
    <cellStyle name="Currency [0,000] TBD_Page 2f (2) 23 2" xfId="23151"/>
    <cellStyle name="Currency [0,000] TBD-_Page 2f (2) 23 2" xfId="23152"/>
    <cellStyle name="Currency [0,000] TBD_Page 2f (2) 23 3" xfId="27471"/>
    <cellStyle name="Currency [0,000] TBD-_Page 2f (2) 23 3" xfId="27472"/>
    <cellStyle name="Currency [0,000] TBD_Page 2f (2) 23 4" xfId="27824"/>
    <cellStyle name="Currency [0,000] TBD-_Page 2f (2) 23 4" xfId="27825"/>
    <cellStyle name="Currency [0,000] TBD_Page 2f (2) 23 5" xfId="28043"/>
    <cellStyle name="Currency [0,000] TBD-_Page 2f (2) 23 5" xfId="28044"/>
    <cellStyle name="Currency [0,000] TBD_Page 2f (2) 23 6" xfId="34372"/>
    <cellStyle name="Currency [0,000] TBD-_Page 2f (2) 23 6" xfId="34373"/>
    <cellStyle name="Currency [0,000] TBD_Page 2f (2) 23 7" xfId="35549"/>
    <cellStyle name="Currency [0,000] TBD-_Page 2f (2) 23 7" xfId="35550"/>
    <cellStyle name="Currency [0,000] TBD_Page 2f (2) 23 8" xfId="36423"/>
    <cellStyle name="Currency [0,000] TBD-_Page 2f (2) 23 8" xfId="36424"/>
    <cellStyle name="Currency [0,000] TBD_Page 2f (2) 23 9" xfId="37005"/>
    <cellStyle name="Currency [0,000] TBD-_Page 2f (2) 23 9" xfId="37006"/>
    <cellStyle name="Currency [0,000] TBD_Page 2f (2) 24" xfId="9926"/>
    <cellStyle name="Currency [0,000] TBD-_Page 2f (2) 24" xfId="9927"/>
    <cellStyle name="Currency [0,000] TBD_Page 2f (2) 24 10" xfId="37357"/>
    <cellStyle name="Currency [0,000] TBD-_Page 2f (2) 24 10" xfId="37358"/>
    <cellStyle name="Currency [0,000] TBD_Page 2f (2) 24 11" xfId="37576"/>
    <cellStyle name="Currency [0,000] TBD-_Page 2f (2) 24 11" xfId="37577"/>
    <cellStyle name="Currency [0,000] TBD_Page 2f (2) 24 12" xfId="16811"/>
    <cellStyle name="Currency [0,000] TBD-_Page 2f (2) 24 12" xfId="16812"/>
    <cellStyle name="Currency [0,000] TBD_Page 2f (2) 24 2" xfId="23153"/>
    <cellStyle name="Currency [0,000] TBD-_Page 2f (2) 24 2" xfId="23154"/>
    <cellStyle name="Currency [0,000] TBD_Page 2f (2) 24 3" xfId="27473"/>
    <cellStyle name="Currency [0,000] TBD-_Page 2f (2) 24 3" xfId="27474"/>
    <cellStyle name="Currency [0,000] TBD_Page 2f (2) 24 4" xfId="27826"/>
    <cellStyle name="Currency [0,000] TBD-_Page 2f (2) 24 4" xfId="27827"/>
    <cellStyle name="Currency [0,000] TBD_Page 2f (2) 24 5" xfId="28045"/>
    <cellStyle name="Currency [0,000] TBD-_Page 2f (2) 24 5" xfId="28046"/>
    <cellStyle name="Currency [0,000] TBD_Page 2f (2) 24 6" xfId="34374"/>
    <cellStyle name="Currency [0,000] TBD-_Page 2f (2) 24 6" xfId="34375"/>
    <cellStyle name="Currency [0,000] TBD_Page 2f (2) 24 7" xfId="35551"/>
    <cellStyle name="Currency [0,000] TBD-_Page 2f (2) 24 7" xfId="35552"/>
    <cellStyle name="Currency [0,000] TBD_Page 2f (2) 24 8" xfId="36425"/>
    <cellStyle name="Currency [0,000] TBD-_Page 2f (2) 24 8" xfId="36426"/>
    <cellStyle name="Currency [0,000] TBD_Page 2f (2) 24 9" xfId="37007"/>
    <cellStyle name="Currency [0,000] TBD-_Page 2f (2) 24 9" xfId="37008"/>
    <cellStyle name="Currency [0,000] TBD_Page 2f (2) 25" xfId="9928"/>
    <cellStyle name="Currency [0,000] TBD-_Page 2f (2) 25" xfId="9929"/>
    <cellStyle name="Currency [0,000] TBD_Page 2f (2) 25 10" xfId="37359"/>
    <cellStyle name="Currency [0,000] TBD-_Page 2f (2) 25 10" xfId="37360"/>
    <cellStyle name="Currency [0,000] TBD_Page 2f (2) 25 11" xfId="37578"/>
    <cellStyle name="Currency [0,000] TBD-_Page 2f (2) 25 11" xfId="37579"/>
    <cellStyle name="Currency [0,000] TBD_Page 2f (2) 25 12" xfId="16813"/>
    <cellStyle name="Currency [0,000] TBD-_Page 2f (2) 25 12" xfId="16814"/>
    <cellStyle name="Currency [0,000] TBD_Page 2f (2) 25 2" xfId="23155"/>
    <cellStyle name="Currency [0,000] TBD-_Page 2f (2) 25 2" xfId="23156"/>
    <cellStyle name="Currency [0,000] TBD_Page 2f (2) 25 3" xfId="27475"/>
    <cellStyle name="Currency [0,000] TBD-_Page 2f (2) 25 3" xfId="27476"/>
    <cellStyle name="Currency [0,000] TBD_Page 2f (2) 25 4" xfId="27828"/>
    <cellStyle name="Currency [0,000] TBD-_Page 2f (2) 25 4" xfId="27829"/>
    <cellStyle name="Currency [0,000] TBD_Page 2f (2) 25 5" xfId="28047"/>
    <cellStyle name="Currency [0,000] TBD-_Page 2f (2) 25 5" xfId="28048"/>
    <cellStyle name="Currency [0,000] TBD_Page 2f (2) 25 6" xfId="34376"/>
    <cellStyle name="Currency [0,000] TBD-_Page 2f (2) 25 6" xfId="34377"/>
    <cellStyle name="Currency [0,000] TBD_Page 2f (2) 25 7" xfId="35553"/>
    <cellStyle name="Currency [0,000] TBD-_Page 2f (2) 25 7" xfId="35554"/>
    <cellStyle name="Currency [0,000] TBD_Page 2f (2) 25 8" xfId="36427"/>
    <cellStyle name="Currency [0,000] TBD-_Page 2f (2) 25 8" xfId="36428"/>
    <cellStyle name="Currency [0,000] TBD_Page 2f (2) 25 9" xfId="37009"/>
    <cellStyle name="Currency [0,000] TBD-_Page 2f (2) 25 9" xfId="37010"/>
    <cellStyle name="Currency [0,000] TBD_Page 2f (2) 26" xfId="9930"/>
    <cellStyle name="Currency [0,000] TBD-_Page 2f (2) 26" xfId="9931"/>
    <cellStyle name="Currency [0,000] TBD_Page 2f (2) 26 10" xfId="37361"/>
    <cellStyle name="Currency [0,000] TBD-_Page 2f (2) 26 10" xfId="37362"/>
    <cellStyle name="Currency [0,000] TBD_Page 2f (2) 26 11" xfId="37580"/>
    <cellStyle name="Currency [0,000] TBD-_Page 2f (2) 26 11" xfId="37581"/>
    <cellStyle name="Currency [0,000] TBD_Page 2f (2) 26 12" xfId="16815"/>
    <cellStyle name="Currency [0,000] TBD-_Page 2f (2) 26 12" xfId="16816"/>
    <cellStyle name="Currency [0,000] TBD_Page 2f (2) 26 2" xfId="23157"/>
    <cellStyle name="Currency [0,000] TBD-_Page 2f (2) 26 2" xfId="23158"/>
    <cellStyle name="Currency [0,000] TBD_Page 2f (2) 26 3" xfId="27477"/>
    <cellStyle name="Currency [0,000] TBD-_Page 2f (2) 26 3" xfId="27478"/>
    <cellStyle name="Currency [0,000] TBD_Page 2f (2) 26 4" xfId="27830"/>
    <cellStyle name="Currency [0,000] TBD-_Page 2f (2) 26 4" xfId="27831"/>
    <cellStyle name="Currency [0,000] TBD_Page 2f (2) 26 5" xfId="28049"/>
    <cellStyle name="Currency [0,000] TBD-_Page 2f (2) 26 5" xfId="28050"/>
    <cellStyle name="Currency [0,000] TBD_Page 2f (2) 26 6" xfId="34378"/>
    <cellStyle name="Currency [0,000] TBD-_Page 2f (2) 26 6" xfId="34379"/>
    <cellStyle name="Currency [0,000] TBD_Page 2f (2) 26 7" xfId="35555"/>
    <cellStyle name="Currency [0,000] TBD-_Page 2f (2) 26 7" xfId="35556"/>
    <cellStyle name="Currency [0,000] TBD_Page 2f (2) 26 8" xfId="36429"/>
    <cellStyle name="Currency [0,000] TBD-_Page 2f (2) 26 8" xfId="36430"/>
    <cellStyle name="Currency [0,000] TBD_Page 2f (2) 26 9" xfId="37011"/>
    <cellStyle name="Currency [0,000] TBD-_Page 2f (2) 26 9" xfId="37012"/>
    <cellStyle name="Currency [0,000] TBD_Page 2f (2) 27" xfId="9932"/>
    <cellStyle name="Currency [0,000] TBD-_Page 2f (2) 27" xfId="9933"/>
    <cellStyle name="Currency [0,000] TBD_Page 2f (2) 27 10" xfId="37363"/>
    <cellStyle name="Currency [0,000] TBD-_Page 2f (2) 27 10" xfId="37364"/>
    <cellStyle name="Currency [0,000] TBD_Page 2f (2) 27 11" xfId="37582"/>
    <cellStyle name="Currency [0,000] TBD-_Page 2f (2) 27 11" xfId="37583"/>
    <cellStyle name="Currency [0,000] TBD_Page 2f (2) 27 12" xfId="16817"/>
    <cellStyle name="Currency [0,000] TBD-_Page 2f (2) 27 12" xfId="16818"/>
    <cellStyle name="Currency [0,000] TBD_Page 2f (2) 27 2" xfId="23159"/>
    <cellStyle name="Currency [0,000] TBD-_Page 2f (2) 27 2" xfId="23160"/>
    <cellStyle name="Currency [0,000] TBD_Page 2f (2) 27 3" xfId="27479"/>
    <cellStyle name="Currency [0,000] TBD-_Page 2f (2) 27 3" xfId="27480"/>
    <cellStyle name="Currency [0,000] TBD_Page 2f (2) 27 4" xfId="27832"/>
    <cellStyle name="Currency [0,000] TBD-_Page 2f (2) 27 4" xfId="27833"/>
    <cellStyle name="Currency [0,000] TBD_Page 2f (2) 27 5" xfId="28051"/>
    <cellStyle name="Currency [0,000] TBD-_Page 2f (2) 27 5" xfId="28052"/>
    <cellStyle name="Currency [0,000] TBD_Page 2f (2) 27 6" xfId="34380"/>
    <cellStyle name="Currency [0,000] TBD-_Page 2f (2) 27 6" xfId="34381"/>
    <cellStyle name="Currency [0,000] TBD_Page 2f (2) 27 7" xfId="35557"/>
    <cellStyle name="Currency [0,000] TBD-_Page 2f (2) 27 7" xfId="35558"/>
    <cellStyle name="Currency [0,000] TBD_Page 2f (2) 27 8" xfId="36431"/>
    <cellStyle name="Currency [0,000] TBD-_Page 2f (2) 27 8" xfId="36432"/>
    <cellStyle name="Currency [0,000] TBD_Page 2f (2) 27 9" xfId="37013"/>
    <cellStyle name="Currency [0,000] TBD-_Page 2f (2) 27 9" xfId="37014"/>
    <cellStyle name="Currency [0,000] TBD_Page 2f (2) 28" xfId="9934"/>
    <cellStyle name="Currency [0,000] TBD-_Page 2f (2) 28" xfId="9935"/>
    <cellStyle name="Currency [0,000] TBD_Page 2f (2) 28 10" xfId="37365"/>
    <cellStyle name="Currency [0,000] TBD-_Page 2f (2) 28 10" xfId="37366"/>
    <cellStyle name="Currency [0,000] TBD_Page 2f (2) 28 11" xfId="37584"/>
    <cellStyle name="Currency [0,000] TBD-_Page 2f (2) 28 11" xfId="37585"/>
    <cellStyle name="Currency [0,000] TBD_Page 2f (2) 28 12" xfId="16819"/>
    <cellStyle name="Currency [0,000] TBD-_Page 2f (2) 28 12" xfId="16820"/>
    <cellStyle name="Currency [0,000] TBD_Page 2f (2) 28 2" xfId="23161"/>
    <cellStyle name="Currency [0,000] TBD-_Page 2f (2) 28 2" xfId="23162"/>
    <cellStyle name="Currency [0,000] TBD_Page 2f (2) 28 3" xfId="27481"/>
    <cellStyle name="Currency [0,000] TBD-_Page 2f (2) 28 3" xfId="27482"/>
    <cellStyle name="Currency [0,000] TBD_Page 2f (2) 28 4" xfId="27834"/>
    <cellStyle name="Currency [0,000] TBD-_Page 2f (2) 28 4" xfId="27835"/>
    <cellStyle name="Currency [0,000] TBD_Page 2f (2) 28 5" xfId="28053"/>
    <cellStyle name="Currency [0,000] TBD-_Page 2f (2) 28 5" xfId="28054"/>
    <cellStyle name="Currency [0,000] TBD_Page 2f (2) 28 6" xfId="34382"/>
    <cellStyle name="Currency [0,000] TBD-_Page 2f (2) 28 6" xfId="34383"/>
    <cellStyle name="Currency [0,000] TBD_Page 2f (2) 28 7" xfId="35559"/>
    <cellStyle name="Currency [0,000] TBD-_Page 2f (2) 28 7" xfId="35560"/>
    <cellStyle name="Currency [0,000] TBD_Page 2f (2) 28 8" xfId="36433"/>
    <cellStyle name="Currency [0,000] TBD-_Page 2f (2) 28 8" xfId="36434"/>
    <cellStyle name="Currency [0,000] TBD_Page 2f (2) 28 9" xfId="37015"/>
    <cellStyle name="Currency [0,000] TBD-_Page 2f (2) 28 9" xfId="37016"/>
    <cellStyle name="Currency [0,000] TBD_Page 2f (2) 29" xfId="23121"/>
    <cellStyle name="Currency [0,000] TBD-_Page 2f (2) 29" xfId="23122"/>
    <cellStyle name="Currency [0,000] TBD_Page 2f (2) 3" xfId="9936"/>
    <cellStyle name="Currency [0,000] TBD-_Page 2f (2) 3" xfId="9937"/>
    <cellStyle name="Currency [0,000] TBD_Page 2f (2) 3 10" xfId="37367"/>
    <cellStyle name="Currency [0,000] TBD-_Page 2f (2) 3 10" xfId="37368"/>
    <cellStyle name="Currency [0,000] TBD_Page 2f (2) 3 11" xfId="37586"/>
    <cellStyle name="Currency [0,000] TBD-_Page 2f (2) 3 11" xfId="37587"/>
    <cellStyle name="Currency [0,000] TBD_Page 2f (2) 3 12" xfId="16821"/>
    <cellStyle name="Currency [0,000] TBD-_Page 2f (2) 3 12" xfId="16822"/>
    <cellStyle name="Currency [0,000] TBD_Page 2f (2) 3 2" xfId="23163"/>
    <cellStyle name="Currency [0,000] TBD-_Page 2f (2) 3 2" xfId="23164"/>
    <cellStyle name="Currency [0,000] TBD_Page 2f (2) 3 3" xfId="27483"/>
    <cellStyle name="Currency [0,000] TBD-_Page 2f (2) 3 3" xfId="27484"/>
    <cellStyle name="Currency [0,000] TBD_Page 2f (2) 3 4" xfId="27836"/>
    <cellStyle name="Currency [0,000] TBD-_Page 2f (2) 3 4" xfId="27837"/>
    <cellStyle name="Currency [0,000] TBD_Page 2f (2) 3 5" xfId="28055"/>
    <cellStyle name="Currency [0,000] TBD-_Page 2f (2) 3 5" xfId="28056"/>
    <cellStyle name="Currency [0,000] TBD_Page 2f (2) 3 6" xfId="34384"/>
    <cellStyle name="Currency [0,000] TBD-_Page 2f (2) 3 6" xfId="34385"/>
    <cellStyle name="Currency [0,000] TBD_Page 2f (2) 3 7" xfId="35561"/>
    <cellStyle name="Currency [0,000] TBD-_Page 2f (2) 3 7" xfId="35562"/>
    <cellStyle name="Currency [0,000] TBD_Page 2f (2) 3 8" xfId="36435"/>
    <cellStyle name="Currency [0,000] TBD-_Page 2f (2) 3 8" xfId="36436"/>
    <cellStyle name="Currency [0,000] TBD_Page 2f (2) 3 9" xfId="37017"/>
    <cellStyle name="Currency [0,000] TBD-_Page 2f (2) 3 9" xfId="37018"/>
    <cellStyle name="Currency [0,000] TBD_Page 2f (2) 30" xfId="27441"/>
    <cellStyle name="Currency [0,000] TBD-_Page 2f (2) 30" xfId="27442"/>
    <cellStyle name="Currency [0,000] TBD_Page 2f (2) 31" xfId="27794"/>
    <cellStyle name="Currency [0,000] TBD-_Page 2f (2) 31" xfId="27795"/>
    <cellStyle name="Currency [0,000] TBD_Page 2f (2) 32" xfId="28013"/>
    <cellStyle name="Currency [0,000] TBD-_Page 2f (2) 32" xfId="28014"/>
    <cellStyle name="Currency [0,000] TBD_Page 2f (2) 33" xfId="34342"/>
    <cellStyle name="Currency [0,000] TBD-_Page 2f (2) 33" xfId="34343"/>
    <cellStyle name="Currency [0,000] TBD_Page 2f (2) 34" xfId="35519"/>
    <cellStyle name="Currency [0,000] TBD-_Page 2f (2) 34" xfId="35520"/>
    <cellStyle name="Currency [0,000] TBD_Page 2f (2) 35" xfId="36393"/>
    <cellStyle name="Currency [0,000] TBD-_Page 2f (2) 35" xfId="36394"/>
    <cellStyle name="Currency [0,000] TBD_Page 2f (2) 36" xfId="36975"/>
    <cellStyle name="Currency [0,000] TBD-_Page 2f (2) 36" xfId="36976"/>
    <cellStyle name="Currency [0,000] TBD_Page 2f (2) 37" xfId="37325"/>
    <cellStyle name="Currency [0,000] TBD-_Page 2f (2) 37" xfId="37326"/>
    <cellStyle name="Currency [0,000] TBD_Page 2f (2) 38" xfId="37544"/>
    <cellStyle name="Currency [0,000] TBD-_Page 2f (2) 38" xfId="37545"/>
    <cellStyle name="Currency [0,000] TBD_Page 2f (2) 39" xfId="16779"/>
    <cellStyle name="Currency [0,000] TBD-_Page 2f (2) 39" xfId="16780"/>
    <cellStyle name="Currency [0,000] TBD_Page 2f (2) 4" xfId="9938"/>
    <cellStyle name="Currency [0,000] TBD-_Page 2f (2) 4" xfId="9939"/>
    <cellStyle name="Currency [0,000] TBD_Page 2f (2) 4 10" xfId="37369"/>
    <cellStyle name="Currency [0,000] TBD-_Page 2f (2) 4 10" xfId="37370"/>
    <cellStyle name="Currency [0,000] TBD_Page 2f (2) 4 11" xfId="37588"/>
    <cellStyle name="Currency [0,000] TBD-_Page 2f (2) 4 11" xfId="37589"/>
    <cellStyle name="Currency [0,000] TBD_Page 2f (2) 4 12" xfId="16823"/>
    <cellStyle name="Currency [0,000] TBD-_Page 2f (2) 4 12" xfId="16824"/>
    <cellStyle name="Currency [0,000] TBD_Page 2f (2) 4 2" xfId="23165"/>
    <cellStyle name="Currency [0,000] TBD-_Page 2f (2) 4 2" xfId="23166"/>
    <cellStyle name="Currency [0,000] TBD_Page 2f (2) 4 3" xfId="27485"/>
    <cellStyle name="Currency [0,000] TBD-_Page 2f (2) 4 3" xfId="27486"/>
    <cellStyle name="Currency [0,000] TBD_Page 2f (2) 4 4" xfId="27838"/>
    <cellStyle name="Currency [0,000] TBD-_Page 2f (2) 4 4" xfId="27839"/>
    <cellStyle name="Currency [0,000] TBD_Page 2f (2) 4 5" xfId="28057"/>
    <cellStyle name="Currency [0,000] TBD-_Page 2f (2) 4 5" xfId="28058"/>
    <cellStyle name="Currency [0,000] TBD_Page 2f (2) 4 6" xfId="34386"/>
    <cellStyle name="Currency [0,000] TBD-_Page 2f (2) 4 6" xfId="34387"/>
    <cellStyle name="Currency [0,000] TBD_Page 2f (2) 4 7" xfId="35563"/>
    <cellStyle name="Currency [0,000] TBD-_Page 2f (2) 4 7" xfId="35564"/>
    <cellStyle name="Currency [0,000] TBD_Page 2f (2) 4 8" xfId="36437"/>
    <cellStyle name="Currency [0,000] TBD-_Page 2f (2) 4 8" xfId="36438"/>
    <cellStyle name="Currency [0,000] TBD_Page 2f (2) 4 9" xfId="37019"/>
    <cellStyle name="Currency [0,000] TBD-_Page 2f (2) 4 9" xfId="37020"/>
    <cellStyle name="Currency [0,000] TBD_Page 2f (2) 5" xfId="9940"/>
    <cellStyle name="Currency [0,000] TBD-_Page 2f (2) 5" xfId="9941"/>
    <cellStyle name="Currency [0,000] TBD_Page 2f (2) 5 10" xfId="37371"/>
    <cellStyle name="Currency [0,000] TBD-_Page 2f (2) 5 10" xfId="37372"/>
    <cellStyle name="Currency [0,000] TBD_Page 2f (2) 5 11" xfId="37590"/>
    <cellStyle name="Currency [0,000] TBD-_Page 2f (2) 5 11" xfId="37591"/>
    <cellStyle name="Currency [0,000] TBD_Page 2f (2) 5 12" xfId="16825"/>
    <cellStyle name="Currency [0,000] TBD-_Page 2f (2) 5 12" xfId="16826"/>
    <cellStyle name="Currency [0,000] TBD_Page 2f (2) 5 2" xfId="23167"/>
    <cellStyle name="Currency [0,000] TBD-_Page 2f (2) 5 2" xfId="23168"/>
    <cellStyle name="Currency [0,000] TBD_Page 2f (2) 5 3" xfId="27487"/>
    <cellStyle name="Currency [0,000] TBD-_Page 2f (2) 5 3" xfId="27488"/>
    <cellStyle name="Currency [0,000] TBD_Page 2f (2) 5 4" xfId="27840"/>
    <cellStyle name="Currency [0,000] TBD-_Page 2f (2) 5 4" xfId="27841"/>
    <cellStyle name="Currency [0,000] TBD_Page 2f (2) 5 5" xfId="28059"/>
    <cellStyle name="Currency [0,000] TBD-_Page 2f (2) 5 5" xfId="28060"/>
    <cellStyle name="Currency [0,000] TBD_Page 2f (2) 5 6" xfId="34388"/>
    <cellStyle name="Currency [0,000] TBD-_Page 2f (2) 5 6" xfId="34389"/>
    <cellStyle name="Currency [0,000] TBD_Page 2f (2) 5 7" xfId="35565"/>
    <cellStyle name="Currency [0,000] TBD-_Page 2f (2) 5 7" xfId="35566"/>
    <cellStyle name="Currency [0,000] TBD_Page 2f (2) 5 8" xfId="36439"/>
    <cellStyle name="Currency [0,000] TBD-_Page 2f (2) 5 8" xfId="36440"/>
    <cellStyle name="Currency [0,000] TBD_Page 2f (2) 5 9" xfId="37021"/>
    <cellStyle name="Currency [0,000] TBD-_Page 2f (2) 5 9" xfId="37022"/>
    <cellStyle name="Currency [0,000] TBD_Page 2f (2) 6" xfId="9942"/>
    <cellStyle name="Currency [0,000] TBD-_Page 2f (2) 6" xfId="9943"/>
    <cellStyle name="Currency [0,000] TBD_Page 2f (2) 6 10" xfId="37373"/>
    <cellStyle name="Currency [0,000] TBD-_Page 2f (2) 6 10" xfId="37374"/>
    <cellStyle name="Currency [0,000] TBD_Page 2f (2) 6 11" xfId="37592"/>
    <cellStyle name="Currency [0,000] TBD-_Page 2f (2) 6 11" xfId="37593"/>
    <cellStyle name="Currency [0,000] TBD_Page 2f (2) 6 12" xfId="16827"/>
    <cellStyle name="Currency [0,000] TBD-_Page 2f (2) 6 12" xfId="16828"/>
    <cellStyle name="Currency [0,000] TBD_Page 2f (2) 6 2" xfId="23169"/>
    <cellStyle name="Currency [0,000] TBD-_Page 2f (2) 6 2" xfId="23170"/>
    <cellStyle name="Currency [0,000] TBD_Page 2f (2) 6 3" xfId="27489"/>
    <cellStyle name="Currency [0,000] TBD-_Page 2f (2) 6 3" xfId="27490"/>
    <cellStyle name="Currency [0,000] TBD_Page 2f (2) 6 4" xfId="27842"/>
    <cellStyle name="Currency [0,000] TBD-_Page 2f (2) 6 4" xfId="27843"/>
    <cellStyle name="Currency [0,000] TBD_Page 2f (2) 6 5" xfId="28061"/>
    <cellStyle name="Currency [0,000] TBD-_Page 2f (2) 6 5" xfId="28062"/>
    <cellStyle name="Currency [0,000] TBD_Page 2f (2) 6 6" xfId="34390"/>
    <cellStyle name="Currency [0,000] TBD-_Page 2f (2) 6 6" xfId="34391"/>
    <cellStyle name="Currency [0,000] TBD_Page 2f (2) 6 7" xfId="35567"/>
    <cellStyle name="Currency [0,000] TBD-_Page 2f (2) 6 7" xfId="35568"/>
    <cellStyle name="Currency [0,000] TBD_Page 2f (2) 6 8" xfId="36441"/>
    <cellStyle name="Currency [0,000] TBD-_Page 2f (2) 6 8" xfId="36442"/>
    <cellStyle name="Currency [0,000] TBD_Page 2f (2) 6 9" xfId="37023"/>
    <cellStyle name="Currency [0,000] TBD-_Page 2f (2) 6 9" xfId="37024"/>
    <cellStyle name="Currency [0,000] TBD_Page 2f (2) 7" xfId="9944"/>
    <cellStyle name="Currency [0,000] TBD-_Page 2f (2) 7" xfId="9945"/>
    <cellStyle name="Currency [0,000] TBD_Page 2f (2) 7 10" xfId="37375"/>
    <cellStyle name="Currency [0,000] TBD-_Page 2f (2) 7 10" xfId="37376"/>
    <cellStyle name="Currency [0,000] TBD_Page 2f (2) 7 11" xfId="37594"/>
    <cellStyle name="Currency [0,000] TBD-_Page 2f (2) 7 11" xfId="37595"/>
    <cellStyle name="Currency [0,000] TBD_Page 2f (2) 7 12" xfId="16829"/>
    <cellStyle name="Currency [0,000] TBD-_Page 2f (2) 7 12" xfId="16830"/>
    <cellStyle name="Currency [0,000] TBD_Page 2f (2) 7 2" xfId="23171"/>
    <cellStyle name="Currency [0,000] TBD-_Page 2f (2) 7 2" xfId="23172"/>
    <cellStyle name="Currency [0,000] TBD_Page 2f (2) 7 3" xfId="27491"/>
    <cellStyle name="Currency [0,000] TBD-_Page 2f (2) 7 3" xfId="27492"/>
    <cellStyle name="Currency [0,000] TBD_Page 2f (2) 7 4" xfId="27844"/>
    <cellStyle name="Currency [0,000] TBD-_Page 2f (2) 7 4" xfId="27845"/>
    <cellStyle name="Currency [0,000] TBD_Page 2f (2) 7 5" xfId="28063"/>
    <cellStyle name="Currency [0,000] TBD-_Page 2f (2) 7 5" xfId="28064"/>
    <cellStyle name="Currency [0,000] TBD_Page 2f (2) 7 6" xfId="34392"/>
    <cellStyle name="Currency [0,000] TBD-_Page 2f (2) 7 6" xfId="34393"/>
    <cellStyle name="Currency [0,000] TBD_Page 2f (2) 7 7" xfId="35569"/>
    <cellStyle name="Currency [0,000] TBD-_Page 2f (2) 7 7" xfId="35570"/>
    <cellStyle name="Currency [0,000] TBD_Page 2f (2) 7 8" xfId="36443"/>
    <cellStyle name="Currency [0,000] TBD-_Page 2f (2) 7 8" xfId="36444"/>
    <cellStyle name="Currency [0,000] TBD_Page 2f (2) 7 9" xfId="37025"/>
    <cellStyle name="Currency [0,000] TBD-_Page 2f (2) 7 9" xfId="37026"/>
    <cellStyle name="Currency [0,000] TBD_Page 2f (2) 8" xfId="9946"/>
    <cellStyle name="Currency [0,000] TBD-_Page 2f (2) 8" xfId="9947"/>
    <cellStyle name="Currency [0,000] TBD_Page 2f (2) 8 10" xfId="37377"/>
    <cellStyle name="Currency [0,000] TBD-_Page 2f (2) 8 10" xfId="37378"/>
    <cellStyle name="Currency [0,000] TBD_Page 2f (2) 8 11" xfId="37596"/>
    <cellStyle name="Currency [0,000] TBD-_Page 2f (2) 8 11" xfId="37597"/>
    <cellStyle name="Currency [0,000] TBD_Page 2f (2) 8 12" xfId="16831"/>
    <cellStyle name="Currency [0,000] TBD-_Page 2f (2) 8 12" xfId="16832"/>
    <cellStyle name="Currency [0,000] TBD_Page 2f (2) 8 2" xfId="23173"/>
    <cellStyle name="Currency [0,000] TBD-_Page 2f (2) 8 2" xfId="23174"/>
    <cellStyle name="Currency [0,000] TBD_Page 2f (2) 8 3" xfId="27493"/>
    <cellStyle name="Currency [0,000] TBD-_Page 2f (2) 8 3" xfId="27494"/>
    <cellStyle name="Currency [0,000] TBD_Page 2f (2) 8 4" xfId="27846"/>
    <cellStyle name="Currency [0,000] TBD-_Page 2f (2) 8 4" xfId="27847"/>
    <cellStyle name="Currency [0,000] TBD_Page 2f (2) 8 5" xfId="28065"/>
    <cellStyle name="Currency [0,000] TBD-_Page 2f (2) 8 5" xfId="28066"/>
    <cellStyle name="Currency [0,000] TBD_Page 2f (2) 8 6" xfId="34394"/>
    <cellStyle name="Currency [0,000] TBD-_Page 2f (2) 8 6" xfId="34395"/>
    <cellStyle name="Currency [0,000] TBD_Page 2f (2) 8 7" xfId="35571"/>
    <cellStyle name="Currency [0,000] TBD-_Page 2f (2) 8 7" xfId="35572"/>
    <cellStyle name="Currency [0,000] TBD_Page 2f (2) 8 8" xfId="36445"/>
    <cellStyle name="Currency [0,000] TBD-_Page 2f (2) 8 8" xfId="36446"/>
    <cellStyle name="Currency [0,000] TBD_Page 2f (2) 8 9" xfId="37027"/>
    <cellStyle name="Currency [0,000] TBD-_Page 2f (2) 8 9" xfId="37028"/>
    <cellStyle name="Currency [0,000] TBD_Page 2f (2) 9" xfId="9948"/>
    <cellStyle name="Currency [0,000] TBD-_Page 2f (2) 9" xfId="9949"/>
    <cellStyle name="Currency [0,000] TBD_Page 2f (2) 9 10" xfId="37379"/>
    <cellStyle name="Currency [0,000] TBD-_Page 2f (2) 9 10" xfId="37380"/>
    <cellStyle name="Currency [0,000] TBD_Page 2f (2) 9 11" xfId="37598"/>
    <cellStyle name="Currency [0,000] TBD-_Page 2f (2) 9 11" xfId="37599"/>
    <cellStyle name="Currency [0,000] TBD_Page 2f (2) 9 12" xfId="16833"/>
    <cellStyle name="Currency [0,000] TBD-_Page 2f (2) 9 12" xfId="16834"/>
    <cellStyle name="Currency [0,000] TBD_Page 2f (2) 9 2" xfId="23175"/>
    <cellStyle name="Currency [0,000] TBD-_Page 2f (2) 9 2" xfId="23176"/>
    <cellStyle name="Currency [0,000] TBD_Page 2f (2) 9 3" xfId="27495"/>
    <cellStyle name="Currency [0,000] TBD-_Page 2f (2) 9 3" xfId="27496"/>
    <cellStyle name="Currency [0,000] TBD_Page 2f (2) 9 4" xfId="27848"/>
    <cellStyle name="Currency [0,000] TBD-_Page 2f (2) 9 4" xfId="27849"/>
    <cellStyle name="Currency [0,000] TBD_Page 2f (2) 9 5" xfId="28067"/>
    <cellStyle name="Currency [0,000] TBD-_Page 2f (2) 9 5" xfId="28068"/>
    <cellStyle name="Currency [0,000] TBD_Page 2f (2) 9 6" xfId="34396"/>
    <cellStyle name="Currency [0,000] TBD-_Page 2f (2) 9 6" xfId="34397"/>
    <cellStyle name="Currency [0,000] TBD_Page 2f (2) 9 7" xfId="35573"/>
    <cellStyle name="Currency [0,000] TBD-_Page 2f (2) 9 7" xfId="35574"/>
    <cellStyle name="Currency [0,000] TBD_Page 2f (2) 9 8" xfId="36447"/>
    <cellStyle name="Currency [0,000] TBD-_Page 2f (2) 9 8" xfId="36448"/>
    <cellStyle name="Currency [0,000] TBD_Page 2f (2) 9 9" xfId="37029"/>
    <cellStyle name="Currency [0,000] TBD-_Page 2f (2) 9 9" xfId="37030"/>
    <cellStyle name="Currency [0,000] TBD_Tab 1" xfId="9950"/>
    <cellStyle name="Currency [0,000] TBD-_YoY" xfId="9951"/>
    <cellStyle name="Currency [0,000]_Page 2f (2)" xfId="9952"/>
    <cellStyle name="Currency [0] 2" xfId="365"/>
    <cellStyle name="Currency [00]" xfId="9953"/>
    <cellStyle name="Currency [00] 2" xfId="9954"/>
    <cellStyle name="Currency [00] 2 2" xfId="9955"/>
    <cellStyle name="Currency [00] 2 2 2" xfId="9956"/>
    <cellStyle name="Currency [00] 2 2 3" xfId="9957"/>
    <cellStyle name="Currency [00] 3" xfId="9958"/>
    <cellStyle name="Currency [00] 3 2" xfId="9959"/>
    <cellStyle name="Currency [00] 3 2 2" xfId="9960"/>
    <cellStyle name="Currency [00] 3 2 3" xfId="9961"/>
    <cellStyle name="Currency [00] 4" xfId="9962"/>
    <cellStyle name="Currency [00] 4 2" xfId="9963"/>
    <cellStyle name="Currency [00] 5" xfId="9964"/>
    <cellStyle name="Currency [1]" xfId="9965"/>
    <cellStyle name="Currency [2]" xfId="9966"/>
    <cellStyle name="Currency 10" xfId="366"/>
    <cellStyle name="Currency 10 2" xfId="9967"/>
    <cellStyle name="Currency 10 3" xfId="9968"/>
    <cellStyle name="Currency 10 4" xfId="9969"/>
    <cellStyle name="Currency 10 5" xfId="9970"/>
    <cellStyle name="Currency 10 6" xfId="9971"/>
    <cellStyle name="Currency 10 7" xfId="9972"/>
    <cellStyle name="Currency 10 8" xfId="9973"/>
    <cellStyle name="Currency 11" xfId="367"/>
    <cellStyle name="Currency 11 2" xfId="9974"/>
    <cellStyle name="Currency 11 3" xfId="9975"/>
    <cellStyle name="Currency 11 4" xfId="9976"/>
    <cellStyle name="Currency 11 5" xfId="9977"/>
    <cellStyle name="Currency 11 6" xfId="9978"/>
    <cellStyle name="Currency 11 7" xfId="9979"/>
    <cellStyle name="Currency 11 8" xfId="9980"/>
    <cellStyle name="Currency 12" xfId="368"/>
    <cellStyle name="Currency 12 2" xfId="9981"/>
    <cellStyle name="Currency 12 3" xfId="9982"/>
    <cellStyle name="Currency 12 4" xfId="9983"/>
    <cellStyle name="Currency 12 5" xfId="9984"/>
    <cellStyle name="Currency 12 6" xfId="9985"/>
    <cellStyle name="Currency 12 7" xfId="9986"/>
    <cellStyle name="Currency 12 8" xfId="9987"/>
    <cellStyle name="Currency 13" xfId="369"/>
    <cellStyle name="Currency 13 2" xfId="9988"/>
    <cellStyle name="Currency 13 3" xfId="9989"/>
    <cellStyle name="Currency 13 4" xfId="9990"/>
    <cellStyle name="Currency 13 5" xfId="9991"/>
    <cellStyle name="Currency 13 6" xfId="9992"/>
    <cellStyle name="Currency 13 7" xfId="9993"/>
    <cellStyle name="Currency 13 8" xfId="9994"/>
    <cellStyle name="Currency 14" xfId="370"/>
    <cellStyle name="Currency 14 2" xfId="9995"/>
    <cellStyle name="Currency 14 3" xfId="9996"/>
    <cellStyle name="Currency 14 4" xfId="9997"/>
    <cellStyle name="Currency 14 5" xfId="9998"/>
    <cellStyle name="Currency 14 6" xfId="9999"/>
    <cellStyle name="Currency 14 7" xfId="10000"/>
    <cellStyle name="Currency 14 8" xfId="10001"/>
    <cellStyle name="Currency 15" xfId="371"/>
    <cellStyle name="Currency 15 2" xfId="10002"/>
    <cellStyle name="Currency 15 3" xfId="10003"/>
    <cellStyle name="Currency 15 4" xfId="10004"/>
    <cellStyle name="Currency 15 5" xfId="10005"/>
    <cellStyle name="Currency 15 6" xfId="10006"/>
    <cellStyle name="Currency 15 7" xfId="10007"/>
    <cellStyle name="Currency 15 8" xfId="10008"/>
    <cellStyle name="Currency 16" xfId="372"/>
    <cellStyle name="Currency 16 2" xfId="10009"/>
    <cellStyle name="Currency 16 3" xfId="10010"/>
    <cellStyle name="Currency 16 4" xfId="10011"/>
    <cellStyle name="Currency 16 5" xfId="10012"/>
    <cellStyle name="Currency 16 6" xfId="10013"/>
    <cellStyle name="Currency 16 7" xfId="10014"/>
    <cellStyle name="Currency 16 8" xfId="10015"/>
    <cellStyle name="Currency 17" xfId="373"/>
    <cellStyle name="Currency 17 2" xfId="10016"/>
    <cellStyle name="Currency 17 3" xfId="10017"/>
    <cellStyle name="Currency 17 4" xfId="10018"/>
    <cellStyle name="Currency 17 5" xfId="10019"/>
    <cellStyle name="Currency 17 6" xfId="10020"/>
    <cellStyle name="Currency 17 7" xfId="10021"/>
    <cellStyle name="Currency 17 8" xfId="10022"/>
    <cellStyle name="Currency 18" xfId="374"/>
    <cellStyle name="Currency 19" xfId="375"/>
    <cellStyle name="Currency 2" xfId="36"/>
    <cellStyle name="Currency 2 10" xfId="10023"/>
    <cellStyle name="Currency 2 10 2" xfId="23177"/>
    <cellStyle name="Currency 2 10 3" xfId="16835"/>
    <cellStyle name="Currency 2 11" xfId="10024"/>
    <cellStyle name="Currency 2 2" xfId="376"/>
    <cellStyle name="Currency 2 2 2" xfId="10025"/>
    <cellStyle name="Currency 2 2 2 2" xfId="23178"/>
    <cellStyle name="Currency 2 2 2 3" xfId="16836"/>
    <cellStyle name="Currency 2 2 3" xfId="10026"/>
    <cellStyle name="Currency 2 2 3 2" xfId="23179"/>
    <cellStyle name="Currency 2 2 3 3" xfId="16837"/>
    <cellStyle name="Currency 2 2 4" xfId="10027"/>
    <cellStyle name="Currency 2 2 4 2" xfId="23180"/>
    <cellStyle name="Currency 2 2 4 3" xfId="16838"/>
    <cellStyle name="Currency 2 2 5" xfId="10028"/>
    <cellStyle name="Currency 2 2 5 2" xfId="23181"/>
    <cellStyle name="Currency 2 2 5 3" xfId="16839"/>
    <cellStyle name="Currency 2 2 6" xfId="10029"/>
    <cellStyle name="Currency 2 2 6 2" xfId="23182"/>
    <cellStyle name="Currency 2 2 6 3" xfId="16840"/>
    <cellStyle name="Currency 2 2 7" xfId="10030"/>
    <cellStyle name="Currency 2 2 7 2" xfId="23183"/>
    <cellStyle name="Currency 2 2 7 3" xfId="16841"/>
    <cellStyle name="Currency 2 2 8" xfId="10031"/>
    <cellStyle name="Currency 2 2 8 2" xfId="23184"/>
    <cellStyle name="Currency 2 2 8 3" xfId="16842"/>
    <cellStyle name="Currency 2 3" xfId="377"/>
    <cellStyle name="Currency 2 3 2" xfId="10032"/>
    <cellStyle name="Currency 2 3 3" xfId="10033"/>
    <cellStyle name="Currency 2 3 4" xfId="10034"/>
    <cellStyle name="Currency 2 3 5" xfId="10035"/>
    <cellStyle name="Currency 2 3 6" xfId="10036"/>
    <cellStyle name="Currency 2 3 7" xfId="10037"/>
    <cellStyle name="Currency 2 3 8" xfId="10038"/>
    <cellStyle name="Currency 2 4" xfId="10039"/>
    <cellStyle name="Currency 2 4 2" xfId="23185"/>
    <cellStyle name="Currency 2 4 3" xfId="16843"/>
    <cellStyle name="Currency 2 5" xfId="10040"/>
    <cellStyle name="Currency 2 5 2" xfId="23186"/>
    <cellStyle name="Currency 2 5 3" xfId="16844"/>
    <cellStyle name="Currency 2 6" xfId="10041"/>
    <cellStyle name="Currency 2 6 2" xfId="23187"/>
    <cellStyle name="Currency 2 6 3" xfId="16845"/>
    <cellStyle name="Currency 2 7" xfId="10042"/>
    <cellStyle name="Currency 2 7 2" xfId="23188"/>
    <cellStyle name="Currency 2 7 3" xfId="16846"/>
    <cellStyle name="Currency 2 8" xfId="10043"/>
    <cellStyle name="Currency 2 8 2" xfId="23189"/>
    <cellStyle name="Currency 2 8 3" xfId="16847"/>
    <cellStyle name="Currency 2 9" xfId="10044"/>
    <cellStyle name="Currency 2 9 2" xfId="23190"/>
    <cellStyle name="Currency 2 9 3" xfId="16848"/>
    <cellStyle name="Currency 20" xfId="378"/>
    <cellStyle name="Currency 21" xfId="379"/>
    <cellStyle name="Currency 22" xfId="380"/>
    <cellStyle name="Currency 23" xfId="381"/>
    <cellStyle name="Currency 24" xfId="382"/>
    <cellStyle name="Currency 25" xfId="383"/>
    <cellStyle name="Currency 26" xfId="384"/>
    <cellStyle name="Currency 27" xfId="385"/>
    <cellStyle name="Currency 28" xfId="386"/>
    <cellStyle name="Currency 29" xfId="387"/>
    <cellStyle name="Currency 3" xfId="388"/>
    <cellStyle name="Currency 3 2" xfId="389"/>
    <cellStyle name="Currency 3 2 2" xfId="390"/>
    <cellStyle name="Currency 3 2 3" xfId="10045"/>
    <cellStyle name="Currency 3 2 4" xfId="10046"/>
    <cellStyle name="Currency 3 2 5" xfId="10047"/>
    <cellStyle name="Currency 3 2 6" xfId="10048"/>
    <cellStyle name="Currency 3 2 7" xfId="10049"/>
    <cellStyle name="Currency 3 2 8" xfId="10050"/>
    <cellStyle name="Currency 3 3" xfId="391"/>
    <cellStyle name="Currency 3 4" xfId="392"/>
    <cellStyle name="Currency 3 5" xfId="393"/>
    <cellStyle name="Currency 3 6" xfId="10051"/>
    <cellStyle name="Currency 3 7" xfId="10052"/>
    <cellStyle name="Currency 3 8" xfId="10053"/>
    <cellStyle name="Currency 3 9" xfId="10054"/>
    <cellStyle name="Currency 30" xfId="394"/>
    <cellStyle name="Currency 31" xfId="395"/>
    <cellStyle name="Currency 32" xfId="10055"/>
    <cellStyle name="Currency 33" xfId="10056"/>
    <cellStyle name="Currency 34" xfId="10057"/>
    <cellStyle name="Currency 35" xfId="10058"/>
    <cellStyle name="Currency 36" xfId="10059"/>
    <cellStyle name="Currency 37" xfId="10060"/>
    <cellStyle name="Currency 38" xfId="10061"/>
    <cellStyle name="Currency 39" xfId="10062"/>
    <cellStyle name="Currency 4" xfId="396"/>
    <cellStyle name="Currency 4 2" xfId="10063"/>
    <cellStyle name="Currency 4 3" xfId="10064"/>
    <cellStyle name="Currency 4 4" xfId="10065"/>
    <cellStyle name="Currency 4 5" xfId="10066"/>
    <cellStyle name="Currency 4 6" xfId="10067"/>
    <cellStyle name="Currency 4 7" xfId="10068"/>
    <cellStyle name="Currency 4 8" xfId="10069"/>
    <cellStyle name="Currency 5" xfId="397"/>
    <cellStyle name="Currency 5 2" xfId="10070"/>
    <cellStyle name="Currency 5 3" xfId="10071"/>
    <cellStyle name="Currency 5 4" xfId="10072"/>
    <cellStyle name="Currency 5 5" xfId="10073"/>
    <cellStyle name="Currency 5 6" xfId="10074"/>
    <cellStyle name="Currency 5 7" xfId="10075"/>
    <cellStyle name="Currency 5 8" xfId="10076"/>
    <cellStyle name="Currency 6" xfId="398"/>
    <cellStyle name="Currency 6 2" xfId="10077"/>
    <cellStyle name="Currency 6 3" xfId="10078"/>
    <cellStyle name="Currency 6 4" xfId="10079"/>
    <cellStyle name="Currency 6 5" xfId="10080"/>
    <cellStyle name="Currency 6 6" xfId="10081"/>
    <cellStyle name="Currency 6 7" xfId="10082"/>
    <cellStyle name="Currency 6 8" xfId="10083"/>
    <cellStyle name="Currency 7" xfId="399"/>
    <cellStyle name="Currency 7 2" xfId="10084"/>
    <cellStyle name="Currency 7 3" xfId="10085"/>
    <cellStyle name="Currency 7 4" xfId="10086"/>
    <cellStyle name="Currency 7 5" xfId="10087"/>
    <cellStyle name="Currency 7 6" xfId="10088"/>
    <cellStyle name="Currency 7 7" xfId="10089"/>
    <cellStyle name="Currency 7 8" xfId="10090"/>
    <cellStyle name="Currency 8" xfId="400"/>
    <cellStyle name="Currency 8 2" xfId="10091"/>
    <cellStyle name="Currency 8 3" xfId="10092"/>
    <cellStyle name="Currency 8 4" xfId="10093"/>
    <cellStyle name="Currency 8 5" xfId="10094"/>
    <cellStyle name="Currency 8 6" xfId="10095"/>
    <cellStyle name="Currency 8 7" xfId="10096"/>
    <cellStyle name="Currency 8 8" xfId="10097"/>
    <cellStyle name="Currency 9" xfId="401"/>
    <cellStyle name="Currency 9 2" xfId="10098"/>
    <cellStyle name="Currency 9 3" xfId="10099"/>
    <cellStyle name="Currency 9 4" xfId="10100"/>
    <cellStyle name="Currency 9 5" xfId="10101"/>
    <cellStyle name="Currency 9 6" xfId="10102"/>
    <cellStyle name="Currency 9 7" xfId="10103"/>
    <cellStyle name="Currency 9 8" xfId="10104"/>
    <cellStyle name="Currency$" xfId="10105"/>
    <cellStyle name="Currency$ 2" xfId="10106"/>
    <cellStyle name="Currency[2]" xfId="10107"/>
    <cellStyle name="Currency[2] 2" xfId="10108"/>
    <cellStyle name="Currency[2] 2 2" xfId="23192"/>
    <cellStyle name="Currency[2] 2 3" xfId="16850"/>
    <cellStyle name="Currency[2] 3" xfId="23191"/>
    <cellStyle name="Currency[2] 4" xfId="16849"/>
    <cellStyle name="Currency0" xfId="10109"/>
    <cellStyle name="Currency0 2" xfId="10110"/>
    <cellStyle name="Currency0 2 2" xfId="10111"/>
    <cellStyle name="Currency0 2 3" xfId="23194"/>
    <cellStyle name="Currency0 2 4" xfId="16852"/>
    <cellStyle name="Currency0 3" xfId="23193"/>
    <cellStyle name="Currency0 4" xfId="16851"/>
    <cellStyle name="Currency1" xfId="2219"/>
    <cellStyle name="Currency1 2" xfId="10112"/>
    <cellStyle name="Currency1 2 2" xfId="23195"/>
    <cellStyle name="Currency1 2 3" xfId="16853"/>
    <cellStyle name="Currency1 3" xfId="19015"/>
    <cellStyle name="Currency1 4" xfId="12674"/>
    <cellStyle name="custom" xfId="10113"/>
    <cellStyle name="custom 2" xfId="10114"/>
    <cellStyle name="custom 2 2" xfId="10115"/>
    <cellStyle name="custom 2 2 2" xfId="10116"/>
    <cellStyle name="custom 2 2 2 2" xfId="10117"/>
    <cellStyle name="custom 2 2 2 3" xfId="10118"/>
    <cellStyle name="custom 2 2 3" xfId="10119"/>
    <cellStyle name="custom 2 2 4" xfId="10120"/>
    <cellStyle name="custom 2 3" xfId="10121"/>
    <cellStyle name="custom 2 4" xfId="10122"/>
    <cellStyle name="custom 3" xfId="10123"/>
    <cellStyle name="custom 4" xfId="10124"/>
    <cellStyle name="custom 5" xfId="10125"/>
    <cellStyle name="custom 6" xfId="10126"/>
    <cellStyle name="custom 7" xfId="10127"/>
    <cellStyle name="custom 8" xfId="10128"/>
    <cellStyle name="Dålig" xfId="10129"/>
    <cellStyle name="Dålig 2" xfId="23196"/>
    <cellStyle name="Dålig 3" xfId="16854"/>
    <cellStyle name="DataPercentStyle" xfId="402"/>
    <cellStyle name="DataPercentStyle 2" xfId="403"/>
    <cellStyle name="DataStyle" xfId="404"/>
    <cellStyle name="DataStyle 2" xfId="405"/>
    <cellStyle name="Date" xfId="406"/>
    <cellStyle name="Date Short" xfId="10130"/>
    <cellStyle name="Date Short 2" xfId="10131"/>
    <cellStyle name="Datum" xfId="407"/>
    <cellStyle name="Datum 2" xfId="408"/>
    <cellStyle name="Dezimal 2" xfId="37"/>
    <cellStyle name="Dezimal 2 2" xfId="38"/>
    <cellStyle name="Dezimal 2 2 2" xfId="17101"/>
    <cellStyle name="Dezimal 2 2 3" xfId="10718"/>
    <cellStyle name="Dezimal 2 3" xfId="17100"/>
    <cellStyle name="Dezimal 2 4" xfId="10717"/>
    <cellStyle name="Dezimal 3" xfId="39"/>
    <cellStyle name="Dezimal 3 2" xfId="40"/>
    <cellStyle name="Dezimal 3 2 2" xfId="17103"/>
    <cellStyle name="Dezimal 3 2 3" xfId="10720"/>
    <cellStyle name="Dezimal 3 3" xfId="17102"/>
    <cellStyle name="Dezimal 3 4" xfId="10719"/>
    <cellStyle name="Dezimal 4" xfId="41"/>
    <cellStyle name="Dezimal 4 2" xfId="42"/>
    <cellStyle name="Dezimal 4 2 2" xfId="17105"/>
    <cellStyle name="Dezimal 4 2 3" xfId="10722"/>
    <cellStyle name="Dezimal 4 3" xfId="17104"/>
    <cellStyle name="Dezimal 4 4" xfId="10721"/>
    <cellStyle name="dialog" xfId="409"/>
    <cellStyle name="dialog 2" xfId="17400"/>
    <cellStyle name="dialog 3" xfId="11059"/>
    <cellStyle name="Dollar (zero dec)" xfId="2220"/>
    <cellStyle name="Dziesiętny 4" xfId="410"/>
    <cellStyle name="Dziesiętny 4 2" xfId="411"/>
    <cellStyle name="Dziesiętny 4 2 2" xfId="17402"/>
    <cellStyle name="Dziesiętny 4 2 3" xfId="23606"/>
    <cellStyle name="Dziesiętny 4 2 4" xfId="28400"/>
    <cellStyle name="Dziesiętny 4 2 5" xfId="11061"/>
    <cellStyle name="Dziesiętny 4 3" xfId="17401"/>
    <cellStyle name="Dziesiętny 4 4" xfId="23605"/>
    <cellStyle name="Dziesiętny 4 5" xfId="28399"/>
    <cellStyle name="Dziesiętny 4 6" xfId="11060"/>
    <cellStyle name="Dziesiętny_Abt_SAAB" xfId="412"/>
    <cellStyle name="eD" xfId="2221"/>
    <cellStyle name="eD 2" xfId="19016"/>
    <cellStyle name="eD 3" xfId="12675"/>
    <cellStyle name="Edited_Data" xfId="2222"/>
    <cellStyle name="Eingabe" xfId="413"/>
    <cellStyle name="Eingabe 2" xfId="10132"/>
    <cellStyle name="Eingabe 2 2" xfId="23197"/>
    <cellStyle name="Eingabe 2 3" xfId="37031"/>
    <cellStyle name="Eingabe 2 4" xfId="16855"/>
    <cellStyle name="Eingabe 3" xfId="17403"/>
    <cellStyle name="Eingabe 4" xfId="30212"/>
    <cellStyle name="Eingabe 5" xfId="11062"/>
    <cellStyle name="Emphasis 1" xfId="414"/>
    <cellStyle name="Emphasis 1 2" xfId="17404"/>
    <cellStyle name="Emphasis 1 3" xfId="11063"/>
    <cellStyle name="Emphasis 2" xfId="415"/>
    <cellStyle name="Emphasis 2 2" xfId="17405"/>
    <cellStyle name="Emphasis 2 3" xfId="11064"/>
    <cellStyle name="Emphasis 3" xfId="416"/>
    <cellStyle name="Emphasis 3 2" xfId="17406"/>
    <cellStyle name="Emphasis 3 3" xfId="11065"/>
    <cellStyle name="Enter Currency (0)" xfId="10133"/>
    <cellStyle name="Enter Currency (0) 2" xfId="10134"/>
    <cellStyle name="Enter Currency (0) 3" xfId="10135"/>
    <cellStyle name="Enter Currency (0) 4" xfId="10136"/>
    <cellStyle name="Enter Currency (0) 5" xfId="10137"/>
    <cellStyle name="Enter Currency (0) 6" xfId="10138"/>
    <cellStyle name="Enter Currency (0) 7" xfId="10139"/>
    <cellStyle name="Enter Currency (0) 8" xfId="10140"/>
    <cellStyle name="Enter Currency (2)" xfId="10141"/>
    <cellStyle name="Enter Units (0)" xfId="10142"/>
    <cellStyle name="Enter Units (0) 2" xfId="10143"/>
    <cellStyle name="Enter Units (0) 3" xfId="10144"/>
    <cellStyle name="Enter Units (0) 4" xfId="10145"/>
    <cellStyle name="Enter Units (0) 5" xfId="10146"/>
    <cellStyle name="Enter Units (0) 6" xfId="10147"/>
    <cellStyle name="Enter Units (0) 7" xfId="10148"/>
    <cellStyle name="Enter Units (0) 8" xfId="10149"/>
    <cellStyle name="Enter Units (1)" xfId="10150"/>
    <cellStyle name="Enter Units (2)" xfId="10151"/>
    <cellStyle name="En-tête 1" xfId="417"/>
    <cellStyle name="En-tête 1 2" xfId="17407"/>
    <cellStyle name="En-tête 1 3" xfId="11066"/>
    <cellStyle name="En-tête 2" xfId="418"/>
    <cellStyle name="En-tête 2 2" xfId="419"/>
    <cellStyle name="En-tête 2 2 2" xfId="17409"/>
    <cellStyle name="En-tête 2 2 3" xfId="11068"/>
    <cellStyle name="En-tête 2 3" xfId="17408"/>
    <cellStyle name="En-tête 2 4" xfId="11067"/>
    <cellStyle name="entry" xfId="420"/>
    <cellStyle name="entry 2" xfId="17410"/>
    <cellStyle name="entry 3" xfId="11069"/>
    <cellStyle name="Ergebnis" xfId="421"/>
    <cellStyle name="Ergebnis 2" xfId="10152"/>
    <cellStyle name="Ergebnis 2 2" xfId="23198"/>
    <cellStyle name="Ergebnis 2 3" xfId="37032"/>
    <cellStyle name="Ergebnis 2 4" xfId="16856"/>
    <cellStyle name="Ergebnis 3" xfId="17411"/>
    <cellStyle name="Ergebnis 4" xfId="30211"/>
    <cellStyle name="Ergebnis 5" xfId="11070"/>
    <cellStyle name="Erklärender Text" xfId="422"/>
    <cellStyle name="Erklärender Text 2" xfId="17412"/>
    <cellStyle name="Erklärender Text 3" xfId="11071"/>
    <cellStyle name="Estimated_Data" xfId="2223"/>
    <cellStyle name="Euro" xfId="423"/>
    <cellStyle name="Euro 10" xfId="10153"/>
    <cellStyle name="Euro 10 2" xfId="23199"/>
    <cellStyle name="Euro 10 3" xfId="16857"/>
    <cellStyle name="Euro 11" xfId="17413"/>
    <cellStyle name="Euro 12" xfId="11072"/>
    <cellStyle name="Euro 2" xfId="424"/>
    <cellStyle name="Euro 2 10" xfId="11073"/>
    <cellStyle name="Euro 2 2" xfId="10154"/>
    <cellStyle name="Euro 2 2 2" xfId="23200"/>
    <cellStyle name="Euro 2 2 3" xfId="16858"/>
    <cellStyle name="Euro 2 3" xfId="10155"/>
    <cellStyle name="Euro 2 3 2" xfId="23201"/>
    <cellStyle name="Euro 2 3 3" xfId="16859"/>
    <cellStyle name="Euro 2 4" xfId="10156"/>
    <cellStyle name="Euro 2 4 2" xfId="23202"/>
    <cellStyle name="Euro 2 4 3" xfId="16860"/>
    <cellStyle name="Euro 2 5" xfId="10157"/>
    <cellStyle name="Euro 2 5 2" xfId="23203"/>
    <cellStyle name="Euro 2 5 3" xfId="16861"/>
    <cellStyle name="Euro 2 6" xfId="10158"/>
    <cellStyle name="Euro 2 6 2" xfId="23204"/>
    <cellStyle name="Euro 2 6 3" xfId="16862"/>
    <cellStyle name="Euro 2 7" xfId="10159"/>
    <cellStyle name="Euro 2 7 2" xfId="23205"/>
    <cellStyle name="Euro 2 7 3" xfId="16863"/>
    <cellStyle name="Euro 2 8" xfId="10160"/>
    <cellStyle name="Euro 2 8 2" xfId="23206"/>
    <cellStyle name="Euro 2 8 3" xfId="16864"/>
    <cellStyle name="Euro 2 9" xfId="17414"/>
    <cellStyle name="Euro 3" xfId="425"/>
    <cellStyle name="Euro 3 2" xfId="10531"/>
    <cellStyle name="Euro 3 3" xfId="17415"/>
    <cellStyle name="Euro 3 4" xfId="11074"/>
    <cellStyle name="Euro 4" xfId="10161"/>
    <cellStyle name="Euro 5" xfId="10162"/>
    <cellStyle name="Euro 6" xfId="10163"/>
    <cellStyle name="Euro 7" xfId="10164"/>
    <cellStyle name="Euro 8" xfId="10165"/>
    <cellStyle name="Euro 9" xfId="10166"/>
    <cellStyle name="Explanatory Text" xfId="3124"/>
    <cellStyle name="Explanatory Text 10" xfId="2224"/>
    <cellStyle name="Explanatory Text 10 2" xfId="19017"/>
    <cellStyle name="Explanatory Text 10 3" xfId="12676"/>
    <cellStyle name="Explanatory Text 11" xfId="2225"/>
    <cellStyle name="Explanatory Text 11 2" xfId="19018"/>
    <cellStyle name="Explanatory Text 11 3" xfId="12677"/>
    <cellStyle name="Explanatory Text 12" xfId="2226"/>
    <cellStyle name="Explanatory Text 12 2" xfId="19019"/>
    <cellStyle name="Explanatory Text 12 3" xfId="12678"/>
    <cellStyle name="Explanatory Text 13" xfId="2227"/>
    <cellStyle name="Explanatory Text 13 2" xfId="19020"/>
    <cellStyle name="Explanatory Text 13 3" xfId="12679"/>
    <cellStyle name="Explanatory Text 14" xfId="2228"/>
    <cellStyle name="Explanatory Text 14 2" xfId="19021"/>
    <cellStyle name="Explanatory Text 14 3" xfId="12680"/>
    <cellStyle name="Explanatory Text 15" xfId="2229"/>
    <cellStyle name="Explanatory Text 15 2" xfId="19022"/>
    <cellStyle name="Explanatory Text 15 3" xfId="12681"/>
    <cellStyle name="Explanatory Text 16" xfId="2230"/>
    <cellStyle name="Explanatory Text 16 2" xfId="19023"/>
    <cellStyle name="Explanatory Text 16 3" xfId="12682"/>
    <cellStyle name="Explanatory Text 17" xfId="2231"/>
    <cellStyle name="Explanatory Text 17 2" xfId="19024"/>
    <cellStyle name="Explanatory Text 17 3" xfId="12683"/>
    <cellStyle name="Explanatory Text 18" xfId="2232"/>
    <cellStyle name="Explanatory Text 18 2" xfId="19025"/>
    <cellStyle name="Explanatory Text 18 3" xfId="12684"/>
    <cellStyle name="Explanatory Text 19" xfId="2233"/>
    <cellStyle name="Explanatory Text 19 2" xfId="19026"/>
    <cellStyle name="Explanatory Text 19 3" xfId="12685"/>
    <cellStyle name="Explanatory Text 2" xfId="426"/>
    <cellStyle name="Explanatory Text 2 2" xfId="17416"/>
    <cellStyle name="Explanatory Text 2 3" xfId="11075"/>
    <cellStyle name="Explanatory Text 20" xfId="2234"/>
    <cellStyle name="Explanatory Text 20 2" xfId="19027"/>
    <cellStyle name="Explanatory Text 20 3" xfId="12686"/>
    <cellStyle name="Explanatory Text 21" xfId="2235"/>
    <cellStyle name="Explanatory Text 21 2" xfId="19028"/>
    <cellStyle name="Explanatory Text 21 3" xfId="12687"/>
    <cellStyle name="Explanatory Text 22" xfId="2236"/>
    <cellStyle name="Explanatory Text 22 2" xfId="19029"/>
    <cellStyle name="Explanatory Text 22 3" xfId="12688"/>
    <cellStyle name="Explanatory Text 23" xfId="2237"/>
    <cellStyle name="Explanatory Text 23 2" xfId="19030"/>
    <cellStyle name="Explanatory Text 23 3" xfId="12689"/>
    <cellStyle name="Explanatory Text 24" xfId="2238"/>
    <cellStyle name="Explanatory Text 24 2" xfId="19031"/>
    <cellStyle name="Explanatory Text 24 3" xfId="12690"/>
    <cellStyle name="Explanatory Text 25" xfId="2239"/>
    <cellStyle name="Explanatory Text 25 2" xfId="19032"/>
    <cellStyle name="Explanatory Text 25 3" xfId="12691"/>
    <cellStyle name="Explanatory Text 26" xfId="2240"/>
    <cellStyle name="Explanatory Text 26 2" xfId="19033"/>
    <cellStyle name="Explanatory Text 26 3" xfId="12692"/>
    <cellStyle name="Explanatory Text 27" xfId="2241"/>
    <cellStyle name="Explanatory Text 27 2" xfId="19034"/>
    <cellStyle name="Explanatory Text 27 3" xfId="12693"/>
    <cellStyle name="Explanatory Text 28" xfId="2242"/>
    <cellStyle name="Explanatory Text 28 2" xfId="19035"/>
    <cellStyle name="Explanatory Text 28 3" xfId="12694"/>
    <cellStyle name="Explanatory Text 29" xfId="2243"/>
    <cellStyle name="Explanatory Text 29 2" xfId="19036"/>
    <cellStyle name="Explanatory Text 29 3" xfId="12695"/>
    <cellStyle name="Explanatory Text 3" xfId="427"/>
    <cellStyle name="Explanatory Text 3 2" xfId="17417"/>
    <cellStyle name="Explanatory Text 3 3" xfId="11076"/>
    <cellStyle name="Explanatory Text 30" xfId="2244"/>
    <cellStyle name="Explanatory Text 30 2" xfId="19037"/>
    <cellStyle name="Explanatory Text 30 3" xfId="12696"/>
    <cellStyle name="Explanatory Text 31" xfId="2245"/>
    <cellStyle name="Explanatory Text 31 2" xfId="19038"/>
    <cellStyle name="Explanatory Text 31 3" xfId="12697"/>
    <cellStyle name="Explanatory Text 32" xfId="2246"/>
    <cellStyle name="Explanatory Text 32 2" xfId="19039"/>
    <cellStyle name="Explanatory Text 32 3" xfId="12698"/>
    <cellStyle name="Explanatory Text 33" xfId="2247"/>
    <cellStyle name="Explanatory Text 33 2" xfId="19040"/>
    <cellStyle name="Explanatory Text 33 3" xfId="12699"/>
    <cellStyle name="Explanatory Text 34" xfId="2248"/>
    <cellStyle name="Explanatory Text 34 2" xfId="19041"/>
    <cellStyle name="Explanatory Text 34 3" xfId="12700"/>
    <cellStyle name="Explanatory Text 35" xfId="2249"/>
    <cellStyle name="Explanatory Text 35 2" xfId="19042"/>
    <cellStyle name="Explanatory Text 35 3" xfId="12701"/>
    <cellStyle name="Explanatory Text 36" xfId="2250"/>
    <cellStyle name="Explanatory Text 36 2" xfId="19043"/>
    <cellStyle name="Explanatory Text 36 3" xfId="12702"/>
    <cellStyle name="Explanatory Text 37" xfId="2251"/>
    <cellStyle name="Explanatory Text 37 2" xfId="19044"/>
    <cellStyle name="Explanatory Text 37 3" xfId="12703"/>
    <cellStyle name="Explanatory Text 38" xfId="2252"/>
    <cellStyle name="Explanatory Text 38 2" xfId="19045"/>
    <cellStyle name="Explanatory Text 38 3" xfId="12704"/>
    <cellStyle name="Explanatory Text 39" xfId="2253"/>
    <cellStyle name="Explanatory Text 39 2" xfId="19046"/>
    <cellStyle name="Explanatory Text 39 3" xfId="12705"/>
    <cellStyle name="Explanatory Text 4" xfId="2254"/>
    <cellStyle name="Explanatory Text 4 2" xfId="19047"/>
    <cellStyle name="Explanatory Text 4 3" xfId="12706"/>
    <cellStyle name="Explanatory Text 40" xfId="2255"/>
    <cellStyle name="Explanatory Text 40 2" xfId="19048"/>
    <cellStyle name="Explanatory Text 40 3" xfId="12707"/>
    <cellStyle name="Explanatory Text 41" xfId="2256"/>
    <cellStyle name="Explanatory Text 41 2" xfId="19049"/>
    <cellStyle name="Explanatory Text 41 3" xfId="12708"/>
    <cellStyle name="Explanatory Text 42" xfId="2257"/>
    <cellStyle name="Explanatory Text 42 2" xfId="19050"/>
    <cellStyle name="Explanatory Text 42 3" xfId="12709"/>
    <cellStyle name="Explanatory Text 43" xfId="2258"/>
    <cellStyle name="Explanatory Text 43 2" xfId="19051"/>
    <cellStyle name="Explanatory Text 43 3" xfId="12710"/>
    <cellStyle name="Explanatory Text 44" xfId="2259"/>
    <cellStyle name="Explanatory Text 44 2" xfId="19052"/>
    <cellStyle name="Explanatory Text 44 3" xfId="12711"/>
    <cellStyle name="Explanatory Text 45" xfId="2260"/>
    <cellStyle name="Explanatory Text 45 2" xfId="19053"/>
    <cellStyle name="Explanatory Text 45 3" xfId="12712"/>
    <cellStyle name="Explanatory Text 46" xfId="2261"/>
    <cellStyle name="Explanatory Text 46 2" xfId="19054"/>
    <cellStyle name="Explanatory Text 46 3" xfId="12713"/>
    <cellStyle name="Explanatory Text 47" xfId="2262"/>
    <cellStyle name="Explanatory Text 47 2" xfId="19055"/>
    <cellStyle name="Explanatory Text 47 3" xfId="12714"/>
    <cellStyle name="Explanatory Text 48" xfId="19871"/>
    <cellStyle name="Explanatory Text 49" xfId="13529"/>
    <cellStyle name="Explanatory Text 5" xfId="2263"/>
    <cellStyle name="Explanatory Text 5 2" xfId="19056"/>
    <cellStyle name="Explanatory Text 5 3" xfId="12715"/>
    <cellStyle name="Explanatory Text 6" xfId="2264"/>
    <cellStyle name="Explanatory Text 6 2" xfId="19057"/>
    <cellStyle name="Explanatory Text 6 3" xfId="12716"/>
    <cellStyle name="Explanatory Text 7" xfId="2265"/>
    <cellStyle name="Explanatory Text 7 2" xfId="19058"/>
    <cellStyle name="Explanatory Text 7 3" xfId="12717"/>
    <cellStyle name="Explanatory Text 8" xfId="2266"/>
    <cellStyle name="Explanatory Text 8 2" xfId="19059"/>
    <cellStyle name="Explanatory Text 8 3" xfId="12718"/>
    <cellStyle name="Explanatory Text 9" xfId="2267"/>
    <cellStyle name="Explanatory Text 9 2" xfId="19060"/>
    <cellStyle name="Explanatory Text 9 3" xfId="12719"/>
    <cellStyle name="FAPbody" xfId="10574"/>
    <cellStyle name="FAPbody 2" xfId="23392"/>
    <cellStyle name="FAPbody 3" xfId="17046"/>
    <cellStyle name="Färg1" xfId="10167"/>
    <cellStyle name="Färg1 2" xfId="23207"/>
    <cellStyle name="Färg1 3" xfId="16865"/>
    <cellStyle name="Färg2" xfId="10168"/>
    <cellStyle name="Färg2 2" xfId="23208"/>
    <cellStyle name="Färg2 3" xfId="16866"/>
    <cellStyle name="Färg3" xfId="10169"/>
    <cellStyle name="Färg3 2" xfId="23209"/>
    <cellStyle name="Färg3 3" xfId="16867"/>
    <cellStyle name="Färg4" xfId="10170"/>
    <cellStyle name="Färg4 2" xfId="23210"/>
    <cellStyle name="Färg4 3" xfId="16868"/>
    <cellStyle name="Färg5" xfId="10171"/>
    <cellStyle name="Färg5 2" xfId="23211"/>
    <cellStyle name="Färg5 3" xfId="16869"/>
    <cellStyle name="Färg6" xfId="10172"/>
    <cellStyle name="Färg6 2" xfId="23212"/>
    <cellStyle name="Färg6 3" xfId="16870"/>
    <cellStyle name="Financier" xfId="428"/>
    <cellStyle name="Financier0" xfId="429"/>
    <cellStyle name="FooterStyle" xfId="430"/>
    <cellStyle name="FooterStyle 2" xfId="17418"/>
    <cellStyle name="FooterStyle 3" xfId="11077"/>
    <cellStyle name="Forecast_Data" xfId="2268"/>
    <cellStyle name="Förklarande text" xfId="10173"/>
    <cellStyle name="Förklarande text 2" xfId="23213"/>
    <cellStyle name="Förklarande text 3" xfId="16871"/>
    <cellStyle name="Good" xfId="3125"/>
    <cellStyle name="Good 10" xfId="2269"/>
    <cellStyle name="Good 10 2" xfId="19061"/>
    <cellStyle name="Good 10 3" xfId="12720"/>
    <cellStyle name="Good 11" xfId="2270"/>
    <cellStyle name="Good 11 2" xfId="19062"/>
    <cellStyle name="Good 11 3" xfId="12721"/>
    <cellStyle name="Good 12" xfId="2271"/>
    <cellStyle name="Good 12 2" xfId="19063"/>
    <cellStyle name="Good 12 3" xfId="12722"/>
    <cellStyle name="Good 13" xfId="2272"/>
    <cellStyle name="Good 13 2" xfId="19064"/>
    <cellStyle name="Good 13 3" xfId="12723"/>
    <cellStyle name="Good 14" xfId="2273"/>
    <cellStyle name="Good 14 2" xfId="19065"/>
    <cellStyle name="Good 14 3" xfId="12724"/>
    <cellStyle name="Good 15" xfId="2274"/>
    <cellStyle name="Good 15 2" xfId="19066"/>
    <cellStyle name="Good 15 3" xfId="12725"/>
    <cellStyle name="Good 16" xfId="2275"/>
    <cellStyle name="Good 16 2" xfId="19067"/>
    <cellStyle name="Good 16 3" xfId="12726"/>
    <cellStyle name="Good 17" xfId="2276"/>
    <cellStyle name="Good 17 2" xfId="19068"/>
    <cellStyle name="Good 17 3" xfId="12727"/>
    <cellStyle name="Good 18" xfId="2277"/>
    <cellStyle name="Good 18 2" xfId="19069"/>
    <cellStyle name="Good 18 3" xfId="12728"/>
    <cellStyle name="Good 19" xfId="2278"/>
    <cellStyle name="Good 19 2" xfId="19070"/>
    <cellStyle name="Good 19 3" xfId="12729"/>
    <cellStyle name="Good 2" xfId="431"/>
    <cellStyle name="Good 2 2" xfId="17419"/>
    <cellStyle name="Good 2 3" xfId="11078"/>
    <cellStyle name="Good 20" xfId="2279"/>
    <cellStyle name="Good 20 2" xfId="19071"/>
    <cellStyle name="Good 20 3" xfId="12730"/>
    <cellStyle name="Good 21" xfId="2280"/>
    <cellStyle name="Good 21 2" xfId="19072"/>
    <cellStyle name="Good 21 3" xfId="12731"/>
    <cellStyle name="Good 22" xfId="2281"/>
    <cellStyle name="Good 22 2" xfId="19073"/>
    <cellStyle name="Good 22 3" xfId="12732"/>
    <cellStyle name="Good 23" xfId="2282"/>
    <cellStyle name="Good 23 2" xfId="19074"/>
    <cellStyle name="Good 23 3" xfId="12733"/>
    <cellStyle name="Good 24" xfId="2283"/>
    <cellStyle name="Good 24 2" xfId="19075"/>
    <cellStyle name="Good 24 3" xfId="12734"/>
    <cellStyle name="Good 25" xfId="2284"/>
    <cellStyle name="Good 25 2" xfId="19076"/>
    <cellStyle name="Good 25 3" xfId="12735"/>
    <cellStyle name="Good 26" xfId="2285"/>
    <cellStyle name="Good 26 2" xfId="19077"/>
    <cellStyle name="Good 26 3" xfId="12736"/>
    <cellStyle name="Good 27" xfId="2286"/>
    <cellStyle name="Good 27 2" xfId="19078"/>
    <cellStyle name="Good 27 3" xfId="12737"/>
    <cellStyle name="Good 28" xfId="2287"/>
    <cellStyle name="Good 28 2" xfId="19079"/>
    <cellStyle name="Good 28 3" xfId="12738"/>
    <cellStyle name="Good 29" xfId="2288"/>
    <cellStyle name="Good 29 2" xfId="19080"/>
    <cellStyle name="Good 29 3" xfId="12739"/>
    <cellStyle name="Good 3" xfId="432"/>
    <cellStyle name="Good 3 2" xfId="17420"/>
    <cellStyle name="Good 3 3" xfId="11079"/>
    <cellStyle name="Good 30" xfId="2289"/>
    <cellStyle name="Good 30 2" xfId="19081"/>
    <cellStyle name="Good 30 3" xfId="12740"/>
    <cellStyle name="Good 31" xfId="2290"/>
    <cellStyle name="Good 31 2" xfId="19082"/>
    <cellStyle name="Good 31 3" xfId="12741"/>
    <cellStyle name="Good 32" xfId="2291"/>
    <cellStyle name="Good 32 2" xfId="19083"/>
    <cellStyle name="Good 32 3" xfId="12742"/>
    <cellStyle name="Good 33" xfId="2292"/>
    <cellStyle name="Good 33 2" xfId="19084"/>
    <cellStyle name="Good 33 3" xfId="12743"/>
    <cellStyle name="Good 34" xfId="2293"/>
    <cellStyle name="Good 34 2" xfId="19085"/>
    <cellStyle name="Good 34 3" xfId="12744"/>
    <cellStyle name="Good 35" xfId="2294"/>
    <cellStyle name="Good 35 2" xfId="19086"/>
    <cellStyle name="Good 35 3" xfId="12745"/>
    <cellStyle name="Good 36" xfId="2295"/>
    <cellStyle name="Good 36 2" xfId="19087"/>
    <cellStyle name="Good 36 3" xfId="12746"/>
    <cellStyle name="Good 37" xfId="2296"/>
    <cellStyle name="Good 37 2" xfId="19088"/>
    <cellStyle name="Good 37 3" xfId="12747"/>
    <cellStyle name="Good 38" xfId="2297"/>
    <cellStyle name="Good 38 2" xfId="19089"/>
    <cellStyle name="Good 38 3" xfId="12748"/>
    <cellStyle name="Good 39" xfId="2298"/>
    <cellStyle name="Good 39 2" xfId="19090"/>
    <cellStyle name="Good 39 3" xfId="12749"/>
    <cellStyle name="Good 4" xfId="2299"/>
    <cellStyle name="Good 4 2" xfId="19091"/>
    <cellStyle name="Good 4 3" xfId="12750"/>
    <cellStyle name="Good 40" xfId="2300"/>
    <cellStyle name="Good 40 2" xfId="19092"/>
    <cellStyle name="Good 40 3" xfId="12751"/>
    <cellStyle name="Good 41" xfId="2301"/>
    <cellStyle name="Good 41 2" xfId="19093"/>
    <cellStyle name="Good 41 3" xfId="12752"/>
    <cellStyle name="Good 42" xfId="2302"/>
    <cellStyle name="Good 42 2" xfId="19094"/>
    <cellStyle name="Good 42 3" xfId="12753"/>
    <cellStyle name="Good 43" xfId="2303"/>
    <cellStyle name="Good 43 2" xfId="19095"/>
    <cellStyle name="Good 43 3" xfId="12754"/>
    <cellStyle name="Good 44" xfId="2304"/>
    <cellStyle name="Good 44 2" xfId="19096"/>
    <cellStyle name="Good 44 3" xfId="12755"/>
    <cellStyle name="Good 45" xfId="2305"/>
    <cellStyle name="Good 45 2" xfId="19097"/>
    <cellStyle name="Good 45 3" xfId="12756"/>
    <cellStyle name="Good 46" xfId="2306"/>
    <cellStyle name="Good 46 2" xfId="19098"/>
    <cellStyle name="Good 46 3" xfId="12757"/>
    <cellStyle name="Good 47" xfId="2307"/>
    <cellStyle name="Good 47 2" xfId="19099"/>
    <cellStyle name="Good 47 3" xfId="12758"/>
    <cellStyle name="Good 48" xfId="19872"/>
    <cellStyle name="Good 49" xfId="13530"/>
    <cellStyle name="Good 5" xfId="2308"/>
    <cellStyle name="Good 5 2" xfId="19100"/>
    <cellStyle name="Good 5 3" xfId="12759"/>
    <cellStyle name="Good 6" xfId="2309"/>
    <cellStyle name="Good 6 2" xfId="19101"/>
    <cellStyle name="Good 6 3" xfId="12760"/>
    <cellStyle name="Good 7" xfId="2310"/>
    <cellStyle name="Good 7 2" xfId="19102"/>
    <cellStyle name="Good 7 3" xfId="12761"/>
    <cellStyle name="Good 8" xfId="2311"/>
    <cellStyle name="Good 8 2" xfId="19103"/>
    <cellStyle name="Good 8 3" xfId="12762"/>
    <cellStyle name="Good 9" xfId="2312"/>
    <cellStyle name="Good 9 2" xfId="19104"/>
    <cellStyle name="Good 9 3" xfId="12763"/>
    <cellStyle name="Grey" xfId="2313"/>
    <cellStyle name="Grey 2" xfId="10532"/>
    <cellStyle name="group" xfId="433"/>
    <cellStyle name="Gut" xfId="434"/>
    <cellStyle name="Gut 2" xfId="17421"/>
    <cellStyle name="Gut 3" xfId="11080"/>
    <cellStyle name="h/00" xfId="435"/>
    <cellStyle name="h/00 2" xfId="436"/>
    <cellStyle name="HEADER" xfId="2314"/>
    <cellStyle name="HEADER 2" xfId="19105"/>
    <cellStyle name="HEADER 3" xfId="12764"/>
    <cellStyle name="Header1" xfId="437"/>
    <cellStyle name="Header1 2" xfId="17422"/>
    <cellStyle name="Header1 3" xfId="28567"/>
    <cellStyle name="Header1 4" xfId="11081"/>
    <cellStyle name="Header2" xfId="438"/>
    <cellStyle name="Header2 2" xfId="10174"/>
    <cellStyle name="Header2 2 2" xfId="23214"/>
    <cellStyle name="Header2 2 3" xfId="37033"/>
    <cellStyle name="Header2 2 4" xfId="16872"/>
    <cellStyle name="Header2 3" xfId="17423"/>
    <cellStyle name="Header2 4" xfId="11082"/>
    <cellStyle name="HeaderStyle" xfId="439"/>
    <cellStyle name="HeaderStyle 2" xfId="440"/>
    <cellStyle name="HeaderStyle 2 2" xfId="17425"/>
    <cellStyle name="HeaderStyle 2 3" xfId="11084"/>
    <cellStyle name="HeaderStyle 3" xfId="17424"/>
    <cellStyle name="HeaderStyle 4" xfId="11083"/>
    <cellStyle name="Heading 1" xfId="3126"/>
    <cellStyle name="Heading 1 10" xfId="2315"/>
    <cellStyle name="Heading 1 10 2" xfId="19106"/>
    <cellStyle name="Heading 1 10 3" xfId="12765"/>
    <cellStyle name="Heading 1 11" xfId="2316"/>
    <cellStyle name="Heading 1 11 2" xfId="19107"/>
    <cellStyle name="Heading 1 11 3" xfId="12766"/>
    <cellStyle name="Heading 1 12" xfId="2317"/>
    <cellStyle name="Heading 1 12 2" xfId="19108"/>
    <cellStyle name="Heading 1 12 3" xfId="12767"/>
    <cellStyle name="Heading 1 13" xfId="2318"/>
    <cellStyle name="Heading 1 13 2" xfId="19109"/>
    <cellStyle name="Heading 1 13 3" xfId="12768"/>
    <cellStyle name="Heading 1 14" xfId="2319"/>
    <cellStyle name="Heading 1 14 2" xfId="19110"/>
    <cellStyle name="Heading 1 14 3" xfId="12769"/>
    <cellStyle name="Heading 1 15" xfId="2320"/>
    <cellStyle name="Heading 1 15 2" xfId="19111"/>
    <cellStyle name="Heading 1 15 3" xfId="12770"/>
    <cellStyle name="Heading 1 16" xfId="2321"/>
    <cellStyle name="Heading 1 16 2" xfId="19112"/>
    <cellStyle name="Heading 1 16 3" xfId="12771"/>
    <cellStyle name="Heading 1 17" xfId="2322"/>
    <cellStyle name="Heading 1 17 2" xfId="19113"/>
    <cellStyle name="Heading 1 17 3" xfId="12772"/>
    <cellStyle name="Heading 1 18" xfId="2323"/>
    <cellStyle name="Heading 1 18 2" xfId="19114"/>
    <cellStyle name="Heading 1 18 3" xfId="12773"/>
    <cellStyle name="Heading 1 19" xfId="2324"/>
    <cellStyle name="Heading 1 19 2" xfId="19115"/>
    <cellStyle name="Heading 1 19 3" xfId="12774"/>
    <cellStyle name="Heading 1 2" xfId="441"/>
    <cellStyle name="Heading 1 2 2" xfId="17426"/>
    <cellStyle name="Heading 1 2 3" xfId="11085"/>
    <cellStyle name="Heading 1 20" xfId="2325"/>
    <cellStyle name="Heading 1 20 2" xfId="19116"/>
    <cellStyle name="Heading 1 20 3" xfId="12775"/>
    <cellStyle name="Heading 1 21" xfId="2326"/>
    <cellStyle name="Heading 1 21 2" xfId="19117"/>
    <cellStyle name="Heading 1 21 3" xfId="12776"/>
    <cellStyle name="Heading 1 22" xfId="2327"/>
    <cellStyle name="Heading 1 22 2" xfId="19118"/>
    <cellStyle name="Heading 1 22 3" xfId="12777"/>
    <cellStyle name="Heading 1 23" xfId="2328"/>
    <cellStyle name="Heading 1 23 2" xfId="19119"/>
    <cellStyle name="Heading 1 23 3" xfId="12778"/>
    <cellStyle name="Heading 1 24" xfId="2329"/>
    <cellStyle name="Heading 1 24 2" xfId="19120"/>
    <cellStyle name="Heading 1 24 3" xfId="12779"/>
    <cellStyle name="Heading 1 25" xfId="2330"/>
    <cellStyle name="Heading 1 25 2" xfId="19121"/>
    <cellStyle name="Heading 1 25 3" xfId="12780"/>
    <cellStyle name="Heading 1 26" xfId="2331"/>
    <cellStyle name="Heading 1 26 2" xfId="19122"/>
    <cellStyle name="Heading 1 26 3" xfId="12781"/>
    <cellStyle name="Heading 1 27" xfId="2332"/>
    <cellStyle name="Heading 1 27 2" xfId="19123"/>
    <cellStyle name="Heading 1 27 3" xfId="12782"/>
    <cellStyle name="Heading 1 28" xfId="2333"/>
    <cellStyle name="Heading 1 28 2" xfId="19124"/>
    <cellStyle name="Heading 1 28 3" xfId="12783"/>
    <cellStyle name="Heading 1 29" xfId="2334"/>
    <cellStyle name="Heading 1 29 2" xfId="19125"/>
    <cellStyle name="Heading 1 29 3" xfId="12784"/>
    <cellStyle name="Heading 1 3" xfId="442"/>
    <cellStyle name="Heading 1 3 2" xfId="17427"/>
    <cellStyle name="Heading 1 3 3" xfId="11086"/>
    <cellStyle name="Heading 1 30" xfId="2335"/>
    <cellStyle name="Heading 1 30 2" xfId="19126"/>
    <cellStyle name="Heading 1 30 3" xfId="12785"/>
    <cellStyle name="Heading 1 31" xfId="2336"/>
    <cellStyle name="Heading 1 31 2" xfId="19127"/>
    <cellStyle name="Heading 1 31 3" xfId="12786"/>
    <cellStyle name="Heading 1 32" xfId="2337"/>
    <cellStyle name="Heading 1 32 2" xfId="19128"/>
    <cellStyle name="Heading 1 32 3" xfId="12787"/>
    <cellStyle name="Heading 1 33" xfId="2338"/>
    <cellStyle name="Heading 1 33 2" xfId="19129"/>
    <cellStyle name="Heading 1 33 3" xfId="12788"/>
    <cellStyle name="Heading 1 34" xfId="2339"/>
    <cellStyle name="Heading 1 34 2" xfId="19130"/>
    <cellStyle name="Heading 1 34 3" xfId="12789"/>
    <cellStyle name="Heading 1 35" xfId="2340"/>
    <cellStyle name="Heading 1 35 2" xfId="19131"/>
    <cellStyle name="Heading 1 35 3" xfId="12790"/>
    <cellStyle name="Heading 1 36" xfId="2341"/>
    <cellStyle name="Heading 1 36 2" xfId="19132"/>
    <cellStyle name="Heading 1 36 3" xfId="12791"/>
    <cellStyle name="Heading 1 37" xfId="2342"/>
    <cellStyle name="Heading 1 37 2" xfId="19133"/>
    <cellStyle name="Heading 1 37 3" xfId="12792"/>
    <cellStyle name="Heading 1 38" xfId="2343"/>
    <cellStyle name="Heading 1 38 2" xfId="19134"/>
    <cellStyle name="Heading 1 38 3" xfId="12793"/>
    <cellStyle name="Heading 1 39" xfId="2344"/>
    <cellStyle name="Heading 1 39 2" xfId="19135"/>
    <cellStyle name="Heading 1 39 3" xfId="12794"/>
    <cellStyle name="Heading 1 4" xfId="2345"/>
    <cellStyle name="Heading 1 4 2" xfId="19136"/>
    <cellStyle name="Heading 1 4 3" xfId="12795"/>
    <cellStyle name="Heading 1 40" xfId="2346"/>
    <cellStyle name="Heading 1 40 2" xfId="19137"/>
    <cellStyle name="Heading 1 40 3" xfId="12796"/>
    <cellStyle name="Heading 1 41" xfId="2347"/>
    <cellStyle name="Heading 1 41 2" xfId="19138"/>
    <cellStyle name="Heading 1 41 3" xfId="12797"/>
    <cellStyle name="Heading 1 42" xfId="2348"/>
    <cellStyle name="Heading 1 42 2" xfId="19139"/>
    <cellStyle name="Heading 1 42 3" xfId="12798"/>
    <cellStyle name="Heading 1 43" xfId="2349"/>
    <cellStyle name="Heading 1 43 2" xfId="19140"/>
    <cellStyle name="Heading 1 43 3" xfId="12799"/>
    <cellStyle name="Heading 1 44" xfId="2350"/>
    <cellStyle name="Heading 1 44 2" xfId="19141"/>
    <cellStyle name="Heading 1 44 3" xfId="12800"/>
    <cellStyle name="Heading 1 45" xfId="2351"/>
    <cellStyle name="Heading 1 45 2" xfId="19142"/>
    <cellStyle name="Heading 1 45 3" xfId="12801"/>
    <cellStyle name="Heading 1 46" xfId="2352"/>
    <cellStyle name="Heading 1 46 2" xfId="19143"/>
    <cellStyle name="Heading 1 46 3" xfId="12802"/>
    <cellStyle name="Heading 1 47" xfId="2353"/>
    <cellStyle name="Heading 1 47 2" xfId="19144"/>
    <cellStyle name="Heading 1 47 3" xfId="12803"/>
    <cellStyle name="Heading 1 48" xfId="19873"/>
    <cellStyle name="Heading 1 49" xfId="13531"/>
    <cellStyle name="Heading 1 5" xfId="2354"/>
    <cellStyle name="Heading 1 5 2" xfId="19145"/>
    <cellStyle name="Heading 1 5 3" xfId="12804"/>
    <cellStyle name="Heading 1 6" xfId="2355"/>
    <cellStyle name="Heading 1 6 2" xfId="19146"/>
    <cellStyle name="Heading 1 6 3" xfId="12805"/>
    <cellStyle name="Heading 1 7" xfId="2356"/>
    <cellStyle name="Heading 1 7 2" xfId="19147"/>
    <cellStyle name="Heading 1 7 3" xfId="12806"/>
    <cellStyle name="Heading 1 8" xfId="2357"/>
    <cellStyle name="Heading 1 8 2" xfId="19148"/>
    <cellStyle name="Heading 1 8 3" xfId="12807"/>
    <cellStyle name="Heading 1 9" xfId="2358"/>
    <cellStyle name="Heading 1 9 2" xfId="19149"/>
    <cellStyle name="Heading 1 9 3" xfId="12808"/>
    <cellStyle name="Heading 2" xfId="3127"/>
    <cellStyle name="Heading 2 10" xfId="2359"/>
    <cellStyle name="Heading 2 10 2" xfId="19150"/>
    <cellStyle name="Heading 2 10 3" xfId="12809"/>
    <cellStyle name="Heading 2 11" xfId="2360"/>
    <cellStyle name="Heading 2 11 2" xfId="19151"/>
    <cellStyle name="Heading 2 11 3" xfId="12810"/>
    <cellStyle name="Heading 2 12" xfId="2361"/>
    <cellStyle name="Heading 2 12 2" xfId="19152"/>
    <cellStyle name="Heading 2 12 3" xfId="12811"/>
    <cellStyle name="Heading 2 13" xfId="2362"/>
    <cellStyle name="Heading 2 13 2" xfId="19153"/>
    <cellStyle name="Heading 2 13 3" xfId="12812"/>
    <cellStyle name="Heading 2 14" xfId="2363"/>
    <cellStyle name="Heading 2 14 2" xfId="19154"/>
    <cellStyle name="Heading 2 14 3" xfId="12813"/>
    <cellStyle name="Heading 2 15" xfId="2364"/>
    <cellStyle name="Heading 2 15 2" xfId="19155"/>
    <cellStyle name="Heading 2 15 3" xfId="12814"/>
    <cellStyle name="Heading 2 16" xfId="2365"/>
    <cellStyle name="Heading 2 16 2" xfId="19156"/>
    <cellStyle name="Heading 2 16 3" xfId="12815"/>
    <cellStyle name="Heading 2 17" xfId="2366"/>
    <cellStyle name="Heading 2 17 2" xfId="19157"/>
    <cellStyle name="Heading 2 17 3" xfId="12816"/>
    <cellStyle name="Heading 2 18" xfId="2367"/>
    <cellStyle name="Heading 2 18 2" xfId="19158"/>
    <cellStyle name="Heading 2 18 3" xfId="12817"/>
    <cellStyle name="Heading 2 19" xfId="2368"/>
    <cellStyle name="Heading 2 19 2" xfId="19159"/>
    <cellStyle name="Heading 2 19 3" xfId="12818"/>
    <cellStyle name="Heading 2 2" xfId="443"/>
    <cellStyle name="Heading 2 2 2" xfId="17428"/>
    <cellStyle name="Heading 2 2 3" xfId="11087"/>
    <cellStyle name="Heading 2 20" xfId="2369"/>
    <cellStyle name="Heading 2 20 2" xfId="19160"/>
    <cellStyle name="Heading 2 20 3" xfId="12819"/>
    <cellStyle name="Heading 2 21" xfId="2370"/>
    <cellStyle name="Heading 2 21 2" xfId="19161"/>
    <cellStyle name="Heading 2 21 3" xfId="12820"/>
    <cellStyle name="Heading 2 22" xfId="2371"/>
    <cellStyle name="Heading 2 22 2" xfId="19162"/>
    <cellStyle name="Heading 2 22 3" xfId="12821"/>
    <cellStyle name="Heading 2 23" xfId="2372"/>
    <cellStyle name="Heading 2 23 2" xfId="19163"/>
    <cellStyle name="Heading 2 23 3" xfId="12822"/>
    <cellStyle name="Heading 2 24" xfId="2373"/>
    <cellStyle name="Heading 2 24 2" xfId="19164"/>
    <cellStyle name="Heading 2 24 3" xfId="12823"/>
    <cellStyle name="Heading 2 25" xfId="2374"/>
    <cellStyle name="Heading 2 25 2" xfId="19165"/>
    <cellStyle name="Heading 2 25 3" xfId="12824"/>
    <cellStyle name="Heading 2 26" xfId="2375"/>
    <cellStyle name="Heading 2 26 2" xfId="19166"/>
    <cellStyle name="Heading 2 26 3" xfId="12825"/>
    <cellStyle name="Heading 2 27" xfId="2376"/>
    <cellStyle name="Heading 2 27 2" xfId="19167"/>
    <cellStyle name="Heading 2 27 3" xfId="12826"/>
    <cellStyle name="Heading 2 28" xfId="2377"/>
    <cellStyle name="Heading 2 28 2" xfId="19168"/>
    <cellStyle name="Heading 2 28 3" xfId="12827"/>
    <cellStyle name="Heading 2 29" xfId="2378"/>
    <cellStyle name="Heading 2 29 2" xfId="19169"/>
    <cellStyle name="Heading 2 29 3" xfId="12828"/>
    <cellStyle name="Heading 2 3" xfId="444"/>
    <cellStyle name="Heading 2 3 2" xfId="17429"/>
    <cellStyle name="Heading 2 3 3" xfId="11088"/>
    <cellStyle name="Heading 2 30" xfId="2379"/>
    <cellStyle name="Heading 2 30 2" xfId="19170"/>
    <cellStyle name="Heading 2 30 3" xfId="12829"/>
    <cellStyle name="Heading 2 31" xfId="2380"/>
    <cellStyle name="Heading 2 31 2" xfId="19171"/>
    <cellStyle name="Heading 2 31 3" xfId="12830"/>
    <cellStyle name="Heading 2 32" xfId="2381"/>
    <cellStyle name="Heading 2 32 2" xfId="19172"/>
    <cellStyle name="Heading 2 32 3" xfId="12831"/>
    <cellStyle name="Heading 2 33" xfId="2382"/>
    <cellStyle name="Heading 2 33 2" xfId="19173"/>
    <cellStyle name="Heading 2 33 3" xfId="12832"/>
    <cellStyle name="Heading 2 34" xfId="2383"/>
    <cellStyle name="Heading 2 34 2" xfId="19174"/>
    <cellStyle name="Heading 2 34 3" xfId="12833"/>
    <cellStyle name="Heading 2 35" xfId="2384"/>
    <cellStyle name="Heading 2 35 2" xfId="19175"/>
    <cellStyle name="Heading 2 35 3" xfId="12834"/>
    <cellStyle name="Heading 2 36" xfId="2385"/>
    <cellStyle name="Heading 2 36 2" xfId="19176"/>
    <cellStyle name="Heading 2 36 3" xfId="12835"/>
    <cellStyle name="Heading 2 37" xfId="2386"/>
    <cellStyle name="Heading 2 37 2" xfId="19177"/>
    <cellStyle name="Heading 2 37 3" xfId="12836"/>
    <cellStyle name="Heading 2 38" xfId="2387"/>
    <cellStyle name="Heading 2 38 2" xfId="19178"/>
    <cellStyle name="Heading 2 38 3" xfId="12837"/>
    <cellStyle name="Heading 2 39" xfId="2388"/>
    <cellStyle name="Heading 2 39 2" xfId="19179"/>
    <cellStyle name="Heading 2 39 3" xfId="12838"/>
    <cellStyle name="Heading 2 4" xfId="2389"/>
    <cellStyle name="Heading 2 4 2" xfId="19180"/>
    <cellStyle name="Heading 2 4 3" xfId="12839"/>
    <cellStyle name="Heading 2 40" xfId="2390"/>
    <cellStyle name="Heading 2 40 2" xfId="19181"/>
    <cellStyle name="Heading 2 40 3" xfId="12840"/>
    <cellStyle name="Heading 2 41" xfId="2391"/>
    <cellStyle name="Heading 2 41 2" xfId="19182"/>
    <cellStyle name="Heading 2 41 3" xfId="12841"/>
    <cellStyle name="Heading 2 42" xfId="2392"/>
    <cellStyle name="Heading 2 42 2" xfId="19183"/>
    <cellStyle name="Heading 2 42 3" xfId="12842"/>
    <cellStyle name="Heading 2 43" xfId="2393"/>
    <cellStyle name="Heading 2 43 2" xfId="19184"/>
    <cellStyle name="Heading 2 43 3" xfId="12843"/>
    <cellStyle name="Heading 2 44" xfId="2394"/>
    <cellStyle name="Heading 2 44 2" xfId="19185"/>
    <cellStyle name="Heading 2 44 3" xfId="12844"/>
    <cellStyle name="Heading 2 45" xfId="2395"/>
    <cellStyle name="Heading 2 45 2" xfId="19186"/>
    <cellStyle name="Heading 2 45 3" xfId="12845"/>
    <cellStyle name="Heading 2 46" xfId="2396"/>
    <cellStyle name="Heading 2 46 2" xfId="19187"/>
    <cellStyle name="Heading 2 46 3" xfId="12846"/>
    <cellStyle name="Heading 2 47" xfId="2397"/>
    <cellStyle name="Heading 2 47 2" xfId="19188"/>
    <cellStyle name="Heading 2 47 3" xfId="12847"/>
    <cellStyle name="Heading 2 48" xfId="19874"/>
    <cellStyle name="Heading 2 49" xfId="13532"/>
    <cellStyle name="Heading 2 5" xfId="2398"/>
    <cellStyle name="Heading 2 5 2" xfId="19189"/>
    <cellStyle name="Heading 2 5 3" xfId="12848"/>
    <cellStyle name="Heading 2 6" xfId="2399"/>
    <cellStyle name="Heading 2 6 2" xfId="19190"/>
    <cellStyle name="Heading 2 6 3" xfId="12849"/>
    <cellStyle name="Heading 2 7" xfId="2400"/>
    <cellStyle name="Heading 2 7 2" xfId="19191"/>
    <cellStyle name="Heading 2 7 3" xfId="12850"/>
    <cellStyle name="Heading 2 8" xfId="2401"/>
    <cellStyle name="Heading 2 8 2" xfId="19192"/>
    <cellStyle name="Heading 2 8 3" xfId="12851"/>
    <cellStyle name="Heading 2 9" xfId="2402"/>
    <cellStyle name="Heading 2 9 2" xfId="19193"/>
    <cellStyle name="Heading 2 9 3" xfId="12852"/>
    <cellStyle name="Heading 3" xfId="3128"/>
    <cellStyle name="Heading 3 10" xfId="2403"/>
    <cellStyle name="Heading 3 10 2" xfId="19194"/>
    <cellStyle name="Heading 3 10 3" xfId="12853"/>
    <cellStyle name="Heading 3 11" xfId="2404"/>
    <cellStyle name="Heading 3 11 2" xfId="19195"/>
    <cellStyle name="Heading 3 11 3" xfId="12854"/>
    <cellStyle name="Heading 3 12" xfId="2405"/>
    <cellStyle name="Heading 3 12 2" xfId="19196"/>
    <cellStyle name="Heading 3 12 3" xfId="12855"/>
    <cellStyle name="Heading 3 13" xfId="2406"/>
    <cellStyle name="Heading 3 13 2" xfId="19197"/>
    <cellStyle name="Heading 3 13 3" xfId="12856"/>
    <cellStyle name="Heading 3 14" xfId="2407"/>
    <cellStyle name="Heading 3 14 2" xfId="19198"/>
    <cellStyle name="Heading 3 14 3" xfId="12857"/>
    <cellStyle name="Heading 3 15" xfId="2408"/>
    <cellStyle name="Heading 3 15 2" xfId="19199"/>
    <cellStyle name="Heading 3 15 3" xfId="12858"/>
    <cellStyle name="Heading 3 16" xfId="2409"/>
    <cellStyle name="Heading 3 16 2" xfId="19200"/>
    <cellStyle name="Heading 3 16 3" xfId="12859"/>
    <cellStyle name="Heading 3 17" xfId="2410"/>
    <cellStyle name="Heading 3 17 2" xfId="19201"/>
    <cellStyle name="Heading 3 17 3" xfId="12860"/>
    <cellStyle name="Heading 3 18" xfId="2411"/>
    <cellStyle name="Heading 3 18 2" xfId="19202"/>
    <cellStyle name="Heading 3 18 3" xfId="12861"/>
    <cellStyle name="Heading 3 19" xfId="2412"/>
    <cellStyle name="Heading 3 19 2" xfId="19203"/>
    <cellStyle name="Heading 3 19 3" xfId="12862"/>
    <cellStyle name="Heading 3 2" xfId="445"/>
    <cellStyle name="Heading 3 2 2" xfId="17430"/>
    <cellStyle name="Heading 3 2 3" xfId="11089"/>
    <cellStyle name="Heading 3 20" xfId="2413"/>
    <cellStyle name="Heading 3 20 2" xfId="19204"/>
    <cellStyle name="Heading 3 20 3" xfId="12863"/>
    <cellStyle name="Heading 3 21" xfId="2414"/>
    <cellStyle name="Heading 3 21 2" xfId="19205"/>
    <cellStyle name="Heading 3 21 3" xfId="12864"/>
    <cellStyle name="Heading 3 22" xfId="2415"/>
    <cellStyle name="Heading 3 22 2" xfId="19206"/>
    <cellStyle name="Heading 3 22 3" xfId="12865"/>
    <cellStyle name="Heading 3 23" xfId="2416"/>
    <cellStyle name="Heading 3 23 2" xfId="19207"/>
    <cellStyle name="Heading 3 23 3" xfId="12866"/>
    <cellStyle name="Heading 3 24" xfId="2417"/>
    <cellStyle name="Heading 3 24 2" xfId="19208"/>
    <cellStyle name="Heading 3 24 3" xfId="12867"/>
    <cellStyle name="Heading 3 25" xfId="2418"/>
    <cellStyle name="Heading 3 25 2" xfId="19209"/>
    <cellStyle name="Heading 3 25 3" xfId="12868"/>
    <cellStyle name="Heading 3 26" xfId="2419"/>
    <cellStyle name="Heading 3 26 2" xfId="19210"/>
    <cellStyle name="Heading 3 26 3" xfId="12869"/>
    <cellStyle name="Heading 3 27" xfId="2420"/>
    <cellStyle name="Heading 3 27 2" xfId="19211"/>
    <cellStyle name="Heading 3 27 3" xfId="12870"/>
    <cellStyle name="Heading 3 28" xfId="2421"/>
    <cellStyle name="Heading 3 28 2" xfId="19212"/>
    <cellStyle name="Heading 3 28 3" xfId="12871"/>
    <cellStyle name="Heading 3 29" xfId="2422"/>
    <cellStyle name="Heading 3 29 2" xfId="19213"/>
    <cellStyle name="Heading 3 29 3" xfId="12872"/>
    <cellStyle name="Heading 3 3" xfId="446"/>
    <cellStyle name="Heading 3 3 2" xfId="17431"/>
    <cellStyle name="Heading 3 3 3" xfId="11090"/>
    <cellStyle name="Heading 3 30" xfId="2423"/>
    <cellStyle name="Heading 3 30 2" xfId="19214"/>
    <cellStyle name="Heading 3 30 3" xfId="12873"/>
    <cellStyle name="Heading 3 31" xfId="2424"/>
    <cellStyle name="Heading 3 31 2" xfId="19215"/>
    <cellStyle name="Heading 3 31 3" xfId="12874"/>
    <cellStyle name="Heading 3 32" xfId="2425"/>
    <cellStyle name="Heading 3 32 2" xfId="19216"/>
    <cellStyle name="Heading 3 32 3" xfId="12875"/>
    <cellStyle name="Heading 3 33" xfId="2426"/>
    <cellStyle name="Heading 3 33 2" xfId="19217"/>
    <cellStyle name="Heading 3 33 3" xfId="12876"/>
    <cellStyle name="Heading 3 34" xfId="2427"/>
    <cellStyle name="Heading 3 34 2" xfId="19218"/>
    <cellStyle name="Heading 3 34 3" xfId="12877"/>
    <cellStyle name="Heading 3 35" xfId="2428"/>
    <cellStyle name="Heading 3 35 2" xfId="19219"/>
    <cellStyle name="Heading 3 35 3" xfId="12878"/>
    <cellStyle name="Heading 3 36" xfId="2429"/>
    <cellStyle name="Heading 3 36 2" xfId="19220"/>
    <cellStyle name="Heading 3 36 3" xfId="12879"/>
    <cellStyle name="Heading 3 37" xfId="2430"/>
    <cellStyle name="Heading 3 37 2" xfId="19221"/>
    <cellStyle name="Heading 3 37 3" xfId="12880"/>
    <cellStyle name="Heading 3 38" xfId="2431"/>
    <cellStyle name="Heading 3 38 2" xfId="19222"/>
    <cellStyle name="Heading 3 38 3" xfId="12881"/>
    <cellStyle name="Heading 3 39" xfId="2432"/>
    <cellStyle name="Heading 3 39 2" xfId="19223"/>
    <cellStyle name="Heading 3 39 3" xfId="12882"/>
    <cellStyle name="Heading 3 4" xfId="2433"/>
    <cellStyle name="Heading 3 4 2" xfId="19224"/>
    <cellStyle name="Heading 3 4 3" xfId="12883"/>
    <cellStyle name="Heading 3 40" xfId="2434"/>
    <cellStyle name="Heading 3 40 2" xfId="19225"/>
    <cellStyle name="Heading 3 40 3" xfId="12884"/>
    <cellStyle name="Heading 3 41" xfId="2435"/>
    <cellStyle name="Heading 3 41 2" xfId="19226"/>
    <cellStyle name="Heading 3 41 3" xfId="12885"/>
    <cellStyle name="Heading 3 42" xfId="2436"/>
    <cellStyle name="Heading 3 42 2" xfId="19227"/>
    <cellStyle name="Heading 3 42 3" xfId="12886"/>
    <cellStyle name="Heading 3 43" xfId="2437"/>
    <cellStyle name="Heading 3 43 2" xfId="19228"/>
    <cellStyle name="Heading 3 43 3" xfId="12887"/>
    <cellStyle name="Heading 3 44" xfId="2438"/>
    <cellStyle name="Heading 3 44 2" xfId="19229"/>
    <cellStyle name="Heading 3 44 3" xfId="12888"/>
    <cellStyle name="Heading 3 45" xfId="2439"/>
    <cellStyle name="Heading 3 45 2" xfId="19230"/>
    <cellStyle name="Heading 3 45 3" xfId="12889"/>
    <cellStyle name="Heading 3 46" xfId="2440"/>
    <cellStyle name="Heading 3 46 2" xfId="19231"/>
    <cellStyle name="Heading 3 46 3" xfId="12890"/>
    <cellStyle name="Heading 3 47" xfId="2441"/>
    <cellStyle name="Heading 3 47 2" xfId="19232"/>
    <cellStyle name="Heading 3 47 3" xfId="12891"/>
    <cellStyle name="Heading 3 48" xfId="19875"/>
    <cellStyle name="Heading 3 49" xfId="13533"/>
    <cellStyle name="Heading 3 5" xfId="2442"/>
    <cellStyle name="Heading 3 5 2" xfId="19233"/>
    <cellStyle name="Heading 3 5 3" xfId="12892"/>
    <cellStyle name="Heading 3 6" xfId="2443"/>
    <cellStyle name="Heading 3 6 2" xfId="19234"/>
    <cellStyle name="Heading 3 6 3" xfId="12893"/>
    <cellStyle name="Heading 3 7" xfId="2444"/>
    <cellStyle name="Heading 3 7 2" xfId="19235"/>
    <cellStyle name="Heading 3 7 3" xfId="12894"/>
    <cellStyle name="Heading 3 8" xfId="2445"/>
    <cellStyle name="Heading 3 8 2" xfId="19236"/>
    <cellStyle name="Heading 3 8 3" xfId="12895"/>
    <cellStyle name="Heading 3 9" xfId="2446"/>
    <cellStyle name="Heading 3 9 2" xfId="19237"/>
    <cellStyle name="Heading 3 9 3" xfId="12896"/>
    <cellStyle name="Heading 4" xfId="3129"/>
    <cellStyle name="Heading 4 10" xfId="2447"/>
    <cellStyle name="Heading 4 10 2" xfId="19238"/>
    <cellStyle name="Heading 4 10 3" xfId="12897"/>
    <cellStyle name="Heading 4 11" xfId="2448"/>
    <cellStyle name="Heading 4 11 2" xfId="19239"/>
    <cellStyle name="Heading 4 11 3" xfId="12898"/>
    <cellStyle name="Heading 4 12" xfId="2449"/>
    <cellStyle name="Heading 4 12 2" xfId="19240"/>
    <cellStyle name="Heading 4 12 3" xfId="12899"/>
    <cellStyle name="Heading 4 13" xfId="2450"/>
    <cellStyle name="Heading 4 13 2" xfId="19241"/>
    <cellStyle name="Heading 4 13 3" xfId="12900"/>
    <cellStyle name="Heading 4 14" xfId="2451"/>
    <cellStyle name="Heading 4 14 2" xfId="19242"/>
    <cellStyle name="Heading 4 14 3" xfId="12901"/>
    <cellStyle name="Heading 4 15" xfId="2452"/>
    <cellStyle name="Heading 4 15 2" xfId="19243"/>
    <cellStyle name="Heading 4 15 3" xfId="12902"/>
    <cellStyle name="Heading 4 16" xfId="2453"/>
    <cellStyle name="Heading 4 16 2" xfId="19244"/>
    <cellStyle name="Heading 4 16 3" xfId="12903"/>
    <cellStyle name="Heading 4 17" xfId="2454"/>
    <cellStyle name="Heading 4 17 2" xfId="19245"/>
    <cellStyle name="Heading 4 17 3" xfId="12904"/>
    <cellStyle name="Heading 4 18" xfId="2455"/>
    <cellStyle name="Heading 4 18 2" xfId="19246"/>
    <cellStyle name="Heading 4 18 3" xfId="12905"/>
    <cellStyle name="Heading 4 19" xfId="2456"/>
    <cellStyle name="Heading 4 19 2" xfId="19247"/>
    <cellStyle name="Heading 4 19 3" xfId="12906"/>
    <cellStyle name="Heading 4 2" xfId="447"/>
    <cellStyle name="Heading 4 2 2" xfId="17432"/>
    <cellStyle name="Heading 4 2 3" xfId="11091"/>
    <cellStyle name="Heading 4 20" xfId="2457"/>
    <cellStyle name="Heading 4 20 2" xfId="19248"/>
    <cellStyle name="Heading 4 20 3" xfId="12907"/>
    <cellStyle name="Heading 4 21" xfId="2458"/>
    <cellStyle name="Heading 4 21 2" xfId="19249"/>
    <cellStyle name="Heading 4 21 3" xfId="12908"/>
    <cellStyle name="Heading 4 22" xfId="2459"/>
    <cellStyle name="Heading 4 22 2" xfId="19250"/>
    <cellStyle name="Heading 4 22 3" xfId="12909"/>
    <cellStyle name="Heading 4 23" xfId="2460"/>
    <cellStyle name="Heading 4 23 2" xfId="19251"/>
    <cellStyle name="Heading 4 23 3" xfId="12910"/>
    <cellStyle name="Heading 4 24" xfId="2461"/>
    <cellStyle name="Heading 4 24 2" xfId="19252"/>
    <cellStyle name="Heading 4 24 3" xfId="12911"/>
    <cellStyle name="Heading 4 25" xfId="2462"/>
    <cellStyle name="Heading 4 25 2" xfId="19253"/>
    <cellStyle name="Heading 4 25 3" xfId="12912"/>
    <cellStyle name="Heading 4 26" xfId="2463"/>
    <cellStyle name="Heading 4 26 2" xfId="19254"/>
    <cellStyle name="Heading 4 26 3" xfId="12913"/>
    <cellStyle name="Heading 4 27" xfId="2464"/>
    <cellStyle name="Heading 4 27 2" xfId="19255"/>
    <cellStyle name="Heading 4 27 3" xfId="12914"/>
    <cellStyle name="Heading 4 28" xfId="2465"/>
    <cellStyle name="Heading 4 28 2" xfId="19256"/>
    <cellStyle name="Heading 4 28 3" xfId="12915"/>
    <cellStyle name="Heading 4 29" xfId="2466"/>
    <cellStyle name="Heading 4 29 2" xfId="19257"/>
    <cellStyle name="Heading 4 29 3" xfId="12916"/>
    <cellStyle name="Heading 4 3" xfId="448"/>
    <cellStyle name="Heading 4 3 2" xfId="17433"/>
    <cellStyle name="Heading 4 3 3" xfId="11092"/>
    <cellStyle name="Heading 4 30" xfId="2467"/>
    <cellStyle name="Heading 4 30 2" xfId="19258"/>
    <cellStyle name="Heading 4 30 3" xfId="12917"/>
    <cellStyle name="Heading 4 31" xfId="2468"/>
    <cellStyle name="Heading 4 31 2" xfId="19259"/>
    <cellStyle name="Heading 4 31 3" xfId="12918"/>
    <cellStyle name="Heading 4 32" xfId="2469"/>
    <cellStyle name="Heading 4 32 2" xfId="19260"/>
    <cellStyle name="Heading 4 32 3" xfId="12919"/>
    <cellStyle name="Heading 4 33" xfId="2470"/>
    <cellStyle name="Heading 4 33 2" xfId="19261"/>
    <cellStyle name="Heading 4 33 3" xfId="12920"/>
    <cellStyle name="Heading 4 34" xfId="2471"/>
    <cellStyle name="Heading 4 34 2" xfId="19262"/>
    <cellStyle name="Heading 4 34 3" xfId="12921"/>
    <cellStyle name="Heading 4 35" xfId="2472"/>
    <cellStyle name="Heading 4 35 2" xfId="19263"/>
    <cellStyle name="Heading 4 35 3" xfId="12922"/>
    <cellStyle name="Heading 4 36" xfId="2473"/>
    <cellStyle name="Heading 4 36 2" xfId="19264"/>
    <cellStyle name="Heading 4 36 3" xfId="12923"/>
    <cellStyle name="Heading 4 37" xfId="2474"/>
    <cellStyle name="Heading 4 37 2" xfId="19265"/>
    <cellStyle name="Heading 4 37 3" xfId="12924"/>
    <cellStyle name="Heading 4 38" xfId="2475"/>
    <cellStyle name="Heading 4 38 2" xfId="19266"/>
    <cellStyle name="Heading 4 38 3" xfId="12925"/>
    <cellStyle name="Heading 4 39" xfId="2476"/>
    <cellStyle name="Heading 4 39 2" xfId="19267"/>
    <cellStyle name="Heading 4 39 3" xfId="12926"/>
    <cellStyle name="Heading 4 4" xfId="2477"/>
    <cellStyle name="Heading 4 4 2" xfId="19268"/>
    <cellStyle name="Heading 4 4 3" xfId="12927"/>
    <cellStyle name="Heading 4 40" xfId="2478"/>
    <cellStyle name="Heading 4 40 2" xfId="19269"/>
    <cellStyle name="Heading 4 40 3" xfId="12928"/>
    <cellStyle name="Heading 4 41" xfId="2479"/>
    <cellStyle name="Heading 4 41 2" xfId="19270"/>
    <cellStyle name="Heading 4 41 3" xfId="12929"/>
    <cellStyle name="Heading 4 42" xfId="2480"/>
    <cellStyle name="Heading 4 42 2" xfId="19271"/>
    <cellStyle name="Heading 4 42 3" xfId="12930"/>
    <cellStyle name="Heading 4 43" xfId="2481"/>
    <cellStyle name="Heading 4 43 2" xfId="19272"/>
    <cellStyle name="Heading 4 43 3" xfId="12931"/>
    <cellStyle name="Heading 4 44" xfId="2482"/>
    <cellStyle name="Heading 4 44 2" xfId="19273"/>
    <cellStyle name="Heading 4 44 3" xfId="12932"/>
    <cellStyle name="Heading 4 45" xfId="2483"/>
    <cellStyle name="Heading 4 45 2" xfId="19274"/>
    <cellStyle name="Heading 4 45 3" xfId="12933"/>
    <cellStyle name="Heading 4 46" xfId="2484"/>
    <cellStyle name="Heading 4 46 2" xfId="19275"/>
    <cellStyle name="Heading 4 46 3" xfId="12934"/>
    <cellStyle name="Heading 4 47" xfId="2485"/>
    <cellStyle name="Heading 4 47 2" xfId="19276"/>
    <cellStyle name="Heading 4 47 3" xfId="12935"/>
    <cellStyle name="Heading 4 48" xfId="19876"/>
    <cellStyle name="Heading 4 49" xfId="13534"/>
    <cellStyle name="Heading 4 5" xfId="2486"/>
    <cellStyle name="Heading 4 5 2" xfId="19277"/>
    <cellStyle name="Heading 4 5 3" xfId="12936"/>
    <cellStyle name="Heading 4 6" xfId="2487"/>
    <cellStyle name="Heading 4 6 2" xfId="19278"/>
    <cellStyle name="Heading 4 6 3" xfId="12937"/>
    <cellStyle name="Heading 4 7" xfId="2488"/>
    <cellStyle name="Heading 4 7 2" xfId="19279"/>
    <cellStyle name="Heading 4 7 3" xfId="12938"/>
    <cellStyle name="Heading 4 8" xfId="2489"/>
    <cellStyle name="Heading 4 8 2" xfId="19280"/>
    <cellStyle name="Heading 4 8 3" xfId="12939"/>
    <cellStyle name="Heading 4 9" xfId="2490"/>
    <cellStyle name="Heading 4 9 2" xfId="19281"/>
    <cellStyle name="Heading 4 9 3" xfId="12940"/>
    <cellStyle name="Hipervínculo_Fitxa Embal. Var. Idiom" xfId="10575"/>
    <cellStyle name="Hyperlink 2" xfId="43"/>
    <cellStyle name="Hyperlink 2 2" xfId="80"/>
    <cellStyle name="Hyperlink 2 2 2" xfId="17133"/>
    <cellStyle name="Hyperlink 2 2 3" xfId="10792"/>
    <cellStyle name="Hyperlink 2 3" xfId="3154"/>
    <cellStyle name="Hyperlink 2 3 2" xfId="19898"/>
    <cellStyle name="Hyperlink 2 3 3" xfId="13555"/>
    <cellStyle name="Hyperlink 2 4" xfId="10766"/>
    <cellStyle name="Hyperlink 2 5" xfId="17106"/>
    <cellStyle name="Hyperlink 2 6" xfId="10723"/>
    <cellStyle name="Hဤñ[0" xfId="2491"/>
    <cellStyle name="iles|_x0005_h" xfId="2492"/>
    <cellStyle name="iles|_x0005_h 2" xfId="19282"/>
    <cellStyle name="iles|_x0005_h 3" xfId="12941"/>
    <cellStyle name="Indata" xfId="10175"/>
    <cellStyle name="Indata 2" xfId="10176"/>
    <cellStyle name="Indata 2 2" xfId="23216"/>
    <cellStyle name="Indata 2 3" xfId="37035"/>
    <cellStyle name="Indata 2 4" xfId="16874"/>
    <cellStyle name="Indata 3" xfId="23215"/>
    <cellStyle name="Indata 4" xfId="37034"/>
    <cellStyle name="Indata 5" xfId="16873"/>
    <cellStyle name="Input" xfId="3130"/>
    <cellStyle name="Input [yellow]" xfId="2493"/>
    <cellStyle name="Input [yellow] 2" xfId="10533"/>
    <cellStyle name="Input 10" xfId="2494"/>
    <cellStyle name="Input 10 2" xfId="19283"/>
    <cellStyle name="Input 10 3" xfId="36125"/>
    <cellStyle name="Input 10 4" xfId="12942"/>
    <cellStyle name="Input 11" xfId="2495"/>
    <cellStyle name="Input 11 2" xfId="19284"/>
    <cellStyle name="Input 11 3" xfId="36124"/>
    <cellStyle name="Input 11 4" xfId="12943"/>
    <cellStyle name="Input 12" xfId="2496"/>
    <cellStyle name="Input 12 2" xfId="19285"/>
    <cellStyle name="Input 12 3" xfId="36123"/>
    <cellStyle name="Input 12 4" xfId="12944"/>
    <cellStyle name="Input 13" xfId="2497"/>
    <cellStyle name="Input 13 2" xfId="19286"/>
    <cellStyle name="Input 13 3" xfId="36122"/>
    <cellStyle name="Input 13 4" xfId="12945"/>
    <cellStyle name="Input 14" xfId="2498"/>
    <cellStyle name="Input 14 2" xfId="19287"/>
    <cellStyle name="Input 14 3" xfId="36121"/>
    <cellStyle name="Input 14 4" xfId="12946"/>
    <cellStyle name="Input 15" xfId="2499"/>
    <cellStyle name="Input 15 2" xfId="19288"/>
    <cellStyle name="Input 15 3" xfId="36120"/>
    <cellStyle name="Input 15 4" xfId="12947"/>
    <cellStyle name="Input 16" xfId="2500"/>
    <cellStyle name="Input 16 2" xfId="19289"/>
    <cellStyle name="Input 16 3" xfId="36119"/>
    <cellStyle name="Input 16 4" xfId="12948"/>
    <cellStyle name="Input 17" xfId="2501"/>
    <cellStyle name="Input 17 2" xfId="19290"/>
    <cellStyle name="Input 17 3" xfId="36118"/>
    <cellStyle name="Input 17 4" xfId="12949"/>
    <cellStyle name="Input 18" xfId="2502"/>
    <cellStyle name="Input 18 2" xfId="19291"/>
    <cellStyle name="Input 18 3" xfId="36117"/>
    <cellStyle name="Input 18 4" xfId="12950"/>
    <cellStyle name="Input 19" xfId="2503"/>
    <cellStyle name="Input 19 2" xfId="19292"/>
    <cellStyle name="Input 19 3" xfId="36116"/>
    <cellStyle name="Input 19 4" xfId="12951"/>
    <cellStyle name="Input 2" xfId="449"/>
    <cellStyle name="Input 2 2" xfId="17434"/>
    <cellStyle name="Input 2 3" xfId="11093"/>
    <cellStyle name="Input 20" xfId="2504"/>
    <cellStyle name="Input 20 2" xfId="19293"/>
    <cellStyle name="Input 20 3" xfId="36115"/>
    <cellStyle name="Input 20 4" xfId="12952"/>
    <cellStyle name="Input 21" xfId="2505"/>
    <cellStyle name="Input 21 2" xfId="19294"/>
    <cellStyle name="Input 21 3" xfId="36114"/>
    <cellStyle name="Input 21 4" xfId="12953"/>
    <cellStyle name="Input 22" xfId="2506"/>
    <cellStyle name="Input 22 2" xfId="19295"/>
    <cellStyle name="Input 22 3" xfId="36113"/>
    <cellStyle name="Input 22 4" xfId="12954"/>
    <cellStyle name="Input 23" xfId="2507"/>
    <cellStyle name="Input 23 2" xfId="19296"/>
    <cellStyle name="Input 23 3" xfId="36112"/>
    <cellStyle name="Input 23 4" xfId="12955"/>
    <cellStyle name="Input 24" xfId="2508"/>
    <cellStyle name="Input 24 2" xfId="19297"/>
    <cellStyle name="Input 24 3" xfId="36111"/>
    <cellStyle name="Input 24 4" xfId="12956"/>
    <cellStyle name="Input 25" xfId="2509"/>
    <cellStyle name="Input 25 2" xfId="19298"/>
    <cellStyle name="Input 25 3" xfId="36110"/>
    <cellStyle name="Input 25 4" xfId="12957"/>
    <cellStyle name="Input 26" xfId="2510"/>
    <cellStyle name="Input 26 2" xfId="19299"/>
    <cellStyle name="Input 26 3" xfId="36109"/>
    <cellStyle name="Input 26 4" xfId="12958"/>
    <cellStyle name="Input 27" xfId="2511"/>
    <cellStyle name="Input 27 2" xfId="19300"/>
    <cellStyle name="Input 27 3" xfId="36108"/>
    <cellStyle name="Input 27 4" xfId="12959"/>
    <cellStyle name="Input 28" xfId="2512"/>
    <cellStyle name="Input 28 2" xfId="19301"/>
    <cellStyle name="Input 28 3" xfId="36107"/>
    <cellStyle name="Input 28 4" xfId="12960"/>
    <cellStyle name="Input 29" xfId="2513"/>
    <cellStyle name="Input 29 2" xfId="19302"/>
    <cellStyle name="Input 29 3" xfId="36106"/>
    <cellStyle name="Input 29 4" xfId="12961"/>
    <cellStyle name="Input 3" xfId="450"/>
    <cellStyle name="Input 3 2" xfId="451"/>
    <cellStyle name="Input 3 2 2" xfId="17436"/>
    <cellStyle name="Input 3 2 3" xfId="30209"/>
    <cellStyle name="Input 3 2 4" xfId="11095"/>
    <cellStyle name="Input 3 3" xfId="17435"/>
    <cellStyle name="Input 3 4" xfId="30210"/>
    <cellStyle name="Input 3 5" xfId="11094"/>
    <cellStyle name="Input 30" xfId="2514"/>
    <cellStyle name="Input 30 2" xfId="19303"/>
    <cellStyle name="Input 30 3" xfId="36105"/>
    <cellStyle name="Input 30 4" xfId="12962"/>
    <cellStyle name="Input 31" xfId="2515"/>
    <cellStyle name="Input 31 2" xfId="19304"/>
    <cellStyle name="Input 31 3" xfId="36104"/>
    <cellStyle name="Input 31 4" xfId="12963"/>
    <cellStyle name="Input 32" xfId="2516"/>
    <cellStyle name="Input 32 2" xfId="19305"/>
    <cellStyle name="Input 32 3" xfId="36103"/>
    <cellStyle name="Input 32 4" xfId="12964"/>
    <cellStyle name="Input 33" xfId="2517"/>
    <cellStyle name="Input 33 2" xfId="19306"/>
    <cellStyle name="Input 33 3" xfId="36102"/>
    <cellStyle name="Input 33 4" xfId="12965"/>
    <cellStyle name="Input 34" xfId="2518"/>
    <cellStyle name="Input 34 2" xfId="19307"/>
    <cellStyle name="Input 34 3" xfId="36101"/>
    <cellStyle name="Input 34 4" xfId="12966"/>
    <cellStyle name="Input 35" xfId="2519"/>
    <cellStyle name="Input 35 2" xfId="19308"/>
    <cellStyle name="Input 35 3" xfId="36100"/>
    <cellStyle name="Input 35 4" xfId="12967"/>
    <cellStyle name="Input 36" xfId="2520"/>
    <cellStyle name="Input 36 2" xfId="19309"/>
    <cellStyle name="Input 36 3" xfId="36099"/>
    <cellStyle name="Input 36 4" xfId="12968"/>
    <cellStyle name="Input 37" xfId="2521"/>
    <cellStyle name="Input 37 2" xfId="19310"/>
    <cellStyle name="Input 37 3" xfId="36098"/>
    <cellStyle name="Input 37 4" xfId="12969"/>
    <cellStyle name="Input 38" xfId="2522"/>
    <cellStyle name="Input 38 2" xfId="19311"/>
    <cellStyle name="Input 38 3" xfId="36097"/>
    <cellStyle name="Input 38 4" xfId="12970"/>
    <cellStyle name="Input 39" xfId="2523"/>
    <cellStyle name="Input 39 2" xfId="19312"/>
    <cellStyle name="Input 39 3" xfId="36096"/>
    <cellStyle name="Input 39 4" xfId="12971"/>
    <cellStyle name="Input 4" xfId="2524"/>
    <cellStyle name="Input 4 2" xfId="19313"/>
    <cellStyle name="Input 4 3" xfId="36095"/>
    <cellStyle name="Input 4 4" xfId="12972"/>
    <cellStyle name="Input 40" xfId="2525"/>
    <cellStyle name="Input 40 2" xfId="19314"/>
    <cellStyle name="Input 40 3" xfId="36094"/>
    <cellStyle name="Input 40 4" xfId="12973"/>
    <cellStyle name="Input 41" xfId="2526"/>
    <cellStyle name="Input 41 2" xfId="19315"/>
    <cellStyle name="Input 41 3" xfId="36093"/>
    <cellStyle name="Input 41 4" xfId="12974"/>
    <cellStyle name="Input 42" xfId="2527"/>
    <cellStyle name="Input 42 2" xfId="19316"/>
    <cellStyle name="Input 42 3" xfId="36092"/>
    <cellStyle name="Input 42 4" xfId="12975"/>
    <cellStyle name="Input 43" xfId="2528"/>
    <cellStyle name="Input 43 2" xfId="19317"/>
    <cellStyle name="Input 43 3" xfId="36091"/>
    <cellStyle name="Input 43 4" xfId="12976"/>
    <cellStyle name="Input 44" xfId="2529"/>
    <cellStyle name="Input 44 2" xfId="19318"/>
    <cellStyle name="Input 44 3" xfId="36090"/>
    <cellStyle name="Input 44 4" xfId="12977"/>
    <cellStyle name="Input 45" xfId="2530"/>
    <cellStyle name="Input 45 2" xfId="19319"/>
    <cellStyle name="Input 45 3" xfId="36089"/>
    <cellStyle name="Input 45 4" xfId="12978"/>
    <cellStyle name="Input 46" xfId="2531"/>
    <cellStyle name="Input 46 2" xfId="19320"/>
    <cellStyle name="Input 46 3" xfId="36088"/>
    <cellStyle name="Input 46 4" xfId="12979"/>
    <cellStyle name="Input 47" xfId="2532"/>
    <cellStyle name="Input 47 2" xfId="19321"/>
    <cellStyle name="Input 47 3" xfId="36087"/>
    <cellStyle name="Input 47 4" xfId="12980"/>
    <cellStyle name="Input 48" xfId="19877"/>
    <cellStyle name="Input 49" xfId="24472"/>
    <cellStyle name="Input 5" xfId="2533"/>
    <cellStyle name="Input 5 2" xfId="19322"/>
    <cellStyle name="Input 5 3" xfId="36086"/>
    <cellStyle name="Input 5 4" xfId="12981"/>
    <cellStyle name="Input 50" xfId="27267"/>
    <cellStyle name="Input 51" xfId="24485"/>
    <cellStyle name="Input 52" xfId="30182"/>
    <cellStyle name="Input 53" xfId="28337"/>
    <cellStyle name="Input 54" xfId="30285"/>
    <cellStyle name="Input 55" xfId="33449"/>
    <cellStyle name="Input 56" xfId="30298"/>
    <cellStyle name="Input 57" xfId="33624"/>
    <cellStyle name="Input 58" xfId="13535"/>
    <cellStyle name="Input 6" xfId="2534"/>
    <cellStyle name="Input 6 2" xfId="19323"/>
    <cellStyle name="Input 6 3" xfId="36085"/>
    <cellStyle name="Input 6 4" xfId="12982"/>
    <cellStyle name="Input 7" xfId="2535"/>
    <cellStyle name="Input 7 2" xfId="19324"/>
    <cellStyle name="Input 7 3" xfId="36084"/>
    <cellStyle name="Input 7 4" xfId="12983"/>
    <cellStyle name="Input 8" xfId="2536"/>
    <cellStyle name="Input 8 2" xfId="19325"/>
    <cellStyle name="Input 8 3" xfId="36083"/>
    <cellStyle name="Input 8 4" xfId="12984"/>
    <cellStyle name="Input 9" xfId="2537"/>
    <cellStyle name="Input 9 2" xfId="19326"/>
    <cellStyle name="Input 9 3" xfId="36082"/>
    <cellStyle name="Input 9 4" xfId="12985"/>
    <cellStyle name="Input Cell" xfId="10534"/>
    <cellStyle name="Item_Current" xfId="2538"/>
    <cellStyle name="KAGE" xfId="2539"/>
    <cellStyle name="KAGE 2" xfId="19327"/>
    <cellStyle name="KAGE 3" xfId="12986"/>
    <cellStyle name="Komma 2" xfId="452"/>
    <cellStyle name="Kontrollcell" xfId="10177"/>
    <cellStyle name="Kontrollcell 2" xfId="23217"/>
    <cellStyle name="Kontrollcell 3" xfId="16875"/>
    <cellStyle name="KORREKTUR" xfId="453"/>
    <cellStyle name="KORREKTUR 2" xfId="17437"/>
    <cellStyle name="KORREKTUR 3" xfId="11096"/>
    <cellStyle name="Kostenstelle" xfId="454"/>
    <cellStyle name="Kostenstelle 2" xfId="455"/>
    <cellStyle name="KPMG Heading 1" xfId="10535"/>
    <cellStyle name="KPMG Heading 2" xfId="10536"/>
    <cellStyle name="KPMG Heading 3" xfId="10537"/>
    <cellStyle name="KPMG Heading 4" xfId="10538"/>
    <cellStyle name="KPMG Normal" xfId="10539"/>
    <cellStyle name="KPMG Normal 2" xfId="23369"/>
    <cellStyle name="KPMG Normal 3" xfId="17026"/>
    <cellStyle name="KPMG Normal Text" xfId="10540"/>
    <cellStyle name="KPMG Normal Text 2" xfId="23370"/>
    <cellStyle name="KPMG Normal Text 3" xfId="17027"/>
    <cellStyle name="Länkad cell" xfId="10178"/>
    <cellStyle name="Länkad cell 2" xfId="23218"/>
    <cellStyle name="Länkad cell 3" xfId="16876"/>
    <cellStyle name="les" xfId="2540"/>
    <cellStyle name="les 2" xfId="19328"/>
    <cellStyle name="les 3" xfId="12987"/>
    <cellStyle name="Link Currency (0)" xfId="10179"/>
    <cellStyle name="Link Currency (0) 2" xfId="10180"/>
    <cellStyle name="Link Currency (0) 3" xfId="10181"/>
    <cellStyle name="Link Currency (0) 4" xfId="10182"/>
    <cellStyle name="Link Currency (0) 5" xfId="10183"/>
    <cellStyle name="Link Currency (0) 6" xfId="10184"/>
    <cellStyle name="Link Currency (0) 7" xfId="10185"/>
    <cellStyle name="Link Currency (0) 8" xfId="10186"/>
    <cellStyle name="Link Currency (2)" xfId="10187"/>
    <cellStyle name="Link Units (0)" xfId="10188"/>
    <cellStyle name="Link Units (0) 2" xfId="10189"/>
    <cellStyle name="Link Units (0) 3" xfId="10190"/>
    <cellStyle name="Link Units (0) 4" xfId="10191"/>
    <cellStyle name="Link Units (0) 5" xfId="10192"/>
    <cellStyle name="Link Units (0) 6" xfId="10193"/>
    <cellStyle name="Link Units (0) 7" xfId="10194"/>
    <cellStyle name="Link Units (0) 8" xfId="10195"/>
    <cellStyle name="Link Units (1)" xfId="10196"/>
    <cellStyle name="Link Units (2)" xfId="10197"/>
    <cellStyle name="Linked Cell" xfId="3131"/>
    <cellStyle name="Linked Cell 10" xfId="2541"/>
    <cellStyle name="Linked Cell 10 2" xfId="19329"/>
    <cellStyle name="Linked Cell 10 3" xfId="12988"/>
    <cellStyle name="Linked Cell 11" xfId="2542"/>
    <cellStyle name="Linked Cell 11 2" xfId="19330"/>
    <cellStyle name="Linked Cell 11 3" xfId="12989"/>
    <cellStyle name="Linked Cell 12" xfId="2543"/>
    <cellStyle name="Linked Cell 12 2" xfId="19331"/>
    <cellStyle name="Linked Cell 12 3" xfId="12990"/>
    <cellStyle name="Linked Cell 13" xfId="2544"/>
    <cellStyle name="Linked Cell 13 2" xfId="19332"/>
    <cellStyle name="Linked Cell 13 3" xfId="12991"/>
    <cellStyle name="Linked Cell 14" xfId="2545"/>
    <cellStyle name="Linked Cell 14 2" xfId="19333"/>
    <cellStyle name="Linked Cell 14 3" xfId="12992"/>
    <cellStyle name="Linked Cell 15" xfId="2546"/>
    <cellStyle name="Linked Cell 15 2" xfId="19334"/>
    <cellStyle name="Linked Cell 15 3" xfId="12993"/>
    <cellStyle name="Linked Cell 16" xfId="2547"/>
    <cellStyle name="Linked Cell 16 2" xfId="19335"/>
    <cellStyle name="Linked Cell 16 3" xfId="12994"/>
    <cellStyle name="Linked Cell 17" xfId="2548"/>
    <cellStyle name="Linked Cell 17 2" xfId="19336"/>
    <cellStyle name="Linked Cell 17 3" xfId="12995"/>
    <cellStyle name="Linked Cell 18" xfId="2549"/>
    <cellStyle name="Linked Cell 18 2" xfId="19337"/>
    <cellStyle name="Linked Cell 18 3" xfId="12996"/>
    <cellStyle name="Linked Cell 19" xfId="2550"/>
    <cellStyle name="Linked Cell 19 2" xfId="19338"/>
    <cellStyle name="Linked Cell 19 3" xfId="12997"/>
    <cellStyle name="Linked Cell 2" xfId="456"/>
    <cellStyle name="Linked Cell 2 2" xfId="17438"/>
    <cellStyle name="Linked Cell 2 3" xfId="11097"/>
    <cellStyle name="Linked Cell 20" xfId="2551"/>
    <cellStyle name="Linked Cell 20 2" xfId="19339"/>
    <cellStyle name="Linked Cell 20 3" xfId="12998"/>
    <cellStyle name="Linked Cell 21" xfId="2552"/>
    <cellStyle name="Linked Cell 21 2" xfId="19340"/>
    <cellStyle name="Linked Cell 21 3" xfId="12999"/>
    <cellStyle name="Linked Cell 22" xfId="2553"/>
    <cellStyle name="Linked Cell 22 2" xfId="19341"/>
    <cellStyle name="Linked Cell 22 3" xfId="13000"/>
    <cellStyle name="Linked Cell 23" xfId="2554"/>
    <cellStyle name="Linked Cell 23 2" xfId="19342"/>
    <cellStyle name="Linked Cell 23 3" xfId="13001"/>
    <cellStyle name="Linked Cell 24" xfId="2555"/>
    <cellStyle name="Linked Cell 24 2" xfId="19343"/>
    <cellStyle name="Linked Cell 24 3" xfId="13002"/>
    <cellStyle name="Linked Cell 25" xfId="2556"/>
    <cellStyle name="Linked Cell 25 2" xfId="19344"/>
    <cellStyle name="Linked Cell 25 3" xfId="13003"/>
    <cellStyle name="Linked Cell 26" xfId="2557"/>
    <cellStyle name="Linked Cell 26 2" xfId="19345"/>
    <cellStyle name="Linked Cell 26 3" xfId="13004"/>
    <cellStyle name="Linked Cell 27" xfId="2558"/>
    <cellStyle name="Linked Cell 27 2" xfId="19346"/>
    <cellStyle name="Linked Cell 27 3" xfId="13005"/>
    <cellStyle name="Linked Cell 28" xfId="2559"/>
    <cellStyle name="Linked Cell 28 2" xfId="19347"/>
    <cellStyle name="Linked Cell 28 3" xfId="13006"/>
    <cellStyle name="Linked Cell 29" xfId="2560"/>
    <cellStyle name="Linked Cell 29 2" xfId="19348"/>
    <cellStyle name="Linked Cell 29 3" xfId="13007"/>
    <cellStyle name="Linked Cell 3" xfId="457"/>
    <cellStyle name="Linked Cell 3 2" xfId="17439"/>
    <cellStyle name="Linked Cell 3 3" xfId="11098"/>
    <cellStyle name="Linked Cell 30" xfId="2561"/>
    <cellStyle name="Linked Cell 30 2" xfId="19349"/>
    <cellStyle name="Linked Cell 30 3" xfId="13008"/>
    <cellStyle name="Linked Cell 31" xfId="2562"/>
    <cellStyle name="Linked Cell 31 2" xfId="19350"/>
    <cellStyle name="Linked Cell 31 3" xfId="13009"/>
    <cellStyle name="Linked Cell 32" xfId="2563"/>
    <cellStyle name="Linked Cell 32 2" xfId="19351"/>
    <cellStyle name="Linked Cell 32 3" xfId="13010"/>
    <cellStyle name="Linked Cell 33" xfId="2564"/>
    <cellStyle name="Linked Cell 33 2" xfId="19352"/>
    <cellStyle name="Linked Cell 33 3" xfId="13011"/>
    <cellStyle name="Linked Cell 34" xfId="2565"/>
    <cellStyle name="Linked Cell 34 2" xfId="19353"/>
    <cellStyle name="Linked Cell 34 3" xfId="13012"/>
    <cellStyle name="Linked Cell 35" xfId="2566"/>
    <cellStyle name="Linked Cell 35 2" xfId="19354"/>
    <cellStyle name="Linked Cell 35 3" xfId="13013"/>
    <cellStyle name="Linked Cell 36" xfId="2567"/>
    <cellStyle name="Linked Cell 36 2" xfId="19355"/>
    <cellStyle name="Linked Cell 36 3" xfId="13014"/>
    <cellStyle name="Linked Cell 37" xfId="2568"/>
    <cellStyle name="Linked Cell 37 2" xfId="19356"/>
    <cellStyle name="Linked Cell 37 3" xfId="13015"/>
    <cellStyle name="Linked Cell 38" xfId="2569"/>
    <cellStyle name="Linked Cell 38 2" xfId="19357"/>
    <cellStyle name="Linked Cell 38 3" xfId="13016"/>
    <cellStyle name="Linked Cell 39" xfId="2570"/>
    <cellStyle name="Linked Cell 39 2" xfId="19358"/>
    <cellStyle name="Linked Cell 39 3" xfId="13017"/>
    <cellStyle name="Linked Cell 4" xfId="2571"/>
    <cellStyle name="Linked Cell 4 2" xfId="19359"/>
    <cellStyle name="Linked Cell 4 3" xfId="13018"/>
    <cellStyle name="Linked Cell 40" xfId="2572"/>
    <cellStyle name="Linked Cell 40 2" xfId="19360"/>
    <cellStyle name="Linked Cell 40 3" xfId="13019"/>
    <cellStyle name="Linked Cell 41" xfId="2573"/>
    <cellStyle name="Linked Cell 41 2" xfId="19361"/>
    <cellStyle name="Linked Cell 41 3" xfId="13020"/>
    <cellStyle name="Linked Cell 42" xfId="2574"/>
    <cellStyle name="Linked Cell 42 2" xfId="19362"/>
    <cellStyle name="Linked Cell 42 3" xfId="13021"/>
    <cellStyle name="Linked Cell 43" xfId="2575"/>
    <cellStyle name="Linked Cell 43 2" xfId="19363"/>
    <cellStyle name="Linked Cell 43 3" xfId="13022"/>
    <cellStyle name="Linked Cell 44" xfId="2576"/>
    <cellStyle name="Linked Cell 44 2" xfId="19364"/>
    <cellStyle name="Linked Cell 44 3" xfId="13023"/>
    <cellStyle name="Linked Cell 45" xfId="2577"/>
    <cellStyle name="Linked Cell 45 2" xfId="19365"/>
    <cellStyle name="Linked Cell 45 3" xfId="13024"/>
    <cellStyle name="Linked Cell 46" xfId="2578"/>
    <cellStyle name="Linked Cell 46 2" xfId="19366"/>
    <cellStyle name="Linked Cell 46 3" xfId="13025"/>
    <cellStyle name="Linked Cell 47" xfId="2579"/>
    <cellStyle name="Linked Cell 47 2" xfId="19367"/>
    <cellStyle name="Linked Cell 47 3" xfId="13026"/>
    <cellStyle name="Linked Cell 48" xfId="19878"/>
    <cellStyle name="Linked Cell 49" xfId="13536"/>
    <cellStyle name="Linked Cell 5" xfId="2580"/>
    <cellStyle name="Linked Cell 5 2" xfId="19368"/>
    <cellStyle name="Linked Cell 5 3" xfId="13027"/>
    <cellStyle name="Linked Cell 6" xfId="2581"/>
    <cellStyle name="Linked Cell 6 2" xfId="19369"/>
    <cellStyle name="Linked Cell 6 3" xfId="13028"/>
    <cellStyle name="Linked Cell 7" xfId="2582"/>
    <cellStyle name="Linked Cell 7 2" xfId="19370"/>
    <cellStyle name="Linked Cell 7 3" xfId="13029"/>
    <cellStyle name="Linked Cell 8" xfId="2583"/>
    <cellStyle name="Linked Cell 8 2" xfId="19371"/>
    <cellStyle name="Linked Cell 8 3" xfId="13030"/>
    <cellStyle name="Linked Cell 9" xfId="2584"/>
    <cellStyle name="Linked Cell 9 2" xfId="19372"/>
    <cellStyle name="Linked Cell 9 3" xfId="13031"/>
    <cellStyle name="Migliaia (0)_blanck excel sheet" xfId="10198"/>
    <cellStyle name="Migliaia 2" xfId="3137"/>
    <cellStyle name="Migliaia 2 2" xfId="10199"/>
    <cellStyle name="Migliaia 2 2 2" xfId="23219"/>
    <cellStyle name="Migliaia 2 2 3" xfId="27497"/>
    <cellStyle name="Migliaia 2 2 4" xfId="34619"/>
    <cellStyle name="Migliaia 2 2 5" xfId="16877"/>
    <cellStyle name="Migliaia 2 3" xfId="19884"/>
    <cellStyle name="Migliaia 2 4" xfId="24473"/>
    <cellStyle name="Migliaia 2 5" xfId="30184"/>
    <cellStyle name="Migliaia 2 6" xfId="13542"/>
    <cellStyle name="Millares [0]_Work schedule" xfId="2585"/>
    <cellStyle name="Millares_Work schedule" xfId="2586"/>
    <cellStyle name="Milliers [0]_!!!GO" xfId="10200"/>
    <cellStyle name="Milliers_!!!GO" xfId="10201"/>
    <cellStyle name="minuten" xfId="458"/>
    <cellStyle name="minuten 2" xfId="459"/>
    <cellStyle name="minuten 2 2" xfId="17441"/>
    <cellStyle name="minuten 2 3" xfId="11100"/>
    <cellStyle name="minuten 3" xfId="17440"/>
    <cellStyle name="minuten 4" xfId="11099"/>
    <cellStyle name="Model" xfId="2587"/>
    <cellStyle name="Model 2" xfId="19373"/>
    <cellStyle name="Model 3" xfId="13032"/>
    <cellStyle name="Moeda [0]_aola" xfId="460"/>
    <cellStyle name="Moeda_aola" xfId="461"/>
    <cellStyle name="Moneda [0]_Work schedule" xfId="2588"/>
    <cellStyle name="Moneda_Cost Breakdown Trèves form V16" xfId="10576"/>
    <cellStyle name="Monétaire [0]_!!!GO" xfId="10202"/>
    <cellStyle name="Monetaire [0]_laroux" xfId="10541"/>
    <cellStyle name="Monétaire_!!!GO" xfId="10203"/>
    <cellStyle name="Monetaire_laroux" xfId="10542"/>
    <cellStyle name="Monétaire0" xfId="462"/>
    <cellStyle name="Neutral 10" xfId="2589"/>
    <cellStyle name="Neutral 10 2" xfId="19374"/>
    <cellStyle name="Neutral 10 3" xfId="13033"/>
    <cellStyle name="Neutral 11" xfId="2590"/>
    <cellStyle name="Neutral 11 2" xfId="19375"/>
    <cellStyle name="Neutral 11 3" xfId="13034"/>
    <cellStyle name="Neutral 12" xfId="2591"/>
    <cellStyle name="Neutral 12 2" xfId="19376"/>
    <cellStyle name="Neutral 12 3" xfId="13035"/>
    <cellStyle name="Neutral 13" xfId="2592"/>
    <cellStyle name="Neutral 13 2" xfId="19377"/>
    <cellStyle name="Neutral 13 3" xfId="13036"/>
    <cellStyle name="Neutral 14" xfId="2593"/>
    <cellStyle name="Neutral 14 2" xfId="19378"/>
    <cellStyle name="Neutral 14 3" xfId="13037"/>
    <cellStyle name="Neutral 15" xfId="2594"/>
    <cellStyle name="Neutral 15 2" xfId="19379"/>
    <cellStyle name="Neutral 15 3" xfId="13038"/>
    <cellStyle name="Neutral 16" xfId="2595"/>
    <cellStyle name="Neutral 16 2" xfId="19380"/>
    <cellStyle name="Neutral 16 3" xfId="13039"/>
    <cellStyle name="Neutral 17" xfId="2596"/>
    <cellStyle name="Neutral 17 2" xfId="19381"/>
    <cellStyle name="Neutral 17 3" xfId="13040"/>
    <cellStyle name="Neutral 18" xfId="2597"/>
    <cellStyle name="Neutral 18 2" xfId="19382"/>
    <cellStyle name="Neutral 18 3" xfId="13041"/>
    <cellStyle name="Neutral 19" xfId="2598"/>
    <cellStyle name="Neutral 19 2" xfId="19383"/>
    <cellStyle name="Neutral 19 3" xfId="13042"/>
    <cellStyle name="Neutral 2" xfId="463"/>
    <cellStyle name="Neutral 2 2" xfId="17442"/>
    <cellStyle name="Neutral 2 3" xfId="11101"/>
    <cellStyle name="Neutral 20" xfId="2599"/>
    <cellStyle name="Neutral 20 2" xfId="19384"/>
    <cellStyle name="Neutral 20 3" xfId="13043"/>
    <cellStyle name="Neutral 21" xfId="2600"/>
    <cellStyle name="Neutral 21 2" xfId="19385"/>
    <cellStyle name="Neutral 21 3" xfId="13044"/>
    <cellStyle name="Neutral 22" xfId="2601"/>
    <cellStyle name="Neutral 22 2" xfId="19386"/>
    <cellStyle name="Neutral 22 3" xfId="13045"/>
    <cellStyle name="Neutral 23" xfId="2602"/>
    <cellStyle name="Neutral 23 2" xfId="19387"/>
    <cellStyle name="Neutral 23 3" xfId="13046"/>
    <cellStyle name="Neutral 24" xfId="2603"/>
    <cellStyle name="Neutral 24 2" xfId="19388"/>
    <cellStyle name="Neutral 24 3" xfId="13047"/>
    <cellStyle name="Neutral 25" xfId="2604"/>
    <cellStyle name="Neutral 25 2" xfId="19389"/>
    <cellStyle name="Neutral 25 3" xfId="13048"/>
    <cellStyle name="Neutral 26" xfId="2605"/>
    <cellStyle name="Neutral 26 2" xfId="19390"/>
    <cellStyle name="Neutral 26 3" xfId="13049"/>
    <cellStyle name="Neutral 27" xfId="2606"/>
    <cellStyle name="Neutral 27 2" xfId="19391"/>
    <cellStyle name="Neutral 27 3" xfId="13050"/>
    <cellStyle name="Neutral 28" xfId="2607"/>
    <cellStyle name="Neutral 28 2" xfId="19392"/>
    <cellStyle name="Neutral 28 3" xfId="13051"/>
    <cellStyle name="Neutral 29" xfId="2608"/>
    <cellStyle name="Neutral 29 2" xfId="19393"/>
    <cellStyle name="Neutral 29 3" xfId="13052"/>
    <cellStyle name="Neutral 3" xfId="464"/>
    <cellStyle name="Neutral 3 2" xfId="17443"/>
    <cellStyle name="Neutral 3 3" xfId="11102"/>
    <cellStyle name="Neutral 30" xfId="2609"/>
    <cellStyle name="Neutral 30 2" xfId="19394"/>
    <cellStyle name="Neutral 30 3" xfId="13053"/>
    <cellStyle name="Neutral 31" xfId="2610"/>
    <cellStyle name="Neutral 31 2" xfId="19395"/>
    <cellStyle name="Neutral 31 3" xfId="13054"/>
    <cellStyle name="Neutral 32" xfId="2611"/>
    <cellStyle name="Neutral 32 2" xfId="19396"/>
    <cellStyle name="Neutral 32 3" xfId="13055"/>
    <cellStyle name="Neutral 33" xfId="2612"/>
    <cellStyle name="Neutral 33 2" xfId="19397"/>
    <cellStyle name="Neutral 33 3" xfId="13056"/>
    <cellStyle name="Neutral 34" xfId="2613"/>
    <cellStyle name="Neutral 34 2" xfId="19398"/>
    <cellStyle name="Neutral 34 3" xfId="13057"/>
    <cellStyle name="Neutral 35" xfId="2614"/>
    <cellStyle name="Neutral 35 2" xfId="19399"/>
    <cellStyle name="Neutral 35 3" xfId="13058"/>
    <cellStyle name="Neutral 36" xfId="2615"/>
    <cellStyle name="Neutral 36 2" xfId="19400"/>
    <cellStyle name="Neutral 36 3" xfId="13059"/>
    <cellStyle name="Neutral 37" xfId="2616"/>
    <cellStyle name="Neutral 37 2" xfId="19401"/>
    <cellStyle name="Neutral 37 3" xfId="13060"/>
    <cellStyle name="Neutral 38" xfId="2617"/>
    <cellStyle name="Neutral 38 2" xfId="19402"/>
    <cellStyle name="Neutral 38 3" xfId="13061"/>
    <cellStyle name="Neutral 39" xfId="2618"/>
    <cellStyle name="Neutral 39 2" xfId="19403"/>
    <cellStyle name="Neutral 39 3" xfId="13062"/>
    <cellStyle name="Neutral 4" xfId="2619"/>
    <cellStyle name="Neutral 4 2" xfId="19404"/>
    <cellStyle name="Neutral 4 3" xfId="13063"/>
    <cellStyle name="Neutral 40" xfId="2620"/>
    <cellStyle name="Neutral 40 2" xfId="19405"/>
    <cellStyle name="Neutral 40 3" xfId="13064"/>
    <cellStyle name="Neutral 41" xfId="2621"/>
    <cellStyle name="Neutral 41 2" xfId="19406"/>
    <cellStyle name="Neutral 41 3" xfId="13065"/>
    <cellStyle name="Neutral 42" xfId="2622"/>
    <cellStyle name="Neutral 42 2" xfId="19407"/>
    <cellStyle name="Neutral 42 3" xfId="13066"/>
    <cellStyle name="Neutral 43" xfId="2623"/>
    <cellStyle name="Neutral 43 2" xfId="19408"/>
    <cellStyle name="Neutral 43 3" xfId="13067"/>
    <cellStyle name="Neutral 44" xfId="2624"/>
    <cellStyle name="Neutral 44 2" xfId="19409"/>
    <cellStyle name="Neutral 44 3" xfId="13068"/>
    <cellStyle name="Neutral 45" xfId="2625"/>
    <cellStyle name="Neutral 45 2" xfId="19410"/>
    <cellStyle name="Neutral 45 3" xfId="13069"/>
    <cellStyle name="Neutral 46" xfId="2626"/>
    <cellStyle name="Neutral 46 2" xfId="19411"/>
    <cellStyle name="Neutral 46 3" xfId="13070"/>
    <cellStyle name="Neutral 47" xfId="2627"/>
    <cellStyle name="Neutral 47 2" xfId="19412"/>
    <cellStyle name="Neutral 47 3" xfId="13071"/>
    <cellStyle name="Neutral 5" xfId="2628"/>
    <cellStyle name="Neutral 5 2" xfId="19413"/>
    <cellStyle name="Neutral 5 3" xfId="13072"/>
    <cellStyle name="Neutral 6" xfId="2629"/>
    <cellStyle name="Neutral 6 2" xfId="19414"/>
    <cellStyle name="Neutral 6 3" xfId="13073"/>
    <cellStyle name="Neutral 7" xfId="2630"/>
    <cellStyle name="Neutral 7 2" xfId="19415"/>
    <cellStyle name="Neutral 7 3" xfId="13074"/>
    <cellStyle name="Neutral 8" xfId="2631"/>
    <cellStyle name="Neutral 8 2" xfId="19416"/>
    <cellStyle name="Neutral 8 3" xfId="13075"/>
    <cellStyle name="Neutral 9" xfId="2632"/>
    <cellStyle name="Neutral 9 2" xfId="19417"/>
    <cellStyle name="Neutral 9 3" xfId="13076"/>
    <cellStyle name="no dec" xfId="465"/>
    <cellStyle name="No-definido" xfId="466"/>
    <cellStyle name="No-definido 2" xfId="17444"/>
    <cellStyle name="No-definido 3" xfId="11103"/>
    <cellStyle name="Nor}al" xfId="467"/>
    <cellStyle name="Nor}al 2" xfId="468"/>
    <cellStyle name="Nor}al 2 2" xfId="17446"/>
    <cellStyle name="Nor}al 2 3" xfId="11105"/>
    <cellStyle name="Nor}al 3" xfId="17445"/>
    <cellStyle name="Nor}al 4" xfId="11104"/>
    <cellStyle name="Normal - Style1" xfId="469"/>
    <cellStyle name="Normal - Style1 2" xfId="17447"/>
    <cellStyle name="Normal - Style1 3" xfId="11106"/>
    <cellStyle name="Normal - Style2" xfId="470"/>
    <cellStyle name="Normal - Style2 2" xfId="17448"/>
    <cellStyle name="Normal - Style2 3" xfId="11107"/>
    <cellStyle name="Normal - Style3" xfId="471"/>
    <cellStyle name="Normal - Style3 2" xfId="17449"/>
    <cellStyle name="Normal - Style3 3" xfId="11108"/>
    <cellStyle name="Normal - Style4" xfId="472"/>
    <cellStyle name="Normal - Style4 2" xfId="17450"/>
    <cellStyle name="Normal - Style4 3" xfId="11109"/>
    <cellStyle name="Normal - Style5" xfId="473"/>
    <cellStyle name="Normal - Style5 2" xfId="17451"/>
    <cellStyle name="Normal - Style5 3" xfId="11110"/>
    <cellStyle name="Normal - Style6" xfId="474"/>
    <cellStyle name="Normal - Style6 2" xfId="17452"/>
    <cellStyle name="Normal - Style6 3" xfId="11111"/>
    <cellStyle name="Normal - Style7" xfId="475"/>
    <cellStyle name="Normal - Style7 2" xfId="17453"/>
    <cellStyle name="Normal - Style7 3" xfId="11112"/>
    <cellStyle name="Normal - Style8" xfId="476"/>
    <cellStyle name="Normal - Style8 2" xfId="17454"/>
    <cellStyle name="Normal - Style8 3" xfId="11113"/>
    <cellStyle name="Normal 10" xfId="477"/>
    <cellStyle name="Normal 10 10" xfId="11114"/>
    <cellStyle name="Normal 10 2" xfId="478"/>
    <cellStyle name="Normal 10 2 2" xfId="479"/>
    <cellStyle name="Normal 10 2 2 2" xfId="17457"/>
    <cellStyle name="Normal 10 2 2 3" xfId="11116"/>
    <cellStyle name="Normal 10 2 3" xfId="17456"/>
    <cellStyle name="Normal 10 2 4" xfId="11115"/>
    <cellStyle name="Normal 10 3" xfId="480"/>
    <cellStyle name="Normal 10 3 2" xfId="17458"/>
    <cellStyle name="Normal 10 3 3" xfId="11117"/>
    <cellStyle name="Normal 10 4" xfId="481"/>
    <cellStyle name="Normal 10 4 2" xfId="17459"/>
    <cellStyle name="Normal 10 4 3" xfId="11118"/>
    <cellStyle name="Normal 10 5" xfId="10204"/>
    <cellStyle name="Normal 10 5 2" xfId="23220"/>
    <cellStyle name="Normal 10 5 3" xfId="16878"/>
    <cellStyle name="Normal 10 6" xfId="10205"/>
    <cellStyle name="Normal 10 6 2" xfId="23221"/>
    <cellStyle name="Normal 10 6 3" xfId="16879"/>
    <cellStyle name="Normal 10 7" xfId="10206"/>
    <cellStyle name="Normal 10 7 2" xfId="23222"/>
    <cellStyle name="Normal 10 7 3" xfId="16880"/>
    <cellStyle name="Normal 10 8" xfId="10207"/>
    <cellStyle name="Normal 10 8 2" xfId="23223"/>
    <cellStyle name="Normal 10 8 3" xfId="16881"/>
    <cellStyle name="Normal 10 9" xfId="17455"/>
    <cellStyle name="Normal 11" xfId="482"/>
    <cellStyle name="Normal 11 10" xfId="11119"/>
    <cellStyle name="Normal 11 2" xfId="483"/>
    <cellStyle name="Normal 11 2 2" xfId="484"/>
    <cellStyle name="Normal 11 2 2 2" xfId="17462"/>
    <cellStyle name="Normal 11 2 2 3" xfId="11121"/>
    <cellStyle name="Normal 11 2 3" xfId="485"/>
    <cellStyle name="Normal 11 2 3 2" xfId="17463"/>
    <cellStyle name="Normal 11 2 3 3" xfId="11122"/>
    <cellStyle name="Normal 11 2 4" xfId="17461"/>
    <cellStyle name="Normal 11 2 5" xfId="11120"/>
    <cellStyle name="Normal 11 3" xfId="486"/>
    <cellStyle name="Normal 11 3 2" xfId="17464"/>
    <cellStyle name="Normal 11 3 3" xfId="11123"/>
    <cellStyle name="Normal 11 4" xfId="487"/>
    <cellStyle name="Normal 11 4 2" xfId="17465"/>
    <cellStyle name="Normal 11 4 3" xfId="11124"/>
    <cellStyle name="Normal 11 5" xfId="10208"/>
    <cellStyle name="Normal 11 5 2" xfId="23224"/>
    <cellStyle name="Normal 11 5 3" xfId="16882"/>
    <cellStyle name="Normal 11 6" xfId="10209"/>
    <cellStyle name="Normal 11 6 2" xfId="23225"/>
    <cellStyle name="Normal 11 6 3" xfId="16883"/>
    <cellStyle name="Normal 11 7" xfId="10210"/>
    <cellStyle name="Normal 11 7 2" xfId="23226"/>
    <cellStyle name="Normal 11 7 3" xfId="16884"/>
    <cellStyle name="Normal 11 8" xfId="10211"/>
    <cellStyle name="Normal 11 8 2" xfId="23227"/>
    <cellStyle name="Normal 11 8 3" xfId="16885"/>
    <cellStyle name="Normal 11 9" xfId="17460"/>
    <cellStyle name="Normal 12" xfId="488"/>
    <cellStyle name="Normal 12 10" xfId="11125"/>
    <cellStyle name="Normal 12 2" xfId="489"/>
    <cellStyle name="Normal 12 2 2" xfId="17467"/>
    <cellStyle name="Normal 12 2 3" xfId="11126"/>
    <cellStyle name="Normal 12 3" xfId="10212"/>
    <cellStyle name="Normal 12 3 2" xfId="23228"/>
    <cellStyle name="Normal 12 3 3" xfId="16886"/>
    <cellStyle name="Normal 12 4" xfId="10213"/>
    <cellStyle name="Normal 12 4 2" xfId="23229"/>
    <cellStyle name="Normal 12 4 3" xfId="16887"/>
    <cellStyle name="Normal 12 5" xfId="10214"/>
    <cellStyle name="Normal 12 5 2" xfId="23230"/>
    <cellStyle name="Normal 12 5 3" xfId="16888"/>
    <cellStyle name="Normal 12 6" xfId="10215"/>
    <cellStyle name="Normal 12 6 2" xfId="23231"/>
    <cellStyle name="Normal 12 6 3" xfId="16889"/>
    <cellStyle name="Normal 12 7" xfId="10216"/>
    <cellStyle name="Normal 12 7 2" xfId="23232"/>
    <cellStyle name="Normal 12 7 3" xfId="16890"/>
    <cellStyle name="Normal 12 8" xfId="10217"/>
    <cellStyle name="Normal 12 8 2" xfId="23233"/>
    <cellStyle name="Normal 12 8 3" xfId="16891"/>
    <cellStyle name="Normal 12 9" xfId="17466"/>
    <cellStyle name="Normal 13" xfId="490"/>
    <cellStyle name="Normal 13 10" xfId="11127"/>
    <cellStyle name="Normal 13 2" xfId="491"/>
    <cellStyle name="Normal 13 2 2" xfId="17469"/>
    <cellStyle name="Normal 13 2 3" xfId="11128"/>
    <cellStyle name="Normal 13 3" xfId="10218"/>
    <cellStyle name="Normal 13 3 2" xfId="23234"/>
    <cellStyle name="Normal 13 3 3" xfId="16892"/>
    <cellStyle name="Normal 13 4" xfId="10219"/>
    <cellStyle name="Normal 13 4 2" xfId="23235"/>
    <cellStyle name="Normal 13 4 3" xfId="16893"/>
    <cellStyle name="Normal 13 5" xfId="10220"/>
    <cellStyle name="Normal 13 5 2" xfId="23236"/>
    <cellStyle name="Normal 13 5 3" xfId="16894"/>
    <cellStyle name="Normal 13 6" xfId="10221"/>
    <cellStyle name="Normal 13 6 2" xfId="23237"/>
    <cellStyle name="Normal 13 6 3" xfId="16895"/>
    <cellStyle name="Normal 13 7" xfId="10222"/>
    <cellStyle name="Normal 13 7 2" xfId="23238"/>
    <cellStyle name="Normal 13 7 3" xfId="16896"/>
    <cellStyle name="Normal 13 8" xfId="10223"/>
    <cellStyle name="Normal 13 8 2" xfId="23239"/>
    <cellStyle name="Normal 13 8 3" xfId="16897"/>
    <cellStyle name="Normal 13 9" xfId="17468"/>
    <cellStyle name="Normal 14" xfId="492"/>
    <cellStyle name="Normal 14 10" xfId="11129"/>
    <cellStyle name="Normal 14 2" xfId="10224"/>
    <cellStyle name="Normal 14 2 2" xfId="23240"/>
    <cellStyle name="Normal 14 2 3" xfId="16898"/>
    <cellStyle name="Normal 14 3" xfId="10225"/>
    <cellStyle name="Normal 14 3 2" xfId="23241"/>
    <cellStyle name="Normal 14 3 3" xfId="16899"/>
    <cellStyle name="Normal 14 4" xfId="10226"/>
    <cellStyle name="Normal 14 4 2" xfId="23242"/>
    <cellStyle name="Normal 14 4 3" xfId="16900"/>
    <cellStyle name="Normal 14 5" xfId="10227"/>
    <cellStyle name="Normal 14 5 2" xfId="23243"/>
    <cellStyle name="Normal 14 5 3" xfId="16901"/>
    <cellStyle name="Normal 14 6" xfId="10228"/>
    <cellStyle name="Normal 14 6 2" xfId="23244"/>
    <cellStyle name="Normal 14 6 3" xfId="16902"/>
    <cellStyle name="Normal 14 7" xfId="10229"/>
    <cellStyle name="Normal 14 7 2" xfId="23245"/>
    <cellStyle name="Normal 14 7 3" xfId="16903"/>
    <cellStyle name="Normal 14 8" xfId="10230"/>
    <cellStyle name="Normal 14 8 2" xfId="23246"/>
    <cellStyle name="Normal 14 8 3" xfId="16904"/>
    <cellStyle name="Normal 14 9" xfId="17470"/>
    <cellStyle name="Normal 15" xfId="493"/>
    <cellStyle name="Normal 15 10" xfId="11130"/>
    <cellStyle name="Normal 15 2" xfId="10231"/>
    <cellStyle name="Normal 15 2 2" xfId="23247"/>
    <cellStyle name="Normal 15 2 3" xfId="16905"/>
    <cellStyle name="Normal 15 3" xfId="10232"/>
    <cellStyle name="Normal 15 3 2" xfId="23248"/>
    <cellStyle name="Normal 15 3 3" xfId="16906"/>
    <cellStyle name="Normal 15 4" xfId="10233"/>
    <cellStyle name="Normal 15 4 2" xfId="23249"/>
    <cellStyle name="Normal 15 4 3" xfId="16907"/>
    <cellStyle name="Normal 15 5" xfId="10234"/>
    <cellStyle name="Normal 15 5 2" xfId="23250"/>
    <cellStyle name="Normal 15 5 3" xfId="16908"/>
    <cellStyle name="Normal 15 6" xfId="10235"/>
    <cellStyle name="Normal 15 6 2" xfId="23251"/>
    <cellStyle name="Normal 15 6 3" xfId="16909"/>
    <cellStyle name="Normal 15 7" xfId="10236"/>
    <cellStyle name="Normal 15 7 2" xfId="23252"/>
    <cellStyle name="Normal 15 7 3" xfId="16910"/>
    <cellStyle name="Normal 15 8" xfId="10237"/>
    <cellStyle name="Normal 15 8 2" xfId="23253"/>
    <cellStyle name="Normal 15 8 3" xfId="16911"/>
    <cellStyle name="Normal 15 9" xfId="17471"/>
    <cellStyle name="Normal 16" xfId="494"/>
    <cellStyle name="Normal 16 10" xfId="11131"/>
    <cellStyle name="Normal 16 2" xfId="495"/>
    <cellStyle name="Normal 16 2 2" xfId="17473"/>
    <cellStyle name="Normal 16 2 3" xfId="11132"/>
    <cellStyle name="Normal 16 3" xfId="10238"/>
    <cellStyle name="Normal 16 3 2" xfId="23254"/>
    <cellStyle name="Normal 16 3 3" xfId="16912"/>
    <cellStyle name="Normal 16 4" xfId="10239"/>
    <cellStyle name="Normal 16 4 2" xfId="23255"/>
    <cellStyle name="Normal 16 4 3" xfId="16913"/>
    <cellStyle name="Normal 16 5" xfId="10240"/>
    <cellStyle name="Normal 16 5 2" xfId="23256"/>
    <cellStyle name="Normal 16 5 3" xfId="16914"/>
    <cellStyle name="Normal 16 6" xfId="10241"/>
    <cellStyle name="Normal 16 6 2" xfId="23257"/>
    <cellStyle name="Normal 16 6 3" xfId="16915"/>
    <cellStyle name="Normal 16 7" xfId="10242"/>
    <cellStyle name="Normal 16 7 2" xfId="23258"/>
    <cellStyle name="Normal 16 7 3" xfId="16916"/>
    <cellStyle name="Normal 16 8" xfId="10243"/>
    <cellStyle name="Normal 16 8 2" xfId="23259"/>
    <cellStyle name="Normal 16 8 3" xfId="16917"/>
    <cellStyle name="Normal 16 9" xfId="17472"/>
    <cellStyle name="Normal 17" xfId="496"/>
    <cellStyle name="Normal 17 10" xfId="11133"/>
    <cellStyle name="Normal 17 2" xfId="10244"/>
    <cellStyle name="Normal 17 2 2" xfId="23260"/>
    <cellStyle name="Normal 17 2 3" xfId="16918"/>
    <cellStyle name="Normal 17 3" xfId="10245"/>
    <cellStyle name="Normal 17 3 2" xfId="23261"/>
    <cellStyle name="Normal 17 3 3" xfId="16919"/>
    <cellStyle name="Normal 17 4" xfId="10246"/>
    <cellStyle name="Normal 17 4 2" xfId="23262"/>
    <cellStyle name="Normal 17 4 3" xfId="16920"/>
    <cellStyle name="Normal 17 5" xfId="10247"/>
    <cellStyle name="Normal 17 5 2" xfId="23263"/>
    <cellStyle name="Normal 17 5 3" xfId="16921"/>
    <cellStyle name="Normal 17 6" xfId="10248"/>
    <cellStyle name="Normal 17 6 2" xfId="23264"/>
    <cellStyle name="Normal 17 6 3" xfId="16922"/>
    <cellStyle name="Normal 17 7" xfId="10249"/>
    <cellStyle name="Normal 17 7 2" xfId="23265"/>
    <cellStyle name="Normal 17 7 3" xfId="16923"/>
    <cellStyle name="Normal 17 8" xfId="10250"/>
    <cellStyle name="Normal 17 8 2" xfId="23266"/>
    <cellStyle name="Normal 17 8 3" xfId="16924"/>
    <cellStyle name="Normal 17 9" xfId="17474"/>
    <cellStyle name="Normal 18" xfId="497"/>
    <cellStyle name="Normal 18 2" xfId="17475"/>
    <cellStyle name="Normal 18 3" xfId="11134"/>
    <cellStyle name="Normal 19" xfId="498"/>
    <cellStyle name="Normal 19 2" xfId="17476"/>
    <cellStyle name="Normal 19 3" xfId="11135"/>
    <cellStyle name="Normal 195" xfId="10251"/>
    <cellStyle name="Normal 195 2" xfId="23267"/>
    <cellStyle name="Normal 195 3" xfId="16925"/>
    <cellStyle name="Normal 2" xfId="8"/>
    <cellStyle name="Normal 2 10" xfId="10252"/>
    <cellStyle name="Normal 2 10 2" xfId="23268"/>
    <cellStyle name="Normal 2 10 3" xfId="16926"/>
    <cellStyle name="Normal 2 11" xfId="10253"/>
    <cellStyle name="Normal 2 11 2" xfId="23269"/>
    <cellStyle name="Normal 2 11 3" xfId="16927"/>
    <cellStyle name="Normal 2 12" xfId="10254"/>
    <cellStyle name="Normal 2 12 2" xfId="23270"/>
    <cellStyle name="Normal 2 12 3" xfId="16928"/>
    <cellStyle name="Normal 2 13" xfId="10562"/>
    <cellStyle name="Normal 2 13 2" xfId="23380"/>
    <cellStyle name="Normal 2 13 3" xfId="17037"/>
    <cellStyle name="Normal 2 14" xfId="499"/>
    <cellStyle name="Normal 2 14 2" xfId="17477"/>
    <cellStyle name="Normal 2 14 3" xfId="11136"/>
    <cellStyle name="Normal 2 15" xfId="10563"/>
    <cellStyle name="Normal 2 15 2" xfId="10653"/>
    <cellStyle name="Normal 2 15 3" xfId="23381"/>
    <cellStyle name="Normal 2 16" xfId="10577"/>
    <cellStyle name="Normal 2 16 2" xfId="23393"/>
    <cellStyle name="Normal 2 16 3" xfId="17047"/>
    <cellStyle name="Normal 2 17" xfId="10643"/>
    <cellStyle name="Normal 2 17 2" xfId="23433"/>
    <cellStyle name="Normal 2 17 3" xfId="10749"/>
    <cellStyle name="Normal 2 18" xfId="10651"/>
    <cellStyle name="Normal 2 19" xfId="10658"/>
    <cellStyle name="Normal 2 2" xfId="11"/>
    <cellStyle name="Normal 2 2 10" xfId="10255"/>
    <cellStyle name="Normal 2 2 10 2" xfId="23271"/>
    <cellStyle name="Normal 2 2 10 3" xfId="16929"/>
    <cellStyle name="Normal 2 2 11" xfId="10750"/>
    <cellStyle name="Normal 2 2 12" xfId="17080"/>
    <cellStyle name="Normal 2 2 13" xfId="10703"/>
    <cellStyle name="Normal 2 2 2" xfId="500"/>
    <cellStyle name="Normal 2 2 2 2" xfId="501"/>
    <cellStyle name="Normal 2 2 2 2 2" xfId="502"/>
    <cellStyle name="Normal 2 2 2 2 2 2" xfId="503"/>
    <cellStyle name="Normal 2 2 2 2 2 2 2" xfId="17481"/>
    <cellStyle name="Normal 2 2 2 2 2 2 3" xfId="11140"/>
    <cellStyle name="Normal 2 2 2 2 2 3" xfId="17480"/>
    <cellStyle name="Normal 2 2 2 2 2 4" xfId="11139"/>
    <cellStyle name="Normal 2 2 2 2 3" xfId="504"/>
    <cellStyle name="Normal 2 2 2 2 3 2" xfId="17482"/>
    <cellStyle name="Normal 2 2 2 2 3 3" xfId="11141"/>
    <cellStyle name="Normal 2 2 2 2 4" xfId="17479"/>
    <cellStyle name="Normal 2 2 2 2 5" xfId="11138"/>
    <cellStyle name="Normal 2 2 2 3" xfId="505"/>
    <cellStyle name="Normal 2 2 2 3 2" xfId="506"/>
    <cellStyle name="Normal 2 2 2 3 2 2" xfId="17484"/>
    <cellStyle name="Normal 2 2 2 3 2 3" xfId="11143"/>
    <cellStyle name="Normal 2 2 2 3 3" xfId="17483"/>
    <cellStyle name="Normal 2 2 2 3 4" xfId="11142"/>
    <cellStyle name="Normal 2 2 2 4" xfId="507"/>
    <cellStyle name="Normal 2 2 2 4 2" xfId="17485"/>
    <cellStyle name="Normal 2 2 2 4 3" xfId="11144"/>
    <cellStyle name="Normal 2 2 2 5" xfId="508"/>
    <cellStyle name="Normal 2 2 2 5 2" xfId="17486"/>
    <cellStyle name="Normal 2 2 2 5 3" xfId="11145"/>
    <cellStyle name="Normal 2 2 2 6" xfId="17478"/>
    <cellStyle name="Normal 2 2 2 7" xfId="11137"/>
    <cellStyle name="Normal 2 2 3" xfId="509"/>
    <cellStyle name="Normal 2 2 3 2" xfId="510"/>
    <cellStyle name="Normal 2 2 3 2 2" xfId="511"/>
    <cellStyle name="Normal 2 2 3 2 2 2" xfId="17489"/>
    <cellStyle name="Normal 2 2 3 2 2 3" xfId="11148"/>
    <cellStyle name="Normal 2 2 3 2 3" xfId="17488"/>
    <cellStyle name="Normal 2 2 3 2 4" xfId="11147"/>
    <cellStyle name="Normal 2 2 3 3" xfId="512"/>
    <cellStyle name="Normal 2 2 3 3 2" xfId="17490"/>
    <cellStyle name="Normal 2 2 3 3 3" xfId="11149"/>
    <cellStyle name="Normal 2 2 3 4" xfId="17487"/>
    <cellStyle name="Normal 2 2 3 5" xfId="11146"/>
    <cellStyle name="Normal 2 2 4" xfId="513"/>
    <cellStyle name="Normal 2 2 4 2" xfId="514"/>
    <cellStyle name="Normal 2 2 4 2 2" xfId="17492"/>
    <cellStyle name="Normal 2 2 4 2 3" xfId="11151"/>
    <cellStyle name="Normal 2 2 4 3" xfId="17491"/>
    <cellStyle name="Normal 2 2 4 4" xfId="11150"/>
    <cellStyle name="Normal 2 2 5" xfId="515"/>
    <cellStyle name="Normal 2 2 5 2" xfId="17493"/>
    <cellStyle name="Normal 2 2 5 3" xfId="11152"/>
    <cellStyle name="Normal 2 2 6" xfId="516"/>
    <cellStyle name="Normal 2 2 6 2" xfId="17494"/>
    <cellStyle name="Normal 2 2 6 3" xfId="11153"/>
    <cellStyle name="Normal 2 2 7" xfId="10256"/>
    <cellStyle name="Normal 2 2 7 2" xfId="23272"/>
    <cellStyle name="Normal 2 2 7 3" xfId="16930"/>
    <cellStyle name="Normal 2 2 8" xfId="10257"/>
    <cellStyle name="Normal 2 2 8 2" xfId="23273"/>
    <cellStyle name="Normal 2 2 8 3" xfId="16931"/>
    <cellStyle name="Normal 2 2 9" xfId="10258"/>
    <cellStyle name="Normal 2 2 9 2" xfId="23274"/>
    <cellStyle name="Normal 2 2 9 3" xfId="16932"/>
    <cellStyle name="Normal 2 20" xfId="17078"/>
    <cellStyle name="Normal 2 21" xfId="10701"/>
    <cellStyle name="Normal 2 3" xfId="14"/>
    <cellStyle name="Normal 2 3 10" xfId="10752"/>
    <cellStyle name="Normal 2 3 11" xfId="17082"/>
    <cellStyle name="Normal 2 3 12" xfId="10705"/>
    <cellStyle name="Normal 2 3 2" xfId="10259"/>
    <cellStyle name="Normal 2 3 2 2" xfId="23275"/>
    <cellStyle name="Normal 2 3 2 3" xfId="16933"/>
    <cellStyle name="Normal 2 3 3" xfId="13"/>
    <cellStyle name="Normal 2 3 3 2" xfId="10751"/>
    <cellStyle name="Normal 2 3 3 3" xfId="17081"/>
    <cellStyle name="Normal 2 3 3 4" xfId="10704"/>
    <cellStyle name="Normal 2 3 4" xfId="10260"/>
    <cellStyle name="Normal 2 3 4 2" xfId="23276"/>
    <cellStyle name="Normal 2 3 4 3" xfId="16934"/>
    <cellStyle name="Normal 2 3 5" xfId="10261"/>
    <cellStyle name="Normal 2 3 5 2" xfId="23277"/>
    <cellStyle name="Normal 2 3 5 3" xfId="16935"/>
    <cellStyle name="Normal 2 3 6" xfId="10262"/>
    <cellStyle name="Normal 2 3 6 2" xfId="23278"/>
    <cellStyle name="Normal 2 3 6 3" xfId="16936"/>
    <cellStyle name="Normal 2 3 7" xfId="10263"/>
    <cellStyle name="Normal 2 3 7 2" xfId="23279"/>
    <cellStyle name="Normal 2 3 7 3" xfId="16937"/>
    <cellStyle name="Normal 2 3 8" xfId="10264"/>
    <cellStyle name="Normal 2 3 8 2" xfId="23280"/>
    <cellStyle name="Normal 2 3 8 3" xfId="16938"/>
    <cellStyle name="Normal 2 3 9" xfId="10578"/>
    <cellStyle name="Normal 2 3 9 2" xfId="23394"/>
    <cellStyle name="Normal 2 3 9 3" xfId="17048"/>
    <cellStyle name="Normal 2 4" xfId="517"/>
    <cellStyle name="Normal 2 4 10" xfId="17495"/>
    <cellStyle name="Normal 2 4 11" xfId="11154"/>
    <cellStyle name="Normal 2 4 2" xfId="10265"/>
    <cellStyle name="Normal 2 4 2 2" xfId="23281"/>
    <cellStyle name="Normal 2 4 2 3" xfId="16939"/>
    <cellStyle name="Normal 2 4 3" xfId="10266"/>
    <cellStyle name="Normal 2 4 3 2" xfId="23282"/>
    <cellStyle name="Normal 2 4 3 3" xfId="16940"/>
    <cellStyle name="Normal 2 4 4" xfId="10267"/>
    <cellStyle name="Normal 2 4 4 2" xfId="23283"/>
    <cellStyle name="Normal 2 4 4 3" xfId="16941"/>
    <cellStyle name="Normal 2 4 5" xfId="10268"/>
    <cellStyle name="Normal 2 4 5 2" xfId="23284"/>
    <cellStyle name="Normal 2 4 5 3" xfId="16942"/>
    <cellStyle name="Normal 2 4 6" xfId="10269"/>
    <cellStyle name="Normal 2 4 6 2" xfId="23285"/>
    <cellStyle name="Normal 2 4 6 3" xfId="16943"/>
    <cellStyle name="Normal 2 4 7" xfId="10270"/>
    <cellStyle name="Normal 2 4 7 2" xfId="23286"/>
    <cellStyle name="Normal 2 4 7 3" xfId="16944"/>
    <cellStyle name="Normal 2 4 8" xfId="10271"/>
    <cellStyle name="Normal 2 4 8 2" xfId="23287"/>
    <cellStyle name="Normal 2 4 8 3" xfId="16945"/>
    <cellStyle name="Normal 2 4 9" xfId="10272"/>
    <cellStyle name="Normal 2 4 9 2" xfId="23288"/>
    <cellStyle name="Normal 2 4 9 3" xfId="16946"/>
    <cellStyle name="Normal 2 5" xfId="518"/>
    <cellStyle name="Normal 2 5 10" xfId="11155"/>
    <cellStyle name="Normal 2 5 2" xfId="10273"/>
    <cellStyle name="Normal 2 5 2 2" xfId="23289"/>
    <cellStyle name="Normal 2 5 2 3" xfId="16947"/>
    <cellStyle name="Normal 2 5 3" xfId="10274"/>
    <cellStyle name="Normal 2 5 3 2" xfId="23290"/>
    <cellStyle name="Normal 2 5 3 3" xfId="16948"/>
    <cellStyle name="Normal 2 5 4" xfId="10275"/>
    <cellStyle name="Normal 2 5 4 2" xfId="23291"/>
    <cellStyle name="Normal 2 5 4 3" xfId="16949"/>
    <cellStyle name="Normal 2 5 5" xfId="10276"/>
    <cellStyle name="Normal 2 5 5 2" xfId="23292"/>
    <cellStyle name="Normal 2 5 5 3" xfId="16950"/>
    <cellStyle name="Normal 2 5 6" xfId="10277"/>
    <cellStyle name="Normal 2 5 6 2" xfId="23293"/>
    <cellStyle name="Normal 2 5 6 3" xfId="16951"/>
    <cellStyle name="Normal 2 5 7" xfId="10278"/>
    <cellStyle name="Normal 2 5 7 2" xfId="23294"/>
    <cellStyle name="Normal 2 5 7 3" xfId="16952"/>
    <cellStyle name="Normal 2 5 8" xfId="10279"/>
    <cellStyle name="Normal 2 5 8 2" xfId="23295"/>
    <cellStyle name="Normal 2 5 8 3" xfId="16953"/>
    <cellStyle name="Normal 2 5 9" xfId="17496"/>
    <cellStyle name="Normal 2 6" xfId="519"/>
    <cellStyle name="Normal 2 6 2" xfId="17497"/>
    <cellStyle name="Normal 2 6 3" xfId="11156"/>
    <cellStyle name="Normal 2 7" xfId="520"/>
    <cellStyle name="Normal 2 7 2" xfId="17498"/>
    <cellStyle name="Normal 2 7 3" xfId="11157"/>
    <cellStyle name="Normal 2 8" xfId="521"/>
    <cellStyle name="Normal 2 8 2" xfId="17499"/>
    <cellStyle name="Normal 2 8 3" xfId="11158"/>
    <cellStyle name="Normal 2 9" xfId="10280"/>
    <cellStyle name="Normal 2 9 2" xfId="23296"/>
    <cellStyle name="Normal 2 9 3" xfId="16954"/>
    <cellStyle name="Normal 20" xfId="10281"/>
    <cellStyle name="Normal 20 2" xfId="23297"/>
    <cellStyle name="Normal 20 3" xfId="16955"/>
    <cellStyle name="Normal 21" xfId="10282"/>
    <cellStyle name="Normal 21 2" xfId="23298"/>
    <cellStyle name="Normal 21 3" xfId="16956"/>
    <cellStyle name="Normal 22" xfId="10579"/>
    <cellStyle name="Normal 22 2" xfId="10580"/>
    <cellStyle name="Normal 22 2 2" xfId="23396"/>
    <cellStyle name="Normal 22 2 3" xfId="17050"/>
    <cellStyle name="Normal 22 3" xfId="10581"/>
    <cellStyle name="Normal 22 3 2" xfId="23397"/>
    <cellStyle name="Normal 22 3 3" xfId="17051"/>
    <cellStyle name="Normal 22 4" xfId="23395"/>
    <cellStyle name="Normal 22 5" xfId="17049"/>
    <cellStyle name="Normal 3" xfId="44"/>
    <cellStyle name="Normal 3 10" xfId="10552"/>
    <cellStyle name="Normal 3 10 2" xfId="23375"/>
    <cellStyle name="Normal 3 10 3" xfId="17032"/>
    <cellStyle name="Normal 3 11" xfId="10582"/>
    <cellStyle name="Normal 3 11 2" xfId="23398"/>
    <cellStyle name="Normal 3 11 3" xfId="17052"/>
    <cellStyle name="Normal 3 12" xfId="522"/>
    <cellStyle name="Normal 3 12 2" xfId="523"/>
    <cellStyle name="Normal 3 12 2 2" xfId="17501"/>
    <cellStyle name="Normal 3 12 2 3" xfId="11160"/>
    <cellStyle name="Normal 3 12 3" xfId="17500"/>
    <cellStyle name="Normal 3 12 4" xfId="11159"/>
    <cellStyle name="Normal 3 13" xfId="10767"/>
    <cellStyle name="Normal 3 14" xfId="17107"/>
    <cellStyle name="Normal 3 15" xfId="10724"/>
    <cellStyle name="Normal 3 2" xfId="524"/>
    <cellStyle name="Normal 3 2 2" xfId="525"/>
    <cellStyle name="Normal 3 2 2 2" xfId="526"/>
    <cellStyle name="Normal 3 2 2 2 2" xfId="527"/>
    <cellStyle name="Normal 3 2 2 2 2 2" xfId="528"/>
    <cellStyle name="Normal 3 2 2 2 2 2 2" xfId="17506"/>
    <cellStyle name="Normal 3 2 2 2 2 2 3" xfId="11165"/>
    <cellStyle name="Normal 3 2 2 2 2 3" xfId="17505"/>
    <cellStyle name="Normal 3 2 2 2 2 4" xfId="11164"/>
    <cellStyle name="Normal 3 2 2 2 3" xfId="529"/>
    <cellStyle name="Normal 3 2 2 2 3 2" xfId="17507"/>
    <cellStyle name="Normal 3 2 2 2 3 3" xfId="11166"/>
    <cellStyle name="Normal 3 2 2 2 4" xfId="17504"/>
    <cellStyle name="Normal 3 2 2 2 5" xfId="11163"/>
    <cellStyle name="Normal 3 2 2 3" xfId="530"/>
    <cellStyle name="Normal 3 2 2 3 2" xfId="531"/>
    <cellStyle name="Normal 3 2 2 3 2 2" xfId="17509"/>
    <cellStyle name="Normal 3 2 2 3 2 3" xfId="11168"/>
    <cellStyle name="Normal 3 2 2 3 3" xfId="17508"/>
    <cellStyle name="Normal 3 2 2 3 4" xfId="11167"/>
    <cellStyle name="Normal 3 2 2 4" xfId="532"/>
    <cellStyle name="Normal 3 2 2 4 2" xfId="17510"/>
    <cellStyle name="Normal 3 2 2 4 3" xfId="11169"/>
    <cellStyle name="Normal 3 2 2 5" xfId="17503"/>
    <cellStyle name="Normal 3 2 2 6" xfId="11162"/>
    <cellStyle name="Normal 3 2 3" xfId="533"/>
    <cellStyle name="Normal 3 2 3 2" xfId="534"/>
    <cellStyle name="Normal 3 2 3 2 2" xfId="535"/>
    <cellStyle name="Normal 3 2 3 2 2 2" xfId="17513"/>
    <cellStyle name="Normal 3 2 3 2 2 3" xfId="11172"/>
    <cellStyle name="Normal 3 2 3 2 3" xfId="17512"/>
    <cellStyle name="Normal 3 2 3 2 4" xfId="11171"/>
    <cellStyle name="Normal 3 2 3 3" xfId="536"/>
    <cellStyle name="Normal 3 2 3 3 2" xfId="17514"/>
    <cellStyle name="Normal 3 2 3 3 3" xfId="11173"/>
    <cellStyle name="Normal 3 2 3 4" xfId="17511"/>
    <cellStyle name="Normal 3 2 3 5" xfId="11170"/>
    <cellStyle name="Normal 3 2 4" xfId="537"/>
    <cellStyle name="Normal 3 2 4 2" xfId="538"/>
    <cellStyle name="Normal 3 2 4 2 2" xfId="17516"/>
    <cellStyle name="Normal 3 2 4 2 3" xfId="11175"/>
    <cellStyle name="Normal 3 2 4 3" xfId="17515"/>
    <cellStyle name="Normal 3 2 4 4" xfId="11174"/>
    <cellStyle name="Normal 3 2 5" xfId="539"/>
    <cellStyle name="Normal 3 2 5 2" xfId="17517"/>
    <cellStyle name="Normal 3 2 5 3" xfId="11176"/>
    <cellStyle name="Normal 3 2 6" xfId="17502"/>
    <cellStyle name="Normal 3 2 7" xfId="11161"/>
    <cellStyle name="Normal 3 3" xfId="540"/>
    <cellStyle name="Normal 3 3 2" xfId="541"/>
    <cellStyle name="Normal 3 3 2 2" xfId="542"/>
    <cellStyle name="Normal 3 3 2 2 2" xfId="17520"/>
    <cellStyle name="Normal 3 3 2 2 3" xfId="11179"/>
    <cellStyle name="Normal 3 3 2 3" xfId="17519"/>
    <cellStyle name="Normal 3 3 2 4" xfId="11178"/>
    <cellStyle name="Normal 3 3 3" xfId="543"/>
    <cellStyle name="Normal 3 3 3 2" xfId="17521"/>
    <cellStyle name="Normal 3 3 3 3" xfId="11180"/>
    <cellStyle name="Normal 3 3 4" xfId="544"/>
    <cellStyle name="Normal 3 3 4 2" xfId="17522"/>
    <cellStyle name="Normal 3 3 4 3" xfId="11181"/>
    <cellStyle name="Normal 3 3 5" xfId="17518"/>
    <cellStyle name="Normal 3 3 6" xfId="11177"/>
    <cellStyle name="Normal 3 4" xfId="545"/>
    <cellStyle name="Normal 3 4 2" xfId="546"/>
    <cellStyle name="Normal 3 4 2 2" xfId="17524"/>
    <cellStyle name="Normal 3 4 2 3" xfId="11183"/>
    <cellStyle name="Normal 3 4 3" xfId="17523"/>
    <cellStyle name="Normal 3 4 4" xfId="11182"/>
    <cellStyle name="Normal 3 5" xfId="547"/>
    <cellStyle name="Normal 3 5 2" xfId="17525"/>
    <cellStyle name="Normal 3 5 3" xfId="11184"/>
    <cellStyle name="Normal 3 6" xfId="548"/>
    <cellStyle name="Normal 3 6 2" xfId="17526"/>
    <cellStyle name="Normal 3 6 3" xfId="11185"/>
    <cellStyle name="Normal 3 7" xfId="10283"/>
    <cellStyle name="Normal 3 7 2" xfId="23299"/>
    <cellStyle name="Normal 3 7 3" xfId="16957"/>
    <cellStyle name="Normal 3 8" xfId="10284"/>
    <cellStyle name="Normal 3 8 2" xfId="23300"/>
    <cellStyle name="Normal 3 8 3" xfId="16958"/>
    <cellStyle name="Normal 3 9" xfId="10285"/>
    <cellStyle name="Normal 3 9 2" xfId="23301"/>
    <cellStyle name="Normal 3 9 3" xfId="16959"/>
    <cellStyle name="Normal 4" xfId="45"/>
    <cellStyle name="Normal 4 10" xfId="10525"/>
    <cellStyle name="Normal 4 10 2" xfId="23366"/>
    <cellStyle name="Normal 4 10 3" xfId="17024"/>
    <cellStyle name="Normal 4 11" xfId="10583"/>
    <cellStyle name="Normal 4 11 2" xfId="23399"/>
    <cellStyle name="Normal 4 11 3" xfId="17053"/>
    <cellStyle name="Normal 4 12" xfId="10584"/>
    <cellStyle name="Normal 4 12 2" xfId="10640"/>
    <cellStyle name="Normal 4 12 3" xfId="23400"/>
    <cellStyle name="Normal 4 13" xfId="10768"/>
    <cellStyle name="Normal 4 14" xfId="17108"/>
    <cellStyle name="Normal 4 15" xfId="10725"/>
    <cellStyle name="Normal 4 2" xfId="46"/>
    <cellStyle name="Normal 4 2 2" xfId="549"/>
    <cellStyle name="Normal 4 2 2 2" xfId="17527"/>
    <cellStyle name="Normal 4 2 2 3" xfId="11186"/>
    <cellStyle name="Normal 4 2 3" xfId="550"/>
    <cellStyle name="Normal 4 2 3 2" xfId="17528"/>
    <cellStyle name="Normal 4 2 3 3" xfId="11187"/>
    <cellStyle name="Normal 4 2 4" xfId="10526"/>
    <cellStyle name="Normal 4 2 4 2" xfId="10641"/>
    <cellStyle name="Normal 4 2 4 3" xfId="23367"/>
    <cellStyle name="Normal 4 2 5" xfId="10769"/>
    <cellStyle name="Normal 4 2 6" xfId="17109"/>
    <cellStyle name="Normal 4 3" xfId="5"/>
    <cellStyle name="Normal 4 3 2" xfId="10585"/>
    <cellStyle name="Normal 4 3 2 2" xfId="23401"/>
    <cellStyle name="Normal 4 3 2 3" xfId="17054"/>
    <cellStyle name="Normal 4 3 3" xfId="10747"/>
    <cellStyle name="Normal 4 3 4" xfId="17075"/>
    <cellStyle name="Normal 4 3 5" xfId="10698"/>
    <cellStyle name="Normal 4 4" xfId="551"/>
    <cellStyle name="Normal 4 4 2" xfId="17529"/>
    <cellStyle name="Normal 4 4 3" xfId="11188"/>
    <cellStyle name="Normal 4 5" xfId="10286"/>
    <cellStyle name="Normal 4 5 2" xfId="23302"/>
    <cellStyle name="Normal 4 5 3" xfId="16960"/>
    <cellStyle name="Normal 4 6" xfId="10287"/>
    <cellStyle name="Normal 4 6 2" xfId="23303"/>
    <cellStyle name="Normal 4 6 3" xfId="16961"/>
    <cellStyle name="Normal 4 7" xfId="10288"/>
    <cellStyle name="Normal 4 7 2" xfId="23304"/>
    <cellStyle name="Normal 4 7 3" xfId="16962"/>
    <cellStyle name="Normal 4 8" xfId="10289"/>
    <cellStyle name="Normal 4 8 2" xfId="23305"/>
    <cellStyle name="Normal 4 8 3" xfId="16963"/>
    <cellStyle name="Normal 4 9" xfId="10290"/>
    <cellStyle name="Normal 4 9 2" xfId="23306"/>
    <cellStyle name="Normal 4 9 3" xfId="16964"/>
    <cellStyle name="Normal 5" xfId="47"/>
    <cellStyle name="Normal 5 2" xfId="48"/>
    <cellStyle name="Normal 5 2 2" xfId="10586"/>
    <cellStyle name="Normal 5 2 2 2" xfId="23402"/>
    <cellStyle name="Normal 5 2 2 3" xfId="17055"/>
    <cellStyle name="Normal 5 2 3" xfId="10771"/>
    <cellStyle name="Normal 5 2 4" xfId="17111"/>
    <cellStyle name="Normal 5 2 5" xfId="10727"/>
    <cellStyle name="Normal 5 3" xfId="552"/>
    <cellStyle name="Normal 5 3 2" xfId="10291"/>
    <cellStyle name="Normal 5 3 2 2" xfId="23307"/>
    <cellStyle name="Normal 5 3 2 3" xfId="16965"/>
    <cellStyle name="Normal 5 3 3" xfId="10292"/>
    <cellStyle name="Normal 5 3 3 2" xfId="23308"/>
    <cellStyle name="Normal 5 3 3 3" xfId="16966"/>
    <cellStyle name="Normal 5 3 4" xfId="17530"/>
    <cellStyle name="Normal 5 3 5" xfId="11189"/>
    <cellStyle name="Normal 5 4" xfId="10293"/>
    <cellStyle name="Normal 5 4 2" xfId="23309"/>
    <cellStyle name="Normal 5 4 3" xfId="16967"/>
    <cellStyle name="Normal 5 5" xfId="10770"/>
    <cellStyle name="Normal 5 6" xfId="17110"/>
    <cellStyle name="Normal 5 7" xfId="10726"/>
    <cellStyle name="Normal 6" xfId="49"/>
    <cellStyle name="Normal 6 2" xfId="50"/>
    <cellStyle name="Normal 6 2 2" xfId="10587"/>
    <cellStyle name="Normal 6 2 2 2" xfId="23403"/>
    <cellStyle name="Normal 6 2 2 3" xfId="17056"/>
    <cellStyle name="Normal 6 2 3" xfId="10773"/>
    <cellStyle name="Normal 6 2 4" xfId="17113"/>
    <cellStyle name="Normal 6 2 5" xfId="10729"/>
    <cellStyle name="Normal 6 3" xfId="553"/>
    <cellStyle name="Normal 6 3 2" xfId="17531"/>
    <cellStyle name="Normal 6 3 3" xfId="11190"/>
    <cellStyle name="Normal 6 4" xfId="10772"/>
    <cellStyle name="Normal 6 5" xfId="17112"/>
    <cellStyle name="Normal 6 6" xfId="10728"/>
    <cellStyle name="Normal 7" xfId="51"/>
    <cellStyle name="Normal 7 2" xfId="554"/>
    <cellStyle name="Normal 7 2 10" xfId="11191"/>
    <cellStyle name="Normal 7 2 2" xfId="555"/>
    <cellStyle name="Normal 7 2 2 2" xfId="17533"/>
    <cellStyle name="Normal 7 2 2 3" xfId="11192"/>
    <cellStyle name="Normal 7 2 3" xfId="10294"/>
    <cellStyle name="Normal 7 2 3 2" xfId="23310"/>
    <cellStyle name="Normal 7 2 3 3" xfId="16968"/>
    <cellStyle name="Normal 7 2 4" xfId="10295"/>
    <cellStyle name="Normal 7 2 4 2" xfId="23311"/>
    <cellStyle name="Normal 7 2 4 3" xfId="16969"/>
    <cellStyle name="Normal 7 2 5" xfId="10296"/>
    <cellStyle name="Normal 7 2 5 2" xfId="23312"/>
    <cellStyle name="Normal 7 2 5 3" xfId="16970"/>
    <cellStyle name="Normal 7 2 6" xfId="10297"/>
    <cellStyle name="Normal 7 2 6 2" xfId="23313"/>
    <cellStyle name="Normal 7 2 6 3" xfId="16971"/>
    <cellStyle name="Normal 7 2 7" xfId="10298"/>
    <cellStyle name="Normal 7 2 7 2" xfId="23314"/>
    <cellStyle name="Normal 7 2 7 3" xfId="16972"/>
    <cellStyle name="Normal 7 2 8" xfId="10299"/>
    <cellStyle name="Normal 7 2 8 2" xfId="23315"/>
    <cellStyle name="Normal 7 2 8 3" xfId="16973"/>
    <cellStyle name="Normal 7 2 9" xfId="17532"/>
    <cellStyle name="Normal 7 3" xfId="556"/>
    <cellStyle name="Normal 7 3 2" xfId="17534"/>
    <cellStyle name="Normal 7 3 3" xfId="11193"/>
    <cellStyle name="Normal 7 4" xfId="557"/>
    <cellStyle name="Normal 7 4 2" xfId="17535"/>
    <cellStyle name="Normal 7 4 3" xfId="11194"/>
    <cellStyle name="Normal 7 5" xfId="558"/>
    <cellStyle name="Normal 7 5 2" xfId="17536"/>
    <cellStyle name="Normal 7 5 3" xfId="11195"/>
    <cellStyle name="Normal 7 6" xfId="10774"/>
    <cellStyle name="Normal 7 7" xfId="17114"/>
    <cellStyle name="Normal 7 8" xfId="10730"/>
    <cellStyle name="Normal 8" xfId="559"/>
    <cellStyle name="Normal 8 2" xfId="560"/>
    <cellStyle name="Normal 8 2 10" xfId="11197"/>
    <cellStyle name="Normal 8 2 2" xfId="10300"/>
    <cellStyle name="Normal 8 2 2 2" xfId="23316"/>
    <cellStyle name="Normal 8 2 2 3" xfId="16974"/>
    <cellStyle name="Normal 8 2 3" xfId="10301"/>
    <cellStyle name="Normal 8 2 3 2" xfId="23317"/>
    <cellStyle name="Normal 8 2 3 3" xfId="16975"/>
    <cellStyle name="Normal 8 2 4" xfId="10302"/>
    <cellStyle name="Normal 8 2 4 2" xfId="23318"/>
    <cellStyle name="Normal 8 2 4 3" xfId="16976"/>
    <cellStyle name="Normal 8 2 5" xfId="10303"/>
    <cellStyle name="Normal 8 2 5 2" xfId="23319"/>
    <cellStyle name="Normal 8 2 5 3" xfId="16977"/>
    <cellStyle name="Normal 8 2 6" xfId="10304"/>
    <cellStyle name="Normal 8 2 6 2" xfId="23320"/>
    <cellStyle name="Normal 8 2 6 3" xfId="16978"/>
    <cellStyle name="Normal 8 2 7" xfId="10305"/>
    <cellStyle name="Normal 8 2 7 2" xfId="23321"/>
    <cellStyle name="Normal 8 2 7 3" xfId="16979"/>
    <cellStyle name="Normal 8 2 8" xfId="10306"/>
    <cellStyle name="Normal 8 2 8 2" xfId="23322"/>
    <cellStyle name="Normal 8 2 8 3" xfId="16980"/>
    <cellStyle name="Normal 8 2 9" xfId="17538"/>
    <cellStyle name="Normal 8 3" xfId="17537"/>
    <cellStyle name="Normal 8 4" xfId="11196"/>
    <cellStyle name="Normal 9" xfId="561"/>
    <cellStyle name="Normal 9 2" xfId="562"/>
    <cellStyle name="Normal 9 2 10" xfId="11199"/>
    <cellStyle name="Normal 9 2 2" xfId="563"/>
    <cellStyle name="Normal 9 2 2 2" xfId="17541"/>
    <cellStyle name="Normal 9 2 2 3" xfId="11200"/>
    <cellStyle name="Normal 9 2 3" xfId="10307"/>
    <cellStyle name="Normal 9 2 3 2" xfId="23323"/>
    <cellStyle name="Normal 9 2 3 3" xfId="16981"/>
    <cellStyle name="Normal 9 2 4" xfId="10308"/>
    <cellStyle name="Normal 9 2 4 2" xfId="23324"/>
    <cellStyle name="Normal 9 2 4 3" xfId="16982"/>
    <cellStyle name="Normal 9 2 5" xfId="10309"/>
    <cellStyle name="Normal 9 2 5 2" xfId="23325"/>
    <cellStyle name="Normal 9 2 5 3" xfId="16983"/>
    <cellStyle name="Normal 9 2 6" xfId="10310"/>
    <cellStyle name="Normal 9 2 6 2" xfId="23326"/>
    <cellStyle name="Normal 9 2 6 3" xfId="16984"/>
    <cellStyle name="Normal 9 2 7" xfId="10311"/>
    <cellStyle name="Normal 9 2 7 2" xfId="23327"/>
    <cellStyle name="Normal 9 2 7 3" xfId="16985"/>
    <cellStyle name="Normal 9 2 8" xfId="10312"/>
    <cellStyle name="Normal 9 2 8 2" xfId="23328"/>
    <cellStyle name="Normal 9 2 8 3" xfId="16986"/>
    <cellStyle name="Normal 9 2 9" xfId="17540"/>
    <cellStyle name="Normal 9 3" xfId="564"/>
    <cellStyle name="Normal 9 3 2" xfId="17542"/>
    <cellStyle name="Normal 9 3 3" xfId="11201"/>
    <cellStyle name="Normal 9 4" xfId="565"/>
    <cellStyle name="Normal 9 4 2" xfId="17543"/>
    <cellStyle name="Normal 9 4 3" xfId="11202"/>
    <cellStyle name="Normal 9 5" xfId="17539"/>
    <cellStyle name="Normal 9 6" xfId="11198"/>
    <cellStyle name="Normal_11 Balls commodity codes v3" xfId="10543"/>
    <cellStyle name="Normal2" xfId="566"/>
    <cellStyle name="Normale 4" xfId="3139"/>
    <cellStyle name="Normale 4 2" xfId="3155"/>
    <cellStyle name="Normale 4 2 2" xfId="10688"/>
    <cellStyle name="Normale 4 2 3" xfId="19899"/>
    <cellStyle name="Normale 4 2 4" xfId="13556"/>
    <cellStyle name="Normale 4 3" xfId="10614"/>
    <cellStyle name="Normale 4 4" xfId="19885"/>
    <cellStyle name="Normale_Detail" xfId="567"/>
    <cellStyle name="Normalny 13" xfId="568"/>
    <cellStyle name="Normalny 13 2" xfId="569"/>
    <cellStyle name="Normalny 13 2 2" xfId="17545"/>
    <cellStyle name="Normalny 13 2 3" xfId="11204"/>
    <cellStyle name="Normalny 13 3" xfId="17544"/>
    <cellStyle name="Normalny 13 4" xfId="11203"/>
    <cellStyle name="Normalny 2" xfId="77"/>
    <cellStyle name="Normalny 2 2" xfId="17131"/>
    <cellStyle name="Normalny 2 3" xfId="10790"/>
    <cellStyle name="Normalny 3" xfId="3142"/>
    <cellStyle name="Normalny 3 2" xfId="19888"/>
    <cellStyle name="Normalny 3 3" xfId="13545"/>
    <cellStyle name="Normalny_AMPV stacja kontrolna" xfId="570"/>
    <cellStyle name="Normal像?154KV 최종Nego 95.5.3" xfId="2633"/>
    <cellStyle name="Normal견적_상세 내역_laroux" xfId="2634"/>
    <cellStyle name="Note" xfId="3132"/>
    <cellStyle name="Note 10" xfId="2635"/>
    <cellStyle name="Note 10 2" xfId="19418"/>
    <cellStyle name="Note 10 3" xfId="36043"/>
    <cellStyle name="Note 10 4" xfId="13077"/>
    <cellStyle name="Note 11" xfId="2636"/>
    <cellStyle name="Note 11 2" xfId="19419"/>
    <cellStyle name="Note 11 3" xfId="36042"/>
    <cellStyle name="Note 11 4" xfId="13078"/>
    <cellStyle name="Note 12" xfId="2637"/>
    <cellStyle name="Note 12 2" xfId="19420"/>
    <cellStyle name="Note 12 3" xfId="36041"/>
    <cellStyle name="Note 12 4" xfId="13079"/>
    <cellStyle name="Note 13" xfId="2638"/>
    <cellStyle name="Note 13 2" xfId="19421"/>
    <cellStyle name="Note 13 3" xfId="36040"/>
    <cellStyle name="Note 13 4" xfId="13080"/>
    <cellStyle name="Note 14" xfId="2639"/>
    <cellStyle name="Note 14 2" xfId="19422"/>
    <cellStyle name="Note 14 3" xfId="36039"/>
    <cellStyle name="Note 14 4" xfId="13081"/>
    <cellStyle name="Note 15" xfId="2640"/>
    <cellStyle name="Note 15 2" xfId="19423"/>
    <cellStyle name="Note 15 3" xfId="36038"/>
    <cellStyle name="Note 15 4" xfId="13082"/>
    <cellStyle name="Note 16" xfId="2641"/>
    <cellStyle name="Note 16 2" xfId="19424"/>
    <cellStyle name="Note 16 3" xfId="36037"/>
    <cellStyle name="Note 16 4" xfId="13083"/>
    <cellStyle name="Note 17" xfId="2642"/>
    <cellStyle name="Note 17 2" xfId="19425"/>
    <cellStyle name="Note 17 3" xfId="36036"/>
    <cellStyle name="Note 17 4" xfId="13084"/>
    <cellStyle name="Note 18" xfId="2643"/>
    <cellStyle name="Note 18 2" xfId="19426"/>
    <cellStyle name="Note 18 3" xfId="36035"/>
    <cellStyle name="Note 18 4" xfId="13085"/>
    <cellStyle name="Note 19" xfId="2644"/>
    <cellStyle name="Note 19 2" xfId="19427"/>
    <cellStyle name="Note 19 3" xfId="36034"/>
    <cellStyle name="Note 19 4" xfId="13086"/>
    <cellStyle name="Note 2" xfId="571"/>
    <cellStyle name="Note 2 2" xfId="572"/>
    <cellStyle name="Note 2 2 2" xfId="17547"/>
    <cellStyle name="Note 2 2 3" xfId="11206"/>
    <cellStyle name="Note 2 3" xfId="573"/>
    <cellStyle name="Note 2 3 2" xfId="17548"/>
    <cellStyle name="Note 2 3 3" xfId="33549"/>
    <cellStyle name="Note 2 3 4" xfId="11207"/>
    <cellStyle name="Note 2 4" xfId="17546"/>
    <cellStyle name="Note 2 5" xfId="33751"/>
    <cellStyle name="Note 2 6" xfId="11205"/>
    <cellStyle name="Note 20" xfId="2645"/>
    <cellStyle name="Note 20 2" xfId="19428"/>
    <cellStyle name="Note 20 3" xfId="36033"/>
    <cellStyle name="Note 20 4" xfId="13087"/>
    <cellStyle name="Note 21" xfId="2646"/>
    <cellStyle name="Note 21 2" xfId="19429"/>
    <cellStyle name="Note 21 3" xfId="36032"/>
    <cellStyle name="Note 21 4" xfId="13088"/>
    <cellStyle name="Note 22" xfId="2647"/>
    <cellStyle name="Note 22 2" xfId="19430"/>
    <cellStyle name="Note 22 3" xfId="36031"/>
    <cellStyle name="Note 22 4" xfId="13089"/>
    <cellStyle name="Note 23" xfId="2648"/>
    <cellStyle name="Note 23 2" xfId="19431"/>
    <cellStyle name="Note 23 3" xfId="36030"/>
    <cellStyle name="Note 23 4" xfId="13090"/>
    <cellStyle name="Note 24" xfId="2649"/>
    <cellStyle name="Note 24 2" xfId="19432"/>
    <cellStyle name="Note 24 3" xfId="36029"/>
    <cellStyle name="Note 24 4" xfId="13091"/>
    <cellStyle name="Note 25" xfId="2650"/>
    <cellStyle name="Note 25 2" xfId="19433"/>
    <cellStyle name="Note 25 3" xfId="36028"/>
    <cellStyle name="Note 25 4" xfId="13092"/>
    <cellStyle name="Note 26" xfId="2651"/>
    <cellStyle name="Note 26 2" xfId="19434"/>
    <cellStyle name="Note 26 3" xfId="36027"/>
    <cellStyle name="Note 26 4" xfId="13093"/>
    <cellStyle name="Note 27" xfId="2652"/>
    <cellStyle name="Note 27 2" xfId="19435"/>
    <cellStyle name="Note 27 3" xfId="36026"/>
    <cellStyle name="Note 27 4" xfId="13094"/>
    <cellStyle name="Note 28" xfId="2653"/>
    <cellStyle name="Note 28 2" xfId="19436"/>
    <cellStyle name="Note 28 3" xfId="33631"/>
    <cellStyle name="Note 28 4" xfId="13095"/>
    <cellStyle name="Note 29" xfId="2654"/>
    <cellStyle name="Note 29 2" xfId="19437"/>
    <cellStyle name="Note 29 3" xfId="36025"/>
    <cellStyle name="Note 29 4" xfId="13096"/>
    <cellStyle name="Note 3" xfId="574"/>
    <cellStyle name="Note 3 2" xfId="575"/>
    <cellStyle name="Note 3 2 2" xfId="17550"/>
    <cellStyle name="Note 3 2 3" xfId="36714"/>
    <cellStyle name="Note 3 2 4" xfId="11209"/>
    <cellStyle name="Note 3 3" xfId="17549"/>
    <cellStyle name="Note 3 4" xfId="36715"/>
    <cellStyle name="Note 3 5" xfId="11208"/>
    <cellStyle name="Note 30" xfId="2655"/>
    <cellStyle name="Note 30 2" xfId="19438"/>
    <cellStyle name="Note 30 3" xfId="33630"/>
    <cellStyle name="Note 30 4" xfId="13097"/>
    <cellStyle name="Note 31" xfId="2656"/>
    <cellStyle name="Note 31 2" xfId="19439"/>
    <cellStyle name="Note 31 3" xfId="36024"/>
    <cellStyle name="Note 31 4" xfId="13098"/>
    <cellStyle name="Note 32" xfId="2657"/>
    <cellStyle name="Note 32 2" xfId="19440"/>
    <cellStyle name="Note 32 3" xfId="36023"/>
    <cellStyle name="Note 32 4" xfId="13099"/>
    <cellStyle name="Note 33" xfId="2658"/>
    <cellStyle name="Note 33 2" xfId="19441"/>
    <cellStyle name="Note 33 3" xfId="36022"/>
    <cellStyle name="Note 33 4" xfId="13100"/>
    <cellStyle name="Note 34" xfId="2659"/>
    <cellStyle name="Note 34 2" xfId="19442"/>
    <cellStyle name="Note 34 3" xfId="36021"/>
    <cellStyle name="Note 34 4" xfId="13101"/>
    <cellStyle name="Note 35" xfId="2660"/>
    <cellStyle name="Note 35 2" xfId="19443"/>
    <cellStyle name="Note 35 3" xfId="36020"/>
    <cellStyle name="Note 35 4" xfId="13102"/>
    <cellStyle name="Note 36" xfId="2661"/>
    <cellStyle name="Note 36 2" xfId="19444"/>
    <cellStyle name="Note 36 3" xfId="36019"/>
    <cellStyle name="Note 36 4" xfId="13103"/>
    <cellStyle name="Note 37" xfId="2662"/>
    <cellStyle name="Note 37 2" xfId="19445"/>
    <cellStyle name="Note 37 3" xfId="36018"/>
    <cellStyle name="Note 37 4" xfId="13104"/>
    <cellStyle name="Note 38" xfId="2663"/>
    <cellStyle name="Note 38 2" xfId="19446"/>
    <cellStyle name="Note 38 3" xfId="36017"/>
    <cellStyle name="Note 38 4" xfId="13105"/>
    <cellStyle name="Note 39" xfId="2664"/>
    <cellStyle name="Note 39 2" xfId="19447"/>
    <cellStyle name="Note 39 3" xfId="36016"/>
    <cellStyle name="Note 39 4" xfId="13106"/>
    <cellStyle name="Note 4" xfId="2665"/>
    <cellStyle name="Note 4 2" xfId="19448"/>
    <cellStyle name="Note 4 3" xfId="36015"/>
    <cellStyle name="Note 4 4" xfId="13107"/>
    <cellStyle name="Note 40" xfId="2666"/>
    <cellStyle name="Note 40 2" xfId="19449"/>
    <cellStyle name="Note 40 3" xfId="36014"/>
    <cellStyle name="Note 40 4" xfId="13108"/>
    <cellStyle name="Note 41" xfId="2667"/>
    <cellStyle name="Note 41 2" xfId="19450"/>
    <cellStyle name="Note 41 3" xfId="36013"/>
    <cellStyle name="Note 41 4" xfId="13109"/>
    <cellStyle name="Note 42" xfId="2668"/>
    <cellStyle name="Note 42 2" xfId="19451"/>
    <cellStyle name="Note 42 3" xfId="36012"/>
    <cellStyle name="Note 42 4" xfId="13110"/>
    <cellStyle name="Note 43" xfId="2669"/>
    <cellStyle name="Note 43 2" xfId="19452"/>
    <cellStyle name="Note 43 3" xfId="36011"/>
    <cellStyle name="Note 43 4" xfId="13111"/>
    <cellStyle name="Note 44" xfId="2670"/>
    <cellStyle name="Note 44 2" xfId="19453"/>
    <cellStyle name="Note 44 3" xfId="36010"/>
    <cellStyle name="Note 44 4" xfId="13112"/>
    <cellStyle name="Note 45" xfId="2671"/>
    <cellStyle name="Note 45 2" xfId="19454"/>
    <cellStyle name="Note 45 3" xfId="36009"/>
    <cellStyle name="Note 45 4" xfId="13113"/>
    <cellStyle name="Note 46" xfId="2672"/>
    <cellStyle name="Note 46 2" xfId="19455"/>
    <cellStyle name="Note 46 3" xfId="36008"/>
    <cellStyle name="Note 46 4" xfId="13114"/>
    <cellStyle name="Note 47" xfId="2673"/>
    <cellStyle name="Note 47 2" xfId="19456"/>
    <cellStyle name="Note 47 3" xfId="36007"/>
    <cellStyle name="Note 47 4" xfId="13115"/>
    <cellStyle name="Note 48" xfId="19879"/>
    <cellStyle name="Note 49" xfId="33447"/>
    <cellStyle name="Note 5" xfId="2674"/>
    <cellStyle name="Note 5 2" xfId="19457"/>
    <cellStyle name="Note 5 3" xfId="36006"/>
    <cellStyle name="Note 5 4" xfId="13116"/>
    <cellStyle name="Note 50" xfId="13537"/>
    <cellStyle name="Note 6" xfId="2675"/>
    <cellStyle name="Note 6 2" xfId="19458"/>
    <cellStyle name="Note 6 3" xfId="36005"/>
    <cellStyle name="Note 6 4" xfId="13117"/>
    <cellStyle name="Note 7" xfId="2676"/>
    <cellStyle name="Note 7 2" xfId="19459"/>
    <cellStyle name="Note 7 3" xfId="36004"/>
    <cellStyle name="Note 7 4" xfId="13118"/>
    <cellStyle name="Note 8" xfId="2677"/>
    <cellStyle name="Note 8 2" xfId="19460"/>
    <cellStyle name="Note 8 3" xfId="36003"/>
    <cellStyle name="Note 8 4" xfId="13119"/>
    <cellStyle name="Note 9" xfId="2678"/>
    <cellStyle name="Note 9 2" xfId="19461"/>
    <cellStyle name="Note 9 3" xfId="36002"/>
    <cellStyle name="Note 9 4" xfId="13120"/>
    <cellStyle name="Notiz" xfId="576"/>
    <cellStyle name="Notiz 2" xfId="577"/>
    <cellStyle name="Notiz 2 2" xfId="17552"/>
    <cellStyle name="Notiz 2 3" xfId="11211"/>
    <cellStyle name="Notiz 3" xfId="578"/>
    <cellStyle name="Notiz 3 2" xfId="17553"/>
    <cellStyle name="Notiz 3 3" xfId="11212"/>
    <cellStyle name="Notiz 4" xfId="579"/>
    <cellStyle name="Notiz 4 2" xfId="17554"/>
    <cellStyle name="Notiz 4 3" xfId="11213"/>
    <cellStyle name="Notiz 5" xfId="17551"/>
    <cellStyle name="Notiz 6" xfId="36713"/>
    <cellStyle name="Notiz 7" xfId="11210"/>
    <cellStyle name="Option_Added_Cont_Desc" xfId="2679"/>
    <cellStyle name="Output" xfId="3133"/>
    <cellStyle name="Output 10" xfId="2680"/>
    <cellStyle name="Output 10 2" xfId="19462"/>
    <cellStyle name="Output 10 3" xfId="36001"/>
    <cellStyle name="Output 10 4" xfId="13121"/>
    <cellStyle name="Output 11" xfId="2681"/>
    <cellStyle name="Output 11 2" xfId="19463"/>
    <cellStyle name="Output 11 3" xfId="36000"/>
    <cellStyle name="Output 11 4" xfId="13122"/>
    <cellStyle name="Output 12" xfId="2682"/>
    <cellStyle name="Output 12 2" xfId="19464"/>
    <cellStyle name="Output 12 3" xfId="35999"/>
    <cellStyle name="Output 12 4" xfId="13123"/>
    <cellStyle name="Output 13" xfId="2683"/>
    <cellStyle name="Output 13 2" xfId="19465"/>
    <cellStyle name="Output 13 3" xfId="35998"/>
    <cellStyle name="Output 13 4" xfId="13124"/>
    <cellStyle name="Output 14" xfId="2684"/>
    <cellStyle name="Output 14 2" xfId="19466"/>
    <cellStyle name="Output 14 3" xfId="35997"/>
    <cellStyle name="Output 14 4" xfId="13125"/>
    <cellStyle name="Output 15" xfId="2685"/>
    <cellStyle name="Output 15 2" xfId="19467"/>
    <cellStyle name="Output 15 3" xfId="35996"/>
    <cellStyle name="Output 15 4" xfId="13126"/>
    <cellStyle name="Output 16" xfId="2686"/>
    <cellStyle name="Output 16 2" xfId="19468"/>
    <cellStyle name="Output 16 3" xfId="34730"/>
    <cellStyle name="Output 16 4" xfId="13127"/>
    <cellStyle name="Output 17" xfId="2687"/>
    <cellStyle name="Output 17 2" xfId="19469"/>
    <cellStyle name="Output 17 3" xfId="34729"/>
    <cellStyle name="Output 17 4" xfId="13128"/>
    <cellStyle name="Output 18" xfId="2688"/>
    <cellStyle name="Output 18 2" xfId="19470"/>
    <cellStyle name="Output 18 3" xfId="28592"/>
    <cellStyle name="Output 18 4" xfId="13129"/>
    <cellStyle name="Output 19" xfId="2689"/>
    <cellStyle name="Output 19 2" xfId="19471"/>
    <cellStyle name="Output 19 3" xfId="34728"/>
    <cellStyle name="Output 19 4" xfId="13130"/>
    <cellStyle name="Output 2" xfId="580"/>
    <cellStyle name="Output 2 2" xfId="17555"/>
    <cellStyle name="Output 2 3" xfId="11214"/>
    <cellStyle name="Output 20" xfId="2690"/>
    <cellStyle name="Output 20 2" xfId="19472"/>
    <cellStyle name="Output 20 3" xfId="34727"/>
    <cellStyle name="Output 20 4" xfId="13131"/>
    <cellStyle name="Output 21" xfId="2691"/>
    <cellStyle name="Output 21 2" xfId="19473"/>
    <cellStyle name="Output 21 3" xfId="28534"/>
    <cellStyle name="Output 21 4" xfId="13132"/>
    <cellStyle name="Output 22" xfId="2692"/>
    <cellStyle name="Output 22 2" xfId="19474"/>
    <cellStyle name="Output 22 3" xfId="28533"/>
    <cellStyle name="Output 22 4" xfId="13133"/>
    <cellStyle name="Output 23" xfId="2693"/>
    <cellStyle name="Output 23 2" xfId="19475"/>
    <cellStyle name="Output 23 3" xfId="28532"/>
    <cellStyle name="Output 23 4" xfId="13134"/>
    <cellStyle name="Output 24" xfId="2694"/>
    <cellStyle name="Output 24 2" xfId="19476"/>
    <cellStyle name="Output 24 3" xfId="33537"/>
    <cellStyle name="Output 24 4" xfId="13135"/>
    <cellStyle name="Output 25" xfId="2695"/>
    <cellStyle name="Output 25 2" xfId="19477"/>
    <cellStyle name="Output 25 3" xfId="33536"/>
    <cellStyle name="Output 25 4" xfId="13136"/>
    <cellStyle name="Output 26" xfId="2696"/>
    <cellStyle name="Output 26 2" xfId="19478"/>
    <cellStyle name="Output 26 3" xfId="33535"/>
    <cellStyle name="Output 26 4" xfId="13137"/>
    <cellStyle name="Output 27" xfId="2697"/>
    <cellStyle name="Output 27 2" xfId="19479"/>
    <cellStyle name="Output 27 3" xfId="33534"/>
    <cellStyle name="Output 27 4" xfId="13138"/>
    <cellStyle name="Output 28" xfId="2698"/>
    <cellStyle name="Output 28 2" xfId="19480"/>
    <cellStyle name="Output 28 3" xfId="28334"/>
    <cellStyle name="Output 28 4" xfId="13139"/>
    <cellStyle name="Output 29" xfId="2699"/>
    <cellStyle name="Output 29 2" xfId="19481"/>
    <cellStyle name="Output 29 3" xfId="33533"/>
    <cellStyle name="Output 29 4" xfId="13140"/>
    <cellStyle name="Output 3" xfId="581"/>
    <cellStyle name="Output 3 2" xfId="582"/>
    <cellStyle name="Output 3 2 2" xfId="17557"/>
    <cellStyle name="Output 3 2 3" xfId="36711"/>
    <cellStyle name="Output 3 2 4" xfId="11216"/>
    <cellStyle name="Output 3 3" xfId="17556"/>
    <cellStyle name="Output 3 4" xfId="36712"/>
    <cellStyle name="Output 3 5" xfId="11215"/>
    <cellStyle name="Output 30" xfId="2700"/>
    <cellStyle name="Output 30 2" xfId="19482"/>
    <cellStyle name="Output 30 3" xfId="33532"/>
    <cellStyle name="Output 30 4" xfId="13141"/>
    <cellStyle name="Output 31" xfId="2701"/>
    <cellStyle name="Output 31 2" xfId="19483"/>
    <cellStyle name="Output 31 3" xfId="33531"/>
    <cellStyle name="Output 31 4" xfId="13142"/>
    <cellStyle name="Output 32" xfId="2702"/>
    <cellStyle name="Output 32 2" xfId="19484"/>
    <cellStyle name="Output 32 3" xfId="33530"/>
    <cellStyle name="Output 32 4" xfId="13143"/>
    <cellStyle name="Output 33" xfId="2703"/>
    <cellStyle name="Output 33 2" xfId="19485"/>
    <cellStyle name="Output 33 3" xfId="28333"/>
    <cellStyle name="Output 33 4" xfId="13144"/>
    <cellStyle name="Output 34" xfId="2704"/>
    <cellStyle name="Output 34 2" xfId="19486"/>
    <cellStyle name="Output 34 3" xfId="33529"/>
    <cellStyle name="Output 34 4" xfId="13145"/>
    <cellStyle name="Output 35" xfId="2705"/>
    <cellStyle name="Output 35 2" xfId="19487"/>
    <cellStyle name="Output 35 3" xfId="33528"/>
    <cellStyle name="Output 35 4" xfId="13146"/>
    <cellStyle name="Output 36" xfId="2706"/>
    <cellStyle name="Output 36 2" xfId="19488"/>
    <cellStyle name="Output 36 3" xfId="33527"/>
    <cellStyle name="Output 36 4" xfId="13147"/>
    <cellStyle name="Output 37" xfId="2707"/>
    <cellStyle name="Output 37 2" xfId="19489"/>
    <cellStyle name="Output 37 3" xfId="28332"/>
    <cellStyle name="Output 37 4" xfId="13148"/>
    <cellStyle name="Output 38" xfId="2708"/>
    <cellStyle name="Output 38 2" xfId="19490"/>
    <cellStyle name="Output 38 3" xfId="33526"/>
    <cellStyle name="Output 38 4" xfId="13149"/>
    <cellStyle name="Output 39" xfId="2709"/>
    <cellStyle name="Output 39 2" xfId="19491"/>
    <cellStyle name="Output 39 3" xfId="33525"/>
    <cellStyle name="Output 39 4" xfId="13150"/>
    <cellStyle name="Output 4" xfId="2710"/>
    <cellStyle name="Output 4 2" xfId="19492"/>
    <cellStyle name="Output 4 3" xfId="33524"/>
    <cellStyle name="Output 4 4" xfId="13151"/>
    <cellStyle name="Output 40" xfId="2711"/>
    <cellStyle name="Output 40 2" xfId="19493"/>
    <cellStyle name="Output 40 3" xfId="33523"/>
    <cellStyle name="Output 40 4" xfId="13152"/>
    <cellStyle name="Output 41" xfId="2712"/>
    <cellStyle name="Output 41 2" xfId="19494"/>
    <cellStyle name="Output 41 3" xfId="28331"/>
    <cellStyle name="Output 41 4" xfId="13153"/>
    <cellStyle name="Output 42" xfId="2713"/>
    <cellStyle name="Output 42 2" xfId="19495"/>
    <cellStyle name="Output 42 3" xfId="33522"/>
    <cellStyle name="Output 42 4" xfId="13154"/>
    <cellStyle name="Output 43" xfId="2714"/>
    <cellStyle name="Output 43 2" xfId="19496"/>
    <cellStyle name="Output 43 3" xfId="33521"/>
    <cellStyle name="Output 43 4" xfId="13155"/>
    <cellStyle name="Output 44" xfId="2715"/>
    <cellStyle name="Output 44 2" xfId="19497"/>
    <cellStyle name="Output 44 3" xfId="33520"/>
    <cellStyle name="Output 44 4" xfId="13156"/>
    <cellStyle name="Output 45" xfId="2716"/>
    <cellStyle name="Output 45 2" xfId="19498"/>
    <cellStyle name="Output 45 3" xfId="28330"/>
    <cellStyle name="Output 45 4" xfId="13157"/>
    <cellStyle name="Output 46" xfId="2717"/>
    <cellStyle name="Output 46 2" xfId="19499"/>
    <cellStyle name="Output 46 3" xfId="33519"/>
    <cellStyle name="Output 46 4" xfId="13158"/>
    <cellStyle name="Output 47" xfId="2718"/>
    <cellStyle name="Output 47 2" xfId="19500"/>
    <cellStyle name="Output 47 3" xfId="33518"/>
    <cellStyle name="Output 47 4" xfId="13159"/>
    <cellStyle name="Output 48" xfId="19880"/>
    <cellStyle name="Output 49" xfId="33446"/>
    <cellStyle name="Output 5" xfId="2719"/>
    <cellStyle name="Output 5 2" xfId="19501"/>
    <cellStyle name="Output 5 3" xfId="33517"/>
    <cellStyle name="Output 5 4" xfId="13160"/>
    <cellStyle name="Output 50" xfId="13538"/>
    <cellStyle name="Output 6" xfId="2720"/>
    <cellStyle name="Output 6 2" xfId="19502"/>
    <cellStyle name="Output 6 3" xfId="33516"/>
    <cellStyle name="Output 6 4" xfId="13161"/>
    <cellStyle name="Output 7" xfId="2721"/>
    <cellStyle name="Output 7 2" xfId="19503"/>
    <cellStyle name="Output 7 3" xfId="33515"/>
    <cellStyle name="Output 7 4" xfId="13162"/>
    <cellStyle name="Output 8" xfId="2722"/>
    <cellStyle name="Output 8 2" xfId="19504"/>
    <cellStyle name="Output 8 3" xfId="28329"/>
    <cellStyle name="Output 8 4" xfId="13163"/>
    <cellStyle name="Output 9" xfId="2723"/>
    <cellStyle name="Output 9 2" xfId="19505"/>
    <cellStyle name="Output 9 3" xfId="28093"/>
    <cellStyle name="Output 9 4" xfId="13164"/>
    <cellStyle name="Percent" xfId="3143"/>
    <cellStyle name="Percent [0]" xfId="10313"/>
    <cellStyle name="Percent [00]" xfId="10314"/>
    <cellStyle name="Percent [00] 2" xfId="10315"/>
    <cellStyle name="Percent [00] 3" xfId="10316"/>
    <cellStyle name="Percent [00] 4" xfId="10317"/>
    <cellStyle name="Percent [00] 5" xfId="10318"/>
    <cellStyle name="Percent [00] 6" xfId="10319"/>
    <cellStyle name="Percent [00] 7" xfId="10320"/>
    <cellStyle name="Percent [00] 8" xfId="10321"/>
    <cellStyle name="Percent [2]" xfId="2724"/>
    <cellStyle name="Percent [2] 2" xfId="10322"/>
    <cellStyle name="Percent [2] 3" xfId="10323"/>
    <cellStyle name="Percent [2] 4" xfId="10324"/>
    <cellStyle name="Percent [2] 5" xfId="10325"/>
    <cellStyle name="Percent [2] 6" xfId="10326"/>
    <cellStyle name="Percent [2] 7" xfId="10327"/>
    <cellStyle name="Percent [2] 8" xfId="10328"/>
    <cellStyle name="Percent 10" xfId="3144"/>
    <cellStyle name="Percent 10 2" xfId="10329"/>
    <cellStyle name="Percent 10 3" xfId="10330"/>
    <cellStyle name="Percent 10 4" xfId="10331"/>
    <cellStyle name="Percent 10 5" xfId="10332"/>
    <cellStyle name="Percent 10 6" xfId="10333"/>
    <cellStyle name="Percent 10 7" xfId="10334"/>
    <cellStyle name="Percent 10 8" xfId="10335"/>
    <cellStyle name="Percent 11" xfId="10336"/>
    <cellStyle name="Percent 11 2" xfId="10337"/>
    <cellStyle name="Percent 11 3" xfId="10338"/>
    <cellStyle name="Percent 11 4" xfId="10339"/>
    <cellStyle name="Percent 11 5" xfId="10340"/>
    <cellStyle name="Percent 11 6" xfId="10341"/>
    <cellStyle name="Percent 11 7" xfId="10342"/>
    <cellStyle name="Percent 11 8" xfId="10343"/>
    <cellStyle name="Percent 12" xfId="10344"/>
    <cellStyle name="Percent 12 2" xfId="10345"/>
    <cellStyle name="Percent 12 3" xfId="10346"/>
    <cellStyle name="Percent 12 4" xfId="10347"/>
    <cellStyle name="Percent 12 5" xfId="10348"/>
    <cellStyle name="Percent 12 6" xfId="10349"/>
    <cellStyle name="Percent 12 7" xfId="10350"/>
    <cellStyle name="Percent 12 8" xfId="10351"/>
    <cellStyle name="Percent 13" xfId="10352"/>
    <cellStyle name="Percent 13 2" xfId="10353"/>
    <cellStyle name="Percent 13 3" xfId="10354"/>
    <cellStyle name="Percent 13 4" xfId="10355"/>
    <cellStyle name="Percent 13 5" xfId="10356"/>
    <cellStyle name="Percent 13 6" xfId="10357"/>
    <cellStyle name="Percent 13 7" xfId="10358"/>
    <cellStyle name="Percent 13 8" xfId="10359"/>
    <cellStyle name="Percent 14" xfId="10360"/>
    <cellStyle name="Percent 14 2" xfId="10361"/>
    <cellStyle name="Percent 14 3" xfId="10362"/>
    <cellStyle name="Percent 14 4" xfId="10363"/>
    <cellStyle name="Percent 14 5" xfId="10364"/>
    <cellStyle name="Percent 14 6" xfId="10365"/>
    <cellStyle name="Percent 14 7" xfId="10366"/>
    <cellStyle name="Percent 14 8" xfId="10367"/>
    <cellStyle name="Percent 15" xfId="10368"/>
    <cellStyle name="Percent 15 2" xfId="10369"/>
    <cellStyle name="Percent 15 3" xfId="10370"/>
    <cellStyle name="Percent 15 4" xfId="10371"/>
    <cellStyle name="Percent 15 5" xfId="10372"/>
    <cellStyle name="Percent 15 6" xfId="10373"/>
    <cellStyle name="Percent 15 7" xfId="10374"/>
    <cellStyle name="Percent 15 8" xfId="10375"/>
    <cellStyle name="Percent 16" xfId="10376"/>
    <cellStyle name="Percent 16 2" xfId="10377"/>
    <cellStyle name="Percent 16 3" xfId="10378"/>
    <cellStyle name="Percent 16 4" xfId="10379"/>
    <cellStyle name="Percent 16 5" xfId="10380"/>
    <cellStyle name="Percent 16 6" xfId="10381"/>
    <cellStyle name="Percent 16 7" xfId="10382"/>
    <cellStyle name="Percent 16 8" xfId="10383"/>
    <cellStyle name="Percent 17" xfId="10384"/>
    <cellStyle name="Percent 2" xfId="12"/>
    <cellStyle name="Percent 2 10" xfId="10385"/>
    <cellStyle name="Percent 2 2" xfId="4"/>
    <cellStyle name="Percent 2 2 2" xfId="583"/>
    <cellStyle name="Percent 2 2 2 2" xfId="584"/>
    <cellStyle name="Percent 2 2 2 3" xfId="585"/>
    <cellStyle name="Percent 2 2 3" xfId="586"/>
    <cellStyle name="Percent 2 2 4" xfId="587"/>
    <cellStyle name="Percent 2 2 5" xfId="10386"/>
    <cellStyle name="Percent 2 2 6" xfId="10387"/>
    <cellStyle name="Percent 2 2 7" xfId="10388"/>
    <cellStyle name="Percent 2 2 8" xfId="10389"/>
    <cellStyle name="Percent 2 3" xfId="588"/>
    <cellStyle name="Percent 2 3 2" xfId="589"/>
    <cellStyle name="Percent 2 4" xfId="590"/>
    <cellStyle name="Percent 2 5" xfId="10390"/>
    <cellStyle name="Percent 2 6" xfId="10391"/>
    <cellStyle name="Percent 2 6 3" xfId="10392"/>
    <cellStyle name="Percent 2 7" xfId="10393"/>
    <cellStyle name="Percent 2 8" xfId="10394"/>
    <cellStyle name="Percent 2 9" xfId="10395"/>
    <cellStyle name="Percent 3" xfId="3"/>
    <cellStyle name="Percent 3 2" xfId="52"/>
    <cellStyle name="Percent 3 3" xfId="10396"/>
    <cellStyle name="Percent 3 3 2" xfId="10397"/>
    <cellStyle name="Percent 3 4" xfId="10398"/>
    <cellStyle name="Percent 3 5" xfId="10399"/>
    <cellStyle name="Percent 3 6" xfId="10400"/>
    <cellStyle name="Percent 3 7" xfId="10401"/>
    <cellStyle name="Percent 3 8" xfId="10402"/>
    <cellStyle name="Percent 3 9" xfId="10588"/>
    <cellStyle name="Percent 4" xfId="591"/>
    <cellStyle name="Percent 4 2" xfId="79"/>
    <cellStyle name="Percent 4 2 2" xfId="592"/>
    <cellStyle name="Percent 4 2 3" xfId="593"/>
    <cellStyle name="Percent 4 3" xfId="594"/>
    <cellStyle name="Percent 4 4" xfId="595"/>
    <cellStyle name="Percent 4 5" xfId="10403"/>
    <cellStyle name="Percent 4 6" xfId="10404"/>
    <cellStyle name="Percent 4 7" xfId="10405"/>
    <cellStyle name="Percent 4 8" xfId="10406"/>
    <cellStyle name="Percent 4 9" xfId="10407"/>
    <cellStyle name="Percent 5" xfId="596"/>
    <cellStyle name="Percent 5 2" xfId="597"/>
    <cellStyle name="Percent 5 2 2" xfId="598"/>
    <cellStyle name="Percent 5 3" xfId="599"/>
    <cellStyle name="Percent 5 4" xfId="600"/>
    <cellStyle name="Percent 5 5" xfId="10408"/>
    <cellStyle name="Percent 5 6" xfId="10409"/>
    <cellStyle name="Percent 5 7" xfId="10410"/>
    <cellStyle name="Percent 5 8" xfId="10411"/>
    <cellStyle name="Percent 6" xfId="601"/>
    <cellStyle name="Percent 6 2" xfId="602"/>
    <cellStyle name="Percent 6 3" xfId="10412"/>
    <cellStyle name="Percent 6 4" xfId="10413"/>
    <cellStyle name="Percent 6 5" xfId="10414"/>
    <cellStyle name="Percent 6 6" xfId="10415"/>
    <cellStyle name="Percent 6 7" xfId="10416"/>
    <cellStyle name="Percent 6 8" xfId="10417"/>
    <cellStyle name="Percent 7" xfId="603"/>
    <cellStyle name="Percent 7 2" xfId="10418"/>
    <cellStyle name="Percent 7 3" xfId="10419"/>
    <cellStyle name="Percent 7 4" xfId="10420"/>
    <cellStyle name="Percent 7 5" xfId="10421"/>
    <cellStyle name="Percent 7 6" xfId="10422"/>
    <cellStyle name="Percent 7 7" xfId="10423"/>
    <cellStyle name="Percent 7 8" xfId="10424"/>
    <cellStyle name="Percent 8" xfId="10425"/>
    <cellStyle name="Percent 8 2" xfId="10426"/>
    <cellStyle name="Percent 8 3" xfId="10427"/>
    <cellStyle name="Percent 8 4" xfId="10428"/>
    <cellStyle name="Percent 8 5" xfId="10429"/>
    <cellStyle name="Percent 8 6" xfId="10430"/>
    <cellStyle name="Percent 8 7" xfId="10431"/>
    <cellStyle name="Percent 8 8" xfId="10432"/>
    <cellStyle name="Percent 9" xfId="10433"/>
    <cellStyle name="Percent 9 2" xfId="10434"/>
    <cellStyle name="Percent 9 3" xfId="10435"/>
    <cellStyle name="Percent 9 4" xfId="10436"/>
    <cellStyle name="Percent 9 5" xfId="10437"/>
    <cellStyle name="Percent 9 6" xfId="10438"/>
    <cellStyle name="Percent 9 7" xfId="10439"/>
    <cellStyle name="Percent 9 8" xfId="10440"/>
    <cellStyle name="Percentuale 4" xfId="3138"/>
    <cellStyle name="Percentuale 4 2" xfId="10441"/>
    <cellStyle name="Porcen - Modelo2" xfId="604"/>
    <cellStyle name="Porcen - Modelo2 2" xfId="17558"/>
    <cellStyle name="Porcen - Modelo2 3" xfId="11217"/>
    <cellStyle name="Pourcentage 2" xfId="10544"/>
    <cellStyle name="Preliminary_Data" xfId="2725"/>
    <cellStyle name="PrePop Currency (0)" xfId="10442"/>
    <cellStyle name="PrePop Currency (0) 2" xfId="10443"/>
    <cellStyle name="PrePop Currency (0) 3" xfId="10444"/>
    <cellStyle name="PrePop Currency (0) 4" xfId="10445"/>
    <cellStyle name="PrePop Currency (0) 5" xfId="10446"/>
    <cellStyle name="PrePop Currency (0) 6" xfId="10447"/>
    <cellStyle name="PrePop Currency (0) 7" xfId="10448"/>
    <cellStyle name="PrePop Currency (0) 8" xfId="10449"/>
    <cellStyle name="PrePop Currency (2)" xfId="10450"/>
    <cellStyle name="PrePop Units (0)" xfId="10451"/>
    <cellStyle name="PrePop Units (0) 2" xfId="10452"/>
    <cellStyle name="PrePop Units (0) 3" xfId="10453"/>
    <cellStyle name="PrePop Units (0) 4" xfId="10454"/>
    <cellStyle name="PrePop Units (0) 5" xfId="10455"/>
    <cellStyle name="PrePop Units (0) 6" xfId="10456"/>
    <cellStyle name="PrePop Units (0) 7" xfId="10457"/>
    <cellStyle name="PrePop Units (0) 8" xfId="10458"/>
    <cellStyle name="PrePop Units (1)" xfId="10459"/>
    <cellStyle name="PrePop Units (2)" xfId="10460"/>
    <cellStyle name="price" xfId="605"/>
    <cellStyle name="Prices_Data" xfId="2726"/>
    <cellStyle name="Procentowy 2" xfId="606"/>
    <cellStyle name="Protec" xfId="10545"/>
    <cellStyle name="Protec 2" xfId="23371"/>
    <cellStyle name="Protec 3" xfId="17028"/>
    <cellStyle name="Prozent 2" xfId="53"/>
    <cellStyle name="Prozent 2 2" xfId="54"/>
    <cellStyle name="Prozent 3" xfId="55"/>
    <cellStyle name="Prozent 3 2" xfId="56"/>
    <cellStyle name="Prozent 4" xfId="57"/>
    <cellStyle name="Prozent 4 2" xfId="58"/>
    <cellStyle name="Prüfstandskostensätze" xfId="607"/>
    <cellStyle name="Prüfstandskostensätze 10" xfId="11218"/>
    <cellStyle name="Prüfstandskostensätze 2" xfId="608"/>
    <cellStyle name="Prüfstandskostensätze 2 2" xfId="17560"/>
    <cellStyle name="Prüfstandskostensätze 2 3" xfId="11219"/>
    <cellStyle name="Prüfstandskostensätze 3" xfId="609"/>
    <cellStyle name="Prüfstandskostensätze 3 2" xfId="17561"/>
    <cellStyle name="Prüfstandskostensätze 3 3" xfId="11220"/>
    <cellStyle name="Prüfstandskostensätze 4" xfId="10461"/>
    <cellStyle name="Prüfstandskostensätze 4 2" xfId="23329"/>
    <cellStyle name="Prüfstandskostensätze 4 3" xfId="16987"/>
    <cellStyle name="Prüfstandskostensätze 5" xfId="10462"/>
    <cellStyle name="Prüfstandskostensätze 5 2" xfId="23330"/>
    <cellStyle name="Prüfstandskostensätze 5 3" xfId="16988"/>
    <cellStyle name="Prüfstandskostensätze 6" xfId="10463"/>
    <cellStyle name="Prüfstandskostensätze 6 2" xfId="23331"/>
    <cellStyle name="Prüfstandskostensätze 6 3" xfId="16989"/>
    <cellStyle name="Prüfstandskostensätze 7" xfId="10464"/>
    <cellStyle name="Prüfstandskostensätze 7 2" xfId="23332"/>
    <cellStyle name="Prüfstandskostensätze 7 3" xfId="16990"/>
    <cellStyle name="Prüfstandskostensätze 8" xfId="10465"/>
    <cellStyle name="Prüfstandskostensätze 8 2" xfId="23333"/>
    <cellStyle name="Prüfstandskostensätze 8 3" xfId="16991"/>
    <cellStyle name="Prüfstandskostensätze 9" xfId="17559"/>
    <cellStyle name="PSChar" xfId="10466"/>
    <cellStyle name="PSChar 2" xfId="23334"/>
    <cellStyle name="PSChar 3" xfId="16992"/>
    <cellStyle name="PSDate" xfId="10467"/>
    <cellStyle name="PSDec" xfId="10468"/>
    <cellStyle name="PSHeading" xfId="10469"/>
    <cellStyle name="PSHeading 2" xfId="23335"/>
    <cellStyle name="PSHeading 3" xfId="16993"/>
    <cellStyle name="PSInt" xfId="10470"/>
    <cellStyle name="PSSpacer" xfId="10471"/>
    <cellStyle name="PSSpacer 2" xfId="23336"/>
    <cellStyle name="PSSpacer 3" xfId="16994"/>
    <cellStyle name="Punto0 - Modelo1" xfId="610"/>
    <cellStyle name="Punto0 - Modelo1 2" xfId="17562"/>
    <cellStyle name="Punto0 - Modelo1 3" xfId="11221"/>
    <cellStyle name="Punto0 - Modelo6" xfId="611"/>
    <cellStyle name="Punto0 - Modelo6 2" xfId="17563"/>
    <cellStyle name="Punto0 - Modelo6 3" xfId="11222"/>
    <cellStyle name="Punto1 - Modelo1" xfId="612"/>
    <cellStyle name="Punto1 - Modelo1 2" xfId="17564"/>
    <cellStyle name="Punto1 - Modelo1 3" xfId="11223"/>
    <cellStyle name="R?" xfId="2727"/>
    <cellStyle name="R? 2" xfId="19506"/>
    <cellStyle name="R? 3" xfId="13165"/>
    <cellStyle name="RAHMEN-" xfId="613"/>
    <cellStyle name="RAHMEN- 2" xfId="614"/>
    <cellStyle name="RAHMEN- 2 2" xfId="17566"/>
    <cellStyle name="RAHMEN- 2 3" xfId="34925"/>
    <cellStyle name="RAHMEN- 2 4" xfId="11225"/>
    <cellStyle name="RAHMEN- 3" xfId="17565"/>
    <cellStyle name="RAHMEN- 4" xfId="34924"/>
    <cellStyle name="RAHMEN- 5" xfId="11224"/>
    <cellStyle name="RAHMEN..." xfId="615"/>
    <cellStyle name="RAHMEN... 2" xfId="17567"/>
    <cellStyle name="RAHMEN... 3" xfId="11226"/>
    <cellStyle name="RAHMEN_" xfId="616"/>
    <cellStyle name="RAHMEN==" xfId="617"/>
    <cellStyle name="RAHMEN== 2" xfId="17568"/>
    <cellStyle name="RAHMEN== 3" xfId="11227"/>
    <cellStyle name="revised" xfId="618"/>
    <cellStyle name="robs" xfId="10546"/>
    <cellStyle name="robs 2" xfId="10589"/>
    <cellStyle name="robs 2 2" xfId="23404"/>
    <cellStyle name="robs 2 3" xfId="37133"/>
    <cellStyle name="robs 2 4" xfId="17057"/>
    <cellStyle name="robs 3" xfId="23372"/>
    <cellStyle name="robs 4" xfId="37113"/>
    <cellStyle name="robs 5" xfId="17029"/>
    <cellStyle name="Rubrik" xfId="10472"/>
    <cellStyle name="Rubrik 1" xfId="10473"/>
    <cellStyle name="Rubrik 1 2" xfId="23338"/>
    <cellStyle name="Rubrik 1 3" xfId="16996"/>
    <cellStyle name="Rubrik 2" xfId="10474"/>
    <cellStyle name="Rubrik 2 2" xfId="23339"/>
    <cellStyle name="Rubrik 2 3" xfId="16997"/>
    <cellStyle name="Rubrik 3" xfId="10475"/>
    <cellStyle name="Rubrik 3 2" xfId="23340"/>
    <cellStyle name="Rubrik 3 3" xfId="16998"/>
    <cellStyle name="Rubrik 4" xfId="10476"/>
    <cellStyle name="Rubrik 4 2" xfId="23341"/>
    <cellStyle name="Rubrik 4 3" xfId="16999"/>
    <cellStyle name="Rubrik 5" xfId="23337"/>
    <cellStyle name="Rubrik 6" xfId="16995"/>
    <cellStyle name="sche|_x0005_" xfId="2728"/>
    <cellStyle name="sche|_x0005_ 2" xfId="19507"/>
    <cellStyle name="sche|_x0005_ 3" xfId="13166"/>
    <cellStyle name="Schlecht" xfId="619"/>
    <cellStyle name="Schlecht 2" xfId="17569"/>
    <cellStyle name="Schlecht 3" xfId="11228"/>
    <cellStyle name="SCHRAFFUR_D" xfId="620"/>
    <cellStyle name="section" xfId="621"/>
    <cellStyle name="section 2" xfId="17570"/>
    <cellStyle name="section 3" xfId="11229"/>
    <cellStyle name="Separador de milhares [0]_Person" xfId="622"/>
    <cellStyle name="Separador de milhares_Person" xfId="623"/>
    <cellStyle name="Sheet Title" xfId="624"/>
    <cellStyle name="Sheet Title 2" xfId="17571"/>
    <cellStyle name="Sheet Title 3" xfId="11230"/>
    <cellStyle name="Sl_ Sl_ S퀬P Sl_ Sl_ Sl_ Sl_ Sl_ " xfId="2729"/>
    <cellStyle name="Standard 12" xfId="625"/>
    <cellStyle name="Standard 12 2" xfId="17572"/>
    <cellStyle name="Standard 12 3" xfId="11231"/>
    <cellStyle name="Standard 2" xfId="59"/>
    <cellStyle name="Standard 2 13" xfId="3145"/>
    <cellStyle name="Standard 2 13 2" xfId="19889"/>
    <cellStyle name="Standard 2 13 3" xfId="13546"/>
    <cellStyle name="Standard 2 2" xfId="60"/>
    <cellStyle name="Standard 2 2 2" xfId="61"/>
    <cellStyle name="Standard 2 2 2 2" xfId="10590"/>
    <cellStyle name="Standard 2 2 2 2 2" xfId="23405"/>
    <cellStyle name="Standard 2 2 2 2 3" xfId="17058"/>
    <cellStyle name="Standard 2 2 2 3" xfId="10777"/>
    <cellStyle name="Standard 2 2 2 4" xfId="17117"/>
    <cellStyle name="Standard 2 2 2 5" xfId="10733"/>
    <cellStyle name="Standard 2 2 3" xfId="10591"/>
    <cellStyle name="Standard 2 2 3 2" xfId="23406"/>
    <cellStyle name="Standard 2 2 3 3" xfId="17059"/>
    <cellStyle name="Standard 2 2 4" xfId="10776"/>
    <cellStyle name="Standard 2 2 5" xfId="17116"/>
    <cellStyle name="Standard 2 2 6" xfId="10732"/>
    <cellStyle name="Standard 2 3" xfId="62"/>
    <cellStyle name="Standard 2 3 2" xfId="10592"/>
    <cellStyle name="Standard 2 3 2 2" xfId="23407"/>
    <cellStyle name="Standard 2 3 2 3" xfId="17060"/>
    <cellStyle name="Standard 2 3 3" xfId="10778"/>
    <cellStyle name="Standard 2 3 4" xfId="17118"/>
    <cellStyle name="Standard 2 3 5" xfId="10734"/>
    <cellStyle name="Standard 2 4" xfId="10593"/>
    <cellStyle name="Standard 2 4 2" xfId="23408"/>
    <cellStyle name="Standard 2 4 3" xfId="17061"/>
    <cellStyle name="Standard 2 5" xfId="10775"/>
    <cellStyle name="Standard 2 6" xfId="17115"/>
    <cellStyle name="Standard 2 7" xfId="10731"/>
    <cellStyle name="Standard 3" xfId="10477"/>
    <cellStyle name="Standard 3 2" xfId="10478"/>
    <cellStyle name="Standard 3 2 2" xfId="10479"/>
    <cellStyle name="Standard 3 2 2 2" xfId="23344"/>
    <cellStyle name="Standard 3 2 2 3" xfId="17002"/>
    <cellStyle name="Standard 3 2 3" xfId="23343"/>
    <cellStyle name="Standard 3 2 4" xfId="17001"/>
    <cellStyle name="Standard 3 3" xfId="23342"/>
    <cellStyle name="Standard 3 4" xfId="17000"/>
    <cellStyle name="Standard 4" xfId="10480"/>
    <cellStyle name="Standard 4 2" xfId="23345"/>
    <cellStyle name="Standard 4 3" xfId="17003"/>
    <cellStyle name="Standard 5" xfId="10481"/>
    <cellStyle name="Standard 5 2" xfId="23346"/>
    <cellStyle name="Standard 5 3" xfId="17004"/>
    <cellStyle name="Standard 7" xfId="10482"/>
    <cellStyle name="Standard 7 2" xfId="23347"/>
    <cellStyle name="Standard 7 3" xfId="17005"/>
    <cellStyle name="Standard_19990526 Meilensteine" xfId="10547"/>
    <cellStyle name="Style 1" xfId="626"/>
    <cellStyle name="Style 1 2" xfId="627"/>
    <cellStyle name="Style 1 2 2" xfId="17574"/>
    <cellStyle name="Style 1 2 3" xfId="11233"/>
    <cellStyle name="Style 1 3" xfId="628"/>
    <cellStyle name="Style 1 3 2" xfId="17575"/>
    <cellStyle name="Style 1 3 3" xfId="11234"/>
    <cellStyle name="Style 1 4" xfId="17573"/>
    <cellStyle name="Style 1 5" xfId="11232"/>
    <cellStyle name="subhead" xfId="629"/>
    <cellStyle name="subhead 2" xfId="17576"/>
    <cellStyle name="subhead 3" xfId="11235"/>
    <cellStyle name="Summa" xfId="10483"/>
    <cellStyle name="Summa 2" xfId="10484"/>
    <cellStyle name="Summa 2 2" xfId="23349"/>
    <cellStyle name="Summa 2 3" xfId="37104"/>
    <cellStyle name="Summa 2 4" xfId="17007"/>
    <cellStyle name="Summa 3" xfId="23348"/>
    <cellStyle name="Summa 4" xfId="37103"/>
    <cellStyle name="Summa 5" xfId="17006"/>
    <cellStyle name="Text Indent A" xfId="10485"/>
    <cellStyle name="Text Indent A 2" xfId="10486"/>
    <cellStyle name="Text Indent B" xfId="10487"/>
    <cellStyle name="Text Indent C" xfId="10488"/>
    <cellStyle name="Title" xfId="3134"/>
    <cellStyle name="Title 10" xfId="2730"/>
    <cellStyle name="Title 10 2" xfId="19508"/>
    <cellStyle name="Title 10 3" xfId="13167"/>
    <cellStyle name="Title 11" xfId="2731"/>
    <cellStyle name="Title 11 2" xfId="19509"/>
    <cellStyle name="Title 11 3" xfId="13168"/>
    <cellStyle name="Title 12" xfId="2732"/>
    <cellStyle name="Title 12 2" xfId="19510"/>
    <cellStyle name="Title 12 3" xfId="13169"/>
    <cellStyle name="Title 13" xfId="2733"/>
    <cellStyle name="Title 13 2" xfId="19511"/>
    <cellStyle name="Title 13 3" xfId="13170"/>
    <cellStyle name="Title 14" xfId="2734"/>
    <cellStyle name="Title 14 2" xfId="19512"/>
    <cellStyle name="Title 14 3" xfId="13171"/>
    <cellStyle name="Title 15" xfId="2735"/>
    <cellStyle name="Title 15 2" xfId="19513"/>
    <cellStyle name="Title 15 3" xfId="13172"/>
    <cellStyle name="Title 16" xfId="2736"/>
    <cellStyle name="Title 16 2" xfId="19514"/>
    <cellStyle name="Title 16 3" xfId="13173"/>
    <cellStyle name="Title 17" xfId="2737"/>
    <cellStyle name="Title 17 2" xfId="19515"/>
    <cellStyle name="Title 17 3" xfId="13174"/>
    <cellStyle name="Title 18" xfId="2738"/>
    <cellStyle name="Title 18 2" xfId="19516"/>
    <cellStyle name="Title 18 3" xfId="13175"/>
    <cellStyle name="Title 19" xfId="2739"/>
    <cellStyle name="Title 19 2" xfId="19517"/>
    <cellStyle name="Title 19 3" xfId="13176"/>
    <cellStyle name="Title 2" xfId="630"/>
    <cellStyle name="Title 2 2" xfId="17577"/>
    <cellStyle name="Title 2 3" xfId="11236"/>
    <cellStyle name="Title 20" xfId="2740"/>
    <cellStyle name="Title 20 2" xfId="19518"/>
    <cellStyle name="Title 20 3" xfId="13177"/>
    <cellStyle name="Title 21" xfId="2741"/>
    <cellStyle name="Title 21 2" xfId="19519"/>
    <cellStyle name="Title 21 3" xfId="13178"/>
    <cellStyle name="Title 22" xfId="2742"/>
    <cellStyle name="Title 22 2" xfId="19520"/>
    <cellStyle name="Title 22 3" xfId="13179"/>
    <cellStyle name="Title 23" xfId="2743"/>
    <cellStyle name="Title 23 2" xfId="19521"/>
    <cellStyle name="Title 23 3" xfId="13180"/>
    <cellStyle name="Title 24" xfId="2744"/>
    <cellStyle name="Title 24 2" xfId="19522"/>
    <cellStyle name="Title 24 3" xfId="13181"/>
    <cellStyle name="Title 25" xfId="2745"/>
    <cellStyle name="Title 25 2" xfId="19523"/>
    <cellStyle name="Title 25 3" xfId="13182"/>
    <cellStyle name="Title 26" xfId="2746"/>
    <cellStyle name="Title 26 2" xfId="19524"/>
    <cellStyle name="Title 26 3" xfId="13183"/>
    <cellStyle name="Title 27" xfId="2747"/>
    <cellStyle name="Title 27 2" xfId="19525"/>
    <cellStyle name="Title 27 3" xfId="13184"/>
    <cellStyle name="Title 28" xfId="2748"/>
    <cellStyle name="Title 28 2" xfId="19526"/>
    <cellStyle name="Title 28 3" xfId="13185"/>
    <cellStyle name="Title 29" xfId="2749"/>
    <cellStyle name="Title 29 2" xfId="19527"/>
    <cellStyle name="Title 29 3" xfId="13186"/>
    <cellStyle name="Title 3" xfId="631"/>
    <cellStyle name="Title 3 2" xfId="17578"/>
    <cellStyle name="Title 3 3" xfId="11237"/>
    <cellStyle name="Title 30" xfId="2750"/>
    <cellStyle name="Title 30 2" xfId="19528"/>
    <cellStyle name="Title 30 3" xfId="13187"/>
    <cellStyle name="Title 31" xfId="2751"/>
    <cellStyle name="Title 31 2" xfId="19529"/>
    <cellStyle name="Title 31 3" xfId="13188"/>
    <cellStyle name="Title 32" xfId="2752"/>
    <cellStyle name="Title 32 2" xfId="19530"/>
    <cellStyle name="Title 32 3" xfId="13189"/>
    <cellStyle name="Title 33" xfId="2753"/>
    <cellStyle name="Title 33 2" xfId="19531"/>
    <cellStyle name="Title 33 3" xfId="13190"/>
    <cellStyle name="Title 34" xfId="2754"/>
    <cellStyle name="Title 34 2" xfId="19532"/>
    <cellStyle name="Title 34 3" xfId="13191"/>
    <cellStyle name="Title 35" xfId="2755"/>
    <cellStyle name="Title 35 2" xfId="19533"/>
    <cellStyle name="Title 35 3" xfId="13192"/>
    <cellStyle name="Title 36" xfId="2756"/>
    <cellStyle name="Title 36 2" xfId="19534"/>
    <cellStyle name="Title 36 3" xfId="13193"/>
    <cellStyle name="Title 37" xfId="2757"/>
    <cellStyle name="Title 37 2" xfId="19535"/>
    <cellStyle name="Title 37 3" xfId="13194"/>
    <cellStyle name="Title 38" xfId="2758"/>
    <cellStyle name="Title 38 2" xfId="19536"/>
    <cellStyle name="Title 38 3" xfId="13195"/>
    <cellStyle name="Title 39" xfId="2759"/>
    <cellStyle name="Title 39 2" xfId="19537"/>
    <cellStyle name="Title 39 3" xfId="13196"/>
    <cellStyle name="Title 4" xfId="2760"/>
    <cellStyle name="Title 4 2" xfId="19538"/>
    <cellStyle name="Title 4 3" xfId="13197"/>
    <cellStyle name="Title 40" xfId="2761"/>
    <cellStyle name="Title 40 2" xfId="19539"/>
    <cellStyle name="Title 40 3" xfId="13198"/>
    <cellStyle name="Title 41" xfId="2762"/>
    <cellStyle name="Title 41 2" xfId="19540"/>
    <cellStyle name="Title 41 3" xfId="13199"/>
    <cellStyle name="Title 42" xfId="2763"/>
    <cellStyle name="Title 42 2" xfId="19541"/>
    <cellStyle name="Title 42 3" xfId="13200"/>
    <cellStyle name="Title 43" xfId="2764"/>
    <cellStyle name="Title 43 2" xfId="19542"/>
    <cellStyle name="Title 43 3" xfId="13201"/>
    <cellStyle name="Title 44" xfId="2765"/>
    <cellStyle name="Title 44 2" xfId="19543"/>
    <cellStyle name="Title 44 3" xfId="13202"/>
    <cellStyle name="Title 45" xfId="2766"/>
    <cellStyle name="Title 45 2" xfId="19544"/>
    <cellStyle name="Title 45 3" xfId="13203"/>
    <cellStyle name="Title 46" xfId="2767"/>
    <cellStyle name="Title 46 2" xfId="19545"/>
    <cellStyle name="Title 46 3" xfId="13204"/>
    <cellStyle name="Title 47" xfId="2768"/>
    <cellStyle name="Title 47 2" xfId="19546"/>
    <cellStyle name="Title 47 3" xfId="13205"/>
    <cellStyle name="Title 48" xfId="19881"/>
    <cellStyle name="Title 49" xfId="13539"/>
    <cellStyle name="Title 5" xfId="2769"/>
    <cellStyle name="Title 5 2" xfId="19547"/>
    <cellStyle name="Title 5 3" xfId="13206"/>
    <cellStyle name="Title 6" xfId="2770"/>
    <cellStyle name="Title 6 2" xfId="19548"/>
    <cellStyle name="Title 6 3" xfId="13207"/>
    <cellStyle name="Title 7" xfId="2771"/>
    <cellStyle name="Title 7 2" xfId="19549"/>
    <cellStyle name="Title 7 3" xfId="13208"/>
    <cellStyle name="Title 8" xfId="2772"/>
    <cellStyle name="Title 8 2" xfId="19550"/>
    <cellStyle name="Title 8 3" xfId="13209"/>
    <cellStyle name="Title 9" xfId="2773"/>
    <cellStyle name="Title 9 2" xfId="19551"/>
    <cellStyle name="Title 9 3" xfId="13210"/>
    <cellStyle name="Total" xfId="3135"/>
    <cellStyle name="Total 10" xfId="2774"/>
    <cellStyle name="Total 10 2" xfId="19552"/>
    <cellStyle name="Total 10 3" xfId="33514"/>
    <cellStyle name="Total 10 4" xfId="13211"/>
    <cellStyle name="Total 11" xfId="2775"/>
    <cellStyle name="Total 11 2" xfId="19553"/>
    <cellStyle name="Total 11 3" xfId="33513"/>
    <cellStyle name="Total 11 4" xfId="13212"/>
    <cellStyle name="Total 12" xfId="2776"/>
    <cellStyle name="Total 12 2" xfId="19554"/>
    <cellStyle name="Total 12 3" xfId="33512"/>
    <cellStyle name="Total 12 4" xfId="13213"/>
    <cellStyle name="Total 13" xfId="2777"/>
    <cellStyle name="Total 13 2" xfId="19555"/>
    <cellStyle name="Total 13 3" xfId="33511"/>
    <cellStyle name="Total 13 4" xfId="13214"/>
    <cellStyle name="Total 14" xfId="2778"/>
    <cellStyle name="Total 14 2" xfId="19556"/>
    <cellStyle name="Total 14 3" xfId="33510"/>
    <cellStyle name="Total 14 4" xfId="13215"/>
    <cellStyle name="Total 15" xfId="2779"/>
    <cellStyle name="Total 15 2" xfId="19557"/>
    <cellStyle name="Total 15 3" xfId="33509"/>
    <cellStyle name="Total 15 4" xfId="13216"/>
    <cellStyle name="Total 16" xfId="2780"/>
    <cellStyle name="Total 16 2" xfId="19558"/>
    <cellStyle name="Total 16 3" xfId="33508"/>
    <cellStyle name="Total 16 4" xfId="13217"/>
    <cellStyle name="Total 17" xfId="2781"/>
    <cellStyle name="Total 17 2" xfId="19559"/>
    <cellStyle name="Total 17 3" xfId="33507"/>
    <cellStyle name="Total 17 4" xfId="13218"/>
    <cellStyle name="Total 18" xfId="2782"/>
    <cellStyle name="Total 18 2" xfId="19560"/>
    <cellStyle name="Total 18 3" xfId="33506"/>
    <cellStyle name="Total 18 4" xfId="13219"/>
    <cellStyle name="Total 19" xfId="2783"/>
    <cellStyle name="Total 19 2" xfId="19561"/>
    <cellStyle name="Total 19 3" xfId="33505"/>
    <cellStyle name="Total 19 4" xfId="13220"/>
    <cellStyle name="Total 2" xfId="632"/>
    <cellStyle name="Total 2 2" xfId="17579"/>
    <cellStyle name="Total 2 3" xfId="11238"/>
    <cellStyle name="Total 20" xfId="2784"/>
    <cellStyle name="Total 20 2" xfId="19562"/>
    <cellStyle name="Total 20 3" xfId="33504"/>
    <cellStyle name="Total 20 4" xfId="13221"/>
    <cellStyle name="Total 21" xfId="2785"/>
    <cellStyle name="Total 21 2" xfId="19563"/>
    <cellStyle name="Total 21 3" xfId="28328"/>
    <cellStyle name="Total 21 4" xfId="13222"/>
    <cellStyle name="Total 22" xfId="2786"/>
    <cellStyle name="Total 22 2" xfId="19564"/>
    <cellStyle name="Total 22 3" xfId="33503"/>
    <cellStyle name="Total 22 4" xfId="13223"/>
    <cellStyle name="Total 23" xfId="2787"/>
    <cellStyle name="Total 23 2" xfId="19565"/>
    <cellStyle name="Total 23 3" xfId="33502"/>
    <cellStyle name="Total 23 4" xfId="13224"/>
    <cellStyle name="Total 24" xfId="2788"/>
    <cellStyle name="Total 24 2" xfId="19566"/>
    <cellStyle name="Total 24 3" xfId="33501"/>
    <cellStyle name="Total 24 4" xfId="13225"/>
    <cellStyle name="Total 25" xfId="2789"/>
    <cellStyle name="Total 25 2" xfId="19567"/>
    <cellStyle name="Total 25 3" xfId="33500"/>
    <cellStyle name="Total 25 4" xfId="13226"/>
    <cellStyle name="Total 26" xfId="2790"/>
    <cellStyle name="Total 26 2" xfId="19568"/>
    <cellStyle name="Total 26 3" xfId="33499"/>
    <cellStyle name="Total 26 4" xfId="13227"/>
    <cellStyle name="Total 27" xfId="2791"/>
    <cellStyle name="Total 27 2" xfId="19569"/>
    <cellStyle name="Total 27 3" xfId="33498"/>
    <cellStyle name="Total 27 4" xfId="13228"/>
    <cellStyle name="Total 28" xfId="2792"/>
    <cellStyle name="Total 28 2" xfId="19570"/>
    <cellStyle name="Total 28 3" xfId="33497"/>
    <cellStyle name="Total 28 4" xfId="13229"/>
    <cellStyle name="Total 29" xfId="2793"/>
    <cellStyle name="Total 29 2" xfId="19571"/>
    <cellStyle name="Total 29 3" xfId="33496"/>
    <cellStyle name="Total 29 4" xfId="13230"/>
    <cellStyle name="Total 3" xfId="633"/>
    <cellStyle name="Total 3 2" xfId="634"/>
    <cellStyle name="Total 3 2 2" xfId="17581"/>
    <cellStyle name="Total 3 2 3" xfId="34927"/>
    <cellStyle name="Total 3 2 4" xfId="11240"/>
    <cellStyle name="Total 3 3" xfId="17580"/>
    <cellStyle name="Total 3 4" xfId="34926"/>
    <cellStyle name="Total 3 5" xfId="11239"/>
    <cellStyle name="Total 30" xfId="2794"/>
    <cellStyle name="Total 30 2" xfId="19572"/>
    <cellStyle name="Total 30 3" xfId="33495"/>
    <cellStyle name="Total 30 4" xfId="13231"/>
    <cellStyle name="Total 31" xfId="2795"/>
    <cellStyle name="Total 31 2" xfId="19573"/>
    <cellStyle name="Total 31 3" xfId="33494"/>
    <cellStyle name="Total 31 4" xfId="13232"/>
    <cellStyle name="Total 32" xfId="2796"/>
    <cellStyle name="Total 32 2" xfId="19574"/>
    <cellStyle name="Total 32 3" xfId="33493"/>
    <cellStyle name="Total 32 4" xfId="13233"/>
    <cellStyle name="Total 33" xfId="2797"/>
    <cellStyle name="Total 33 2" xfId="19575"/>
    <cellStyle name="Total 33 3" xfId="33492"/>
    <cellStyle name="Total 33 4" xfId="13234"/>
    <cellStyle name="Total 34" xfId="2798"/>
    <cellStyle name="Total 34 2" xfId="19576"/>
    <cellStyle name="Total 34 3" xfId="33491"/>
    <cellStyle name="Total 34 4" xfId="13235"/>
    <cellStyle name="Total 35" xfId="2799"/>
    <cellStyle name="Total 35 2" xfId="19577"/>
    <cellStyle name="Total 35 3" xfId="33490"/>
    <cellStyle name="Total 35 4" xfId="13236"/>
    <cellStyle name="Total 36" xfId="2800"/>
    <cellStyle name="Total 36 2" xfId="19578"/>
    <cellStyle name="Total 36 3" xfId="33629"/>
    <cellStyle name="Total 36 4" xfId="13237"/>
    <cellStyle name="Total 37" xfId="2801"/>
    <cellStyle name="Total 37 2" xfId="19579"/>
    <cellStyle name="Total 37 3" xfId="33489"/>
    <cellStyle name="Total 37 4" xfId="13238"/>
    <cellStyle name="Total 38" xfId="2802"/>
    <cellStyle name="Total 38 2" xfId="19580"/>
    <cellStyle name="Total 38 3" xfId="33488"/>
    <cellStyle name="Total 38 4" xfId="13239"/>
    <cellStyle name="Total 39" xfId="2803"/>
    <cellStyle name="Total 39 2" xfId="19581"/>
    <cellStyle name="Total 39 3" xfId="33487"/>
    <cellStyle name="Total 39 4" xfId="13240"/>
    <cellStyle name="Total 4" xfId="2804"/>
    <cellStyle name="Total 4 2" xfId="19582"/>
    <cellStyle name="Total 4 3" xfId="33486"/>
    <cellStyle name="Total 4 4" xfId="13241"/>
    <cellStyle name="Total 40" xfId="2805"/>
    <cellStyle name="Total 40 2" xfId="19583"/>
    <cellStyle name="Total 40 3" xfId="33485"/>
    <cellStyle name="Total 40 4" xfId="13242"/>
    <cellStyle name="Total 41" xfId="2806"/>
    <cellStyle name="Total 41 2" xfId="19584"/>
    <cellStyle name="Total 41 3" xfId="33484"/>
    <cellStyle name="Total 41 4" xfId="13243"/>
    <cellStyle name="Total 42" xfId="2807"/>
    <cellStyle name="Total 42 2" xfId="19585"/>
    <cellStyle name="Total 42 3" xfId="33483"/>
    <cellStyle name="Total 42 4" xfId="13244"/>
    <cellStyle name="Total 43" xfId="2808"/>
    <cellStyle name="Total 43 2" xfId="19586"/>
    <cellStyle name="Total 43 3" xfId="33482"/>
    <cellStyle name="Total 43 4" xfId="13245"/>
    <cellStyle name="Total 44" xfId="2809"/>
    <cellStyle name="Total 44 2" xfId="19587"/>
    <cellStyle name="Total 44 3" xfId="33481"/>
    <cellStyle name="Total 44 4" xfId="13246"/>
    <cellStyle name="Total 45" xfId="2810"/>
    <cellStyle name="Total 45 2" xfId="19588"/>
    <cellStyle name="Total 45 3" xfId="33480"/>
    <cellStyle name="Total 45 4" xfId="13247"/>
    <cellStyle name="Total 46" xfId="2811"/>
    <cellStyle name="Total 46 2" xfId="19589"/>
    <cellStyle name="Total 46 3" xfId="33479"/>
    <cellStyle name="Total 46 4" xfId="13248"/>
    <cellStyle name="Total 47" xfId="2812"/>
    <cellStyle name="Total 47 2" xfId="19590"/>
    <cellStyle name="Total 47 3" xfId="33478"/>
    <cellStyle name="Total 47 4" xfId="13249"/>
    <cellStyle name="Total 48" xfId="19882"/>
    <cellStyle name="Total 49" xfId="33445"/>
    <cellStyle name="Total 5" xfId="2813"/>
    <cellStyle name="Total 5 2" xfId="19591"/>
    <cellStyle name="Total 5 3" xfId="33477"/>
    <cellStyle name="Total 5 4" xfId="13250"/>
    <cellStyle name="Total 50" xfId="13540"/>
    <cellStyle name="Total 6" xfId="2814"/>
    <cellStyle name="Total 6 2" xfId="19592"/>
    <cellStyle name="Total 6 3" xfId="33476"/>
    <cellStyle name="Total 6 4" xfId="13251"/>
    <cellStyle name="Total 7" xfId="2815"/>
    <cellStyle name="Total 7 2" xfId="19593"/>
    <cellStyle name="Total 7 3" xfId="33475"/>
    <cellStyle name="Total 7 4" xfId="13252"/>
    <cellStyle name="Total 8" xfId="2816"/>
    <cellStyle name="Total 8 2" xfId="19594"/>
    <cellStyle name="Total 8 3" xfId="33474"/>
    <cellStyle name="Total 8 4" xfId="13253"/>
    <cellStyle name="Total 9" xfId="2817"/>
    <cellStyle name="Total 9 2" xfId="19595"/>
    <cellStyle name="Total 9 3" xfId="33473"/>
    <cellStyle name="Total 9 4" xfId="13254"/>
    <cellStyle name="Total5 - Modelo5" xfId="635"/>
    <cellStyle name="Total5 - Modelo5 2" xfId="17582"/>
    <cellStyle name="Total5 - Modelo5 3" xfId="11241"/>
    <cellStyle name="Tusental 2" xfId="10489"/>
    <cellStyle name="Tusental 2 2" xfId="10490"/>
    <cellStyle name="Tusental 2 2 2" xfId="10491"/>
    <cellStyle name="Tusental 2 2 3" xfId="10492"/>
    <cellStyle name="Tusental 2 2 4" xfId="10493"/>
    <cellStyle name="Tusental 2 2 5" xfId="10494"/>
    <cellStyle name="Tusental 2 2 6" xfId="10495"/>
    <cellStyle name="Tusental 2 2 7" xfId="10496"/>
    <cellStyle name="Tusental 2 2 8" xfId="10497"/>
    <cellStyle name="Tusental 2 3" xfId="10498"/>
    <cellStyle name="Tusental 2 4" xfId="10499"/>
    <cellStyle name="Tusental 2 5" xfId="10500"/>
    <cellStyle name="Tusental 2 6" xfId="10501"/>
    <cellStyle name="Tusental 2 7" xfId="10502"/>
    <cellStyle name="Tusental 2 8" xfId="10503"/>
    <cellStyle name="Tusental 2 9" xfId="10504"/>
    <cellStyle name="Überschrift" xfId="636"/>
    <cellStyle name="Überschrift 1" xfId="637"/>
    <cellStyle name="Überschrift 1 2" xfId="17584"/>
    <cellStyle name="Überschrift 1 3" xfId="11243"/>
    <cellStyle name="Überschrift 2" xfId="638"/>
    <cellStyle name="Überschrift 2 2" xfId="17585"/>
    <cellStyle name="Überschrift 2 3" xfId="11244"/>
    <cellStyle name="Überschrift 3" xfId="639"/>
    <cellStyle name="Überschrift 3 2" xfId="17586"/>
    <cellStyle name="Überschrift 3 3" xfId="11245"/>
    <cellStyle name="Überschrift 4" xfId="640"/>
    <cellStyle name="Überschrift 4 2" xfId="17587"/>
    <cellStyle name="Überschrift 4 3" xfId="11246"/>
    <cellStyle name="Überschrift 5" xfId="17583"/>
    <cellStyle name="Überschrift 6" xfId="11242"/>
    <cellStyle name="Undefiniert" xfId="641"/>
    <cellStyle name="Undefiniert 2" xfId="17588"/>
    <cellStyle name="Undefiniert 3" xfId="11247"/>
    <cellStyle name="Unproc" xfId="10548"/>
    <cellStyle name="Unproc 2" xfId="23373"/>
    <cellStyle name="Unproc 3" xfId="17030"/>
    <cellStyle name="Utdata" xfId="10505"/>
    <cellStyle name="Utdata 2" xfId="10506"/>
    <cellStyle name="Utdata 2 2" xfId="23351"/>
    <cellStyle name="Utdata 2 3" xfId="37106"/>
    <cellStyle name="Utdata 2 4" xfId="17009"/>
    <cellStyle name="Utdata 3" xfId="23350"/>
    <cellStyle name="Utdata 4" xfId="37105"/>
    <cellStyle name="Utdata 5" xfId="17008"/>
    <cellStyle name="Valuta (0)_blanck excel sheet" xfId="10507"/>
    <cellStyle name="Varningstext" xfId="10508"/>
    <cellStyle name="Varningstext 2" xfId="23352"/>
    <cellStyle name="Varningstext 3" xfId="17010"/>
    <cellStyle name="Vehicle_Benchmark" xfId="2818"/>
    <cellStyle name="Verknüpfte Zelle" xfId="642"/>
    <cellStyle name="Verknüpfte Zelle 2" xfId="17589"/>
    <cellStyle name="Verknüpfte Zelle 3" xfId="11248"/>
    <cellStyle name="Version_Header" xfId="2819"/>
    <cellStyle name="Virgule fixe" xfId="643"/>
    <cellStyle name="Volumes_Data" xfId="2820"/>
    <cellStyle name="Währung [0]_VENDOR1" xfId="10549"/>
    <cellStyle name="Währung_VENDOR1" xfId="10550"/>
    <cellStyle name="Warnender Text" xfId="644"/>
    <cellStyle name="Warnender Text 2" xfId="17590"/>
    <cellStyle name="Warnender Text 3" xfId="11249"/>
    <cellStyle name="Warning Text" xfId="3136"/>
    <cellStyle name="Warning Text 10" xfId="2821"/>
    <cellStyle name="Warning Text 10 2" xfId="19596"/>
    <cellStyle name="Warning Text 10 3" xfId="13255"/>
    <cellStyle name="Warning Text 11" xfId="2822"/>
    <cellStyle name="Warning Text 11 2" xfId="19597"/>
    <cellStyle name="Warning Text 11 3" xfId="13256"/>
    <cellStyle name="Warning Text 12" xfId="2823"/>
    <cellStyle name="Warning Text 12 2" xfId="19598"/>
    <cellStyle name="Warning Text 12 3" xfId="13257"/>
    <cellStyle name="Warning Text 13" xfId="2824"/>
    <cellStyle name="Warning Text 13 2" xfId="19599"/>
    <cellStyle name="Warning Text 13 3" xfId="13258"/>
    <cellStyle name="Warning Text 14" xfId="2825"/>
    <cellStyle name="Warning Text 14 2" xfId="19600"/>
    <cellStyle name="Warning Text 14 3" xfId="13259"/>
    <cellStyle name="Warning Text 15" xfId="2826"/>
    <cellStyle name="Warning Text 15 2" xfId="19601"/>
    <cellStyle name="Warning Text 15 3" xfId="13260"/>
    <cellStyle name="Warning Text 16" xfId="2827"/>
    <cellStyle name="Warning Text 16 2" xfId="19602"/>
    <cellStyle name="Warning Text 16 3" xfId="13261"/>
    <cellStyle name="Warning Text 17" xfId="2828"/>
    <cellStyle name="Warning Text 17 2" xfId="19603"/>
    <cellStyle name="Warning Text 17 3" xfId="13262"/>
    <cellStyle name="Warning Text 18" xfId="2829"/>
    <cellStyle name="Warning Text 18 2" xfId="19604"/>
    <cellStyle name="Warning Text 18 3" xfId="13263"/>
    <cellStyle name="Warning Text 19" xfId="2830"/>
    <cellStyle name="Warning Text 19 2" xfId="19605"/>
    <cellStyle name="Warning Text 19 3" xfId="13264"/>
    <cellStyle name="Warning Text 2" xfId="645"/>
    <cellStyle name="Warning Text 2 2" xfId="17591"/>
    <cellStyle name="Warning Text 2 3" xfId="11250"/>
    <cellStyle name="Warning Text 20" xfId="2831"/>
    <cellStyle name="Warning Text 20 2" xfId="19606"/>
    <cellStyle name="Warning Text 20 3" xfId="13265"/>
    <cellStyle name="Warning Text 21" xfId="2832"/>
    <cellStyle name="Warning Text 21 2" xfId="19607"/>
    <cellStyle name="Warning Text 21 3" xfId="13266"/>
    <cellStyle name="Warning Text 22" xfId="2833"/>
    <cellStyle name="Warning Text 22 2" xfId="19608"/>
    <cellStyle name="Warning Text 22 3" xfId="13267"/>
    <cellStyle name="Warning Text 23" xfId="2834"/>
    <cellStyle name="Warning Text 23 2" xfId="19609"/>
    <cellStyle name="Warning Text 23 3" xfId="13268"/>
    <cellStyle name="Warning Text 24" xfId="2835"/>
    <cellStyle name="Warning Text 24 2" xfId="19610"/>
    <cellStyle name="Warning Text 24 3" xfId="13269"/>
    <cellStyle name="Warning Text 25" xfId="2836"/>
    <cellStyle name="Warning Text 25 2" xfId="19611"/>
    <cellStyle name="Warning Text 25 3" xfId="13270"/>
    <cellStyle name="Warning Text 26" xfId="2837"/>
    <cellStyle name="Warning Text 26 2" xfId="19612"/>
    <cellStyle name="Warning Text 26 3" xfId="13271"/>
    <cellStyle name="Warning Text 27" xfId="2838"/>
    <cellStyle name="Warning Text 27 2" xfId="19613"/>
    <cellStyle name="Warning Text 27 3" xfId="13272"/>
    <cellStyle name="Warning Text 28" xfId="2839"/>
    <cellStyle name="Warning Text 28 2" xfId="19614"/>
    <cellStyle name="Warning Text 28 3" xfId="13273"/>
    <cellStyle name="Warning Text 29" xfId="2840"/>
    <cellStyle name="Warning Text 29 2" xfId="19615"/>
    <cellStyle name="Warning Text 29 3" xfId="13274"/>
    <cellStyle name="Warning Text 3" xfId="646"/>
    <cellStyle name="Warning Text 3 2" xfId="17592"/>
    <cellStyle name="Warning Text 3 3" xfId="11251"/>
    <cellStyle name="Warning Text 30" xfId="2841"/>
    <cellStyle name="Warning Text 30 2" xfId="19616"/>
    <cellStyle name="Warning Text 30 3" xfId="13275"/>
    <cellStyle name="Warning Text 31" xfId="2842"/>
    <cellStyle name="Warning Text 31 2" xfId="19617"/>
    <cellStyle name="Warning Text 31 3" xfId="13276"/>
    <cellStyle name="Warning Text 32" xfId="2843"/>
    <cellStyle name="Warning Text 32 2" xfId="19618"/>
    <cellStyle name="Warning Text 32 3" xfId="13277"/>
    <cellStyle name="Warning Text 33" xfId="2844"/>
    <cellStyle name="Warning Text 33 2" xfId="19619"/>
    <cellStyle name="Warning Text 33 3" xfId="13278"/>
    <cellStyle name="Warning Text 34" xfId="2845"/>
    <cellStyle name="Warning Text 34 2" xfId="19620"/>
    <cellStyle name="Warning Text 34 3" xfId="13279"/>
    <cellStyle name="Warning Text 35" xfId="2846"/>
    <cellStyle name="Warning Text 35 2" xfId="19621"/>
    <cellStyle name="Warning Text 35 3" xfId="13280"/>
    <cellStyle name="Warning Text 36" xfId="2847"/>
    <cellStyle name="Warning Text 36 2" xfId="19622"/>
    <cellStyle name="Warning Text 36 3" xfId="13281"/>
    <cellStyle name="Warning Text 37" xfId="2848"/>
    <cellStyle name="Warning Text 37 2" xfId="19623"/>
    <cellStyle name="Warning Text 37 3" xfId="13282"/>
    <cellStyle name="Warning Text 38" xfId="2849"/>
    <cellStyle name="Warning Text 38 2" xfId="19624"/>
    <cellStyle name="Warning Text 38 3" xfId="13283"/>
    <cellStyle name="Warning Text 39" xfId="2850"/>
    <cellStyle name="Warning Text 39 2" xfId="19625"/>
    <cellStyle name="Warning Text 39 3" xfId="13284"/>
    <cellStyle name="Warning Text 4" xfId="2851"/>
    <cellStyle name="Warning Text 4 2" xfId="19626"/>
    <cellStyle name="Warning Text 4 3" xfId="13285"/>
    <cellStyle name="Warning Text 40" xfId="2852"/>
    <cellStyle name="Warning Text 40 2" xfId="19627"/>
    <cellStyle name="Warning Text 40 3" xfId="13286"/>
    <cellStyle name="Warning Text 41" xfId="2853"/>
    <cellStyle name="Warning Text 41 2" xfId="19628"/>
    <cellStyle name="Warning Text 41 3" xfId="13287"/>
    <cellStyle name="Warning Text 42" xfId="2854"/>
    <cellStyle name="Warning Text 42 2" xfId="19629"/>
    <cellStyle name="Warning Text 42 3" xfId="13288"/>
    <cellStyle name="Warning Text 43" xfId="2855"/>
    <cellStyle name="Warning Text 43 2" xfId="19630"/>
    <cellStyle name="Warning Text 43 3" xfId="13289"/>
    <cellStyle name="Warning Text 44" xfId="2856"/>
    <cellStyle name="Warning Text 44 2" xfId="19631"/>
    <cellStyle name="Warning Text 44 3" xfId="13290"/>
    <cellStyle name="Warning Text 45" xfId="2857"/>
    <cellStyle name="Warning Text 45 2" xfId="19632"/>
    <cellStyle name="Warning Text 45 3" xfId="13291"/>
    <cellStyle name="Warning Text 46" xfId="2858"/>
    <cellStyle name="Warning Text 46 2" xfId="19633"/>
    <cellStyle name="Warning Text 46 3" xfId="13292"/>
    <cellStyle name="Warning Text 47" xfId="2859"/>
    <cellStyle name="Warning Text 47 2" xfId="19634"/>
    <cellStyle name="Warning Text 47 3" xfId="13293"/>
    <cellStyle name="Warning Text 48" xfId="19883"/>
    <cellStyle name="Warning Text 49" xfId="13541"/>
    <cellStyle name="Warning Text 5" xfId="2860"/>
    <cellStyle name="Warning Text 5 2" xfId="19635"/>
    <cellStyle name="Warning Text 5 3" xfId="13294"/>
    <cellStyle name="Warning Text 6" xfId="2861"/>
    <cellStyle name="Warning Text 6 2" xfId="19636"/>
    <cellStyle name="Warning Text 6 3" xfId="13295"/>
    <cellStyle name="Warning Text 7" xfId="2862"/>
    <cellStyle name="Warning Text 7 2" xfId="19637"/>
    <cellStyle name="Warning Text 7 3" xfId="13296"/>
    <cellStyle name="Warning Text 8" xfId="2863"/>
    <cellStyle name="Warning Text 8 2" xfId="19638"/>
    <cellStyle name="Warning Text 8 3" xfId="13297"/>
    <cellStyle name="Warning Text 9" xfId="2864"/>
    <cellStyle name="Warning Text 9 2" xfId="19639"/>
    <cellStyle name="Warning Text 9 3" xfId="13298"/>
    <cellStyle name="WERT_0,00" xfId="647"/>
    <cellStyle name="XLS'|_x0005_t" xfId="2865"/>
    <cellStyle name="XLS'|_x0005_t 2" xfId="19640"/>
    <cellStyle name="XLS'|_x0005_t 3" xfId="13299"/>
    <cellStyle name="Zelle überprüfen" xfId="648"/>
    <cellStyle name="Zelle überprüfen 2" xfId="17593"/>
    <cellStyle name="Zelle überprüfen 3" xfId="11252"/>
    <cellStyle name="Zły 2" xfId="649"/>
    <cellStyle name="Zły 2 2" xfId="17594"/>
    <cellStyle name="Zły 2 3" xfId="11253"/>
    <cellStyle name="ｹ鮗ﾐﾀｲ_ｰ豼ｵﾁ･" xfId="650"/>
    <cellStyle name="スタイル 1" xfId="651"/>
    <cellStyle name="スタイル 1 2" xfId="17595"/>
    <cellStyle name="スタイル 1 3" xfId="11254"/>
    <cellStyle name="ﾄﾞｸｶ [0]_ｰ霾ｹ" xfId="652"/>
    <cellStyle name="ﾄﾞｸｶ_ｰ霾ｹ" xfId="653"/>
    <cellStyle name="ﾅ・ｭ [0]_ｰ霾ｹ" xfId="654"/>
    <cellStyle name="ﾅ・ｭ_ｰ霾ｹ" xfId="655"/>
    <cellStyle name="ﾇ･ﾁﾘ_ｰ霾ｹ" xfId="656"/>
    <cellStyle name="パーセント 10 2" xfId="657"/>
    <cellStyle name="パーセント 4 2 2" xfId="63"/>
    <cellStyle name="パーセント 4 2 2 3" xfId="10509"/>
    <cellStyle name="ハイパーリンク" xfId="10510"/>
    <cellStyle name="ハイパーリンク 2" xfId="64"/>
    <cellStyle name="ハイパーリンク 2 2" xfId="10594"/>
    <cellStyle name="ハイパーリンク 2 2 2" xfId="23409"/>
    <cellStyle name="ハイパーリンク 2 2 3" xfId="17062"/>
    <cellStyle name="ハイパーリンク 2 3" xfId="10779"/>
    <cellStyle name="ハイパーリンク 2 4" xfId="17119"/>
    <cellStyle name="ハイパーリンク 2 5" xfId="10735"/>
    <cellStyle name="ハイパーリンク 3" xfId="23353"/>
    <cellStyle name="ハイパーリンク 4" xfId="17011"/>
    <cellStyle name="ハイパーリンク_COST" xfId="658"/>
    <cellStyle name="百分比 2" xfId="17"/>
    <cellStyle name="百分比 2 2" xfId="659"/>
    <cellStyle name="百分比 2 2 2" xfId="10689"/>
    <cellStyle name="百分比 2 3" xfId="10511"/>
    <cellStyle name="百分比 2 4" xfId="10664"/>
    <cellStyle name="百分比 3" xfId="2"/>
    <cellStyle name="百分比 3 2" xfId="660"/>
    <cellStyle name="百分比 3 3" xfId="10621"/>
    <cellStyle name="百分比 4" xfId="661"/>
    <cellStyle name="百分比 5" xfId="10555"/>
    <cellStyle name="百分比 5 2" xfId="10681"/>
    <cellStyle name="标题 1 2" xfId="662"/>
    <cellStyle name="标题 1 2 2" xfId="17596"/>
    <cellStyle name="标题 1 2 3" xfId="11255"/>
    <cellStyle name="标题 1 3" xfId="663"/>
    <cellStyle name="标题 1 3 2" xfId="17597"/>
    <cellStyle name="标题 1 3 3" xfId="11256"/>
    <cellStyle name="标题 1 4" xfId="664"/>
    <cellStyle name="标题 1 4 2" xfId="17598"/>
    <cellStyle name="标题 1 4 3" xfId="11257"/>
    <cellStyle name="标题 2 2" xfId="665"/>
    <cellStyle name="标题 2 2 2" xfId="17599"/>
    <cellStyle name="标题 2 2 3" xfId="11258"/>
    <cellStyle name="标题 2 3" xfId="666"/>
    <cellStyle name="标题 2 3 2" xfId="17600"/>
    <cellStyle name="标题 2 3 3" xfId="11259"/>
    <cellStyle name="标题 2 4" xfId="667"/>
    <cellStyle name="标题 2 4 2" xfId="17601"/>
    <cellStyle name="标题 2 4 3" xfId="11260"/>
    <cellStyle name="标题 3 2" xfId="668"/>
    <cellStyle name="标题 3 2 2" xfId="17602"/>
    <cellStyle name="标题 3 2 3" xfId="11261"/>
    <cellStyle name="标题 3 3" xfId="669"/>
    <cellStyle name="标题 3 3 2" xfId="17603"/>
    <cellStyle name="标题 3 3 3" xfId="11262"/>
    <cellStyle name="标题 3 4" xfId="670"/>
    <cellStyle name="标题 3 4 2" xfId="17604"/>
    <cellStyle name="标题 3 4 3" xfId="11263"/>
    <cellStyle name="标题 4 2" xfId="671"/>
    <cellStyle name="标题 4 2 2" xfId="17605"/>
    <cellStyle name="标题 4 2 3" xfId="11264"/>
    <cellStyle name="标题 4 3" xfId="672"/>
    <cellStyle name="标题 4 3 2" xfId="17606"/>
    <cellStyle name="标题 4 3 3" xfId="11265"/>
    <cellStyle name="标题 4 4" xfId="673"/>
    <cellStyle name="标题 4 4 2" xfId="17607"/>
    <cellStyle name="标题 4 4 3" xfId="11266"/>
    <cellStyle name="标题 5" xfId="674"/>
    <cellStyle name="标题 5 2" xfId="17608"/>
    <cellStyle name="标题 5 3" xfId="11267"/>
    <cellStyle name="标题 6" xfId="675"/>
    <cellStyle name="标题 6 2" xfId="17609"/>
    <cellStyle name="标题 6 3" xfId="11268"/>
    <cellStyle name="标题 7" xfId="676"/>
    <cellStyle name="标题 7 2" xfId="17610"/>
    <cellStyle name="标题 7 3" xfId="11269"/>
    <cellStyle name="標準 10 2 2" xfId="65"/>
    <cellStyle name="標準 10 2 2 2" xfId="10595"/>
    <cellStyle name="標準 10 2 2 2 2" xfId="23410"/>
    <cellStyle name="標準 10 2 2 2 3" xfId="17063"/>
    <cellStyle name="標準 10 2 2 3" xfId="10780"/>
    <cellStyle name="標準 10 2 2 4" xfId="17120"/>
    <cellStyle name="標準 10 2 2 5" xfId="10736"/>
    <cellStyle name="標準 2" xfId="66"/>
    <cellStyle name="標準 2 10" xfId="2866"/>
    <cellStyle name="標準 2 10 2" xfId="2867"/>
    <cellStyle name="標準 2 10 2 2" xfId="2868"/>
    <cellStyle name="標準 2 10 2 2 2" xfId="19643"/>
    <cellStyle name="標準 2 10 2 2 3" xfId="13302"/>
    <cellStyle name="標準 2 10 2 3" xfId="19642"/>
    <cellStyle name="標準 2 10 2 4" xfId="13301"/>
    <cellStyle name="標準 2 10 3" xfId="2869"/>
    <cellStyle name="標準 2 10 3 2" xfId="19644"/>
    <cellStyle name="標準 2 10 3 3" xfId="13303"/>
    <cellStyle name="標準 2 10 4" xfId="19641"/>
    <cellStyle name="標準 2 10 5" xfId="13300"/>
    <cellStyle name="標準 2 11" xfId="2870"/>
    <cellStyle name="標準 2 11 2" xfId="2871"/>
    <cellStyle name="標準 2 11 2 2" xfId="2872"/>
    <cellStyle name="標準 2 11 2 2 2" xfId="19647"/>
    <cellStyle name="標準 2 11 2 2 3" xfId="13306"/>
    <cellStyle name="標準 2 11 2 3" xfId="19646"/>
    <cellStyle name="標準 2 11 2 4" xfId="13305"/>
    <cellStyle name="標準 2 11 3" xfId="2873"/>
    <cellStyle name="標準 2 11 3 2" xfId="19648"/>
    <cellStyle name="標準 2 11 3 3" xfId="13307"/>
    <cellStyle name="標準 2 11 4" xfId="19645"/>
    <cellStyle name="標準 2 11 5" xfId="13304"/>
    <cellStyle name="標準 2 12" xfId="2874"/>
    <cellStyle name="標準 2 12 2" xfId="2875"/>
    <cellStyle name="標準 2 12 2 2" xfId="2876"/>
    <cellStyle name="標準 2 12 2 2 2" xfId="19651"/>
    <cellStyle name="標準 2 12 2 2 3" xfId="13310"/>
    <cellStyle name="標準 2 12 2 3" xfId="19650"/>
    <cellStyle name="標準 2 12 2 4" xfId="13309"/>
    <cellStyle name="標準 2 12 3" xfId="2877"/>
    <cellStyle name="標準 2 12 3 2" xfId="19652"/>
    <cellStyle name="標準 2 12 3 3" xfId="13311"/>
    <cellStyle name="標準 2 12 4" xfId="19649"/>
    <cellStyle name="標準 2 12 5" xfId="13308"/>
    <cellStyle name="標準 2 13" xfId="2878"/>
    <cellStyle name="標準 2 13 2" xfId="2879"/>
    <cellStyle name="標準 2 13 2 2" xfId="2880"/>
    <cellStyle name="標準 2 13 2 2 2" xfId="19655"/>
    <cellStyle name="標準 2 13 2 2 3" xfId="13314"/>
    <cellStyle name="標準 2 13 2 3" xfId="19654"/>
    <cellStyle name="標準 2 13 2 4" xfId="13313"/>
    <cellStyle name="標準 2 13 3" xfId="2881"/>
    <cellStyle name="標準 2 13 3 2" xfId="19656"/>
    <cellStyle name="標準 2 13 3 3" xfId="13315"/>
    <cellStyle name="標準 2 13 4" xfId="19653"/>
    <cellStyle name="標準 2 13 5" xfId="13312"/>
    <cellStyle name="標準 2 14" xfId="2882"/>
    <cellStyle name="標準 2 14 2" xfId="2883"/>
    <cellStyle name="標準 2 14 2 2" xfId="2884"/>
    <cellStyle name="標準 2 14 2 2 2" xfId="19659"/>
    <cellStyle name="標準 2 14 2 2 3" xfId="13318"/>
    <cellStyle name="標準 2 14 2 3" xfId="19658"/>
    <cellStyle name="標準 2 14 2 4" xfId="13317"/>
    <cellStyle name="標準 2 14 3" xfId="2885"/>
    <cellStyle name="標準 2 14 3 2" xfId="19660"/>
    <cellStyle name="標準 2 14 3 3" xfId="13319"/>
    <cellStyle name="標準 2 14 4" xfId="19657"/>
    <cellStyle name="標準 2 14 5" xfId="13316"/>
    <cellStyle name="標準 2 15" xfId="2886"/>
    <cellStyle name="標準 2 15 2" xfId="2887"/>
    <cellStyle name="標準 2 15 2 2" xfId="2888"/>
    <cellStyle name="標準 2 15 2 2 2" xfId="19663"/>
    <cellStyle name="標準 2 15 2 2 3" xfId="13322"/>
    <cellStyle name="標準 2 15 2 3" xfId="19662"/>
    <cellStyle name="標準 2 15 2 4" xfId="13321"/>
    <cellStyle name="標準 2 15 3" xfId="2889"/>
    <cellStyle name="標準 2 15 3 2" xfId="19664"/>
    <cellStyle name="標準 2 15 3 3" xfId="13323"/>
    <cellStyle name="標準 2 15 4" xfId="19661"/>
    <cellStyle name="標準 2 15 5" xfId="13320"/>
    <cellStyle name="標準 2 16" xfId="2890"/>
    <cellStyle name="標準 2 16 2" xfId="2891"/>
    <cellStyle name="標準 2 16 2 2" xfId="2892"/>
    <cellStyle name="標準 2 16 2 2 2" xfId="19667"/>
    <cellStyle name="標準 2 16 2 2 3" xfId="13326"/>
    <cellStyle name="標準 2 16 2 3" xfId="19666"/>
    <cellStyle name="標準 2 16 2 4" xfId="13325"/>
    <cellStyle name="標準 2 16 3" xfId="2893"/>
    <cellStyle name="標準 2 16 3 2" xfId="19668"/>
    <cellStyle name="標準 2 16 3 3" xfId="13327"/>
    <cellStyle name="標準 2 16 4" xfId="19665"/>
    <cellStyle name="標準 2 16 5" xfId="13324"/>
    <cellStyle name="標準 2 17" xfId="2894"/>
    <cellStyle name="標準 2 17 2" xfId="2895"/>
    <cellStyle name="標準 2 17 2 2" xfId="2896"/>
    <cellStyle name="標準 2 17 2 2 2" xfId="19671"/>
    <cellStyle name="標準 2 17 2 2 3" xfId="13330"/>
    <cellStyle name="標準 2 17 2 3" xfId="19670"/>
    <cellStyle name="標準 2 17 2 4" xfId="13329"/>
    <cellStyle name="標準 2 17 3" xfId="2897"/>
    <cellStyle name="標準 2 17 3 2" xfId="19672"/>
    <cellStyle name="標準 2 17 3 3" xfId="13331"/>
    <cellStyle name="標準 2 17 4" xfId="19669"/>
    <cellStyle name="標準 2 17 5" xfId="13328"/>
    <cellStyle name="標準 2 18" xfId="2898"/>
    <cellStyle name="標準 2 18 2" xfId="2899"/>
    <cellStyle name="標準 2 18 2 2" xfId="2900"/>
    <cellStyle name="標準 2 18 2 2 2" xfId="19675"/>
    <cellStyle name="標準 2 18 2 2 3" xfId="13334"/>
    <cellStyle name="標準 2 18 2 3" xfId="19674"/>
    <cellStyle name="標準 2 18 2 4" xfId="13333"/>
    <cellStyle name="標準 2 18 3" xfId="2901"/>
    <cellStyle name="標準 2 18 3 2" xfId="19676"/>
    <cellStyle name="標準 2 18 3 3" xfId="13335"/>
    <cellStyle name="標準 2 18 4" xfId="19673"/>
    <cellStyle name="標準 2 18 5" xfId="13332"/>
    <cellStyle name="標準 2 19" xfId="2902"/>
    <cellStyle name="標準 2 19 2" xfId="2903"/>
    <cellStyle name="標準 2 19 2 2" xfId="2904"/>
    <cellStyle name="標準 2 19 2 2 2" xfId="19679"/>
    <cellStyle name="標準 2 19 2 2 3" xfId="13338"/>
    <cellStyle name="標準 2 19 2 3" xfId="19678"/>
    <cellStyle name="標準 2 19 2 4" xfId="13337"/>
    <cellStyle name="標準 2 19 3" xfId="2905"/>
    <cellStyle name="標準 2 19 3 2" xfId="19680"/>
    <cellStyle name="標準 2 19 3 3" xfId="13339"/>
    <cellStyle name="標準 2 19 4" xfId="19677"/>
    <cellStyle name="標準 2 19 5" xfId="13336"/>
    <cellStyle name="標準 2 2" xfId="793"/>
    <cellStyle name="標準 2 2 2" xfId="2906"/>
    <cellStyle name="標準 2 2 2 2" xfId="2907"/>
    <cellStyle name="標準 2 2 2 2 2" xfId="19682"/>
    <cellStyle name="標準 2 2 2 2 3" xfId="13341"/>
    <cellStyle name="標準 2 2 2 3" xfId="19681"/>
    <cellStyle name="標準 2 2 2 4" xfId="13340"/>
    <cellStyle name="標準 2 2 3" xfId="2908"/>
    <cellStyle name="標準 2 2 3 2" xfId="19683"/>
    <cellStyle name="標準 2 2 3 3" xfId="13342"/>
    <cellStyle name="標準 2 2 4" xfId="17709"/>
    <cellStyle name="標準 2 2 5" xfId="11368"/>
    <cellStyle name="標準 2 20" xfId="2909"/>
    <cellStyle name="標準 2 20 2" xfId="2910"/>
    <cellStyle name="標準 2 20 2 2" xfId="2911"/>
    <cellStyle name="標準 2 20 2 2 2" xfId="19686"/>
    <cellStyle name="標準 2 20 2 2 3" xfId="13345"/>
    <cellStyle name="標準 2 20 2 3" xfId="19685"/>
    <cellStyle name="標準 2 20 2 4" xfId="13344"/>
    <cellStyle name="標準 2 20 3" xfId="2912"/>
    <cellStyle name="標準 2 20 3 2" xfId="19687"/>
    <cellStyle name="標準 2 20 3 3" xfId="13346"/>
    <cellStyle name="標準 2 20 4" xfId="19684"/>
    <cellStyle name="標準 2 20 5" xfId="13343"/>
    <cellStyle name="標準 2 21" xfId="2913"/>
    <cellStyle name="標準 2 21 2" xfId="2914"/>
    <cellStyle name="標準 2 21 2 2" xfId="2915"/>
    <cellStyle name="標準 2 21 2 2 2" xfId="19690"/>
    <cellStyle name="標準 2 21 2 2 3" xfId="13349"/>
    <cellStyle name="標準 2 21 2 3" xfId="19689"/>
    <cellStyle name="標準 2 21 2 4" xfId="13348"/>
    <cellStyle name="標準 2 21 3" xfId="2916"/>
    <cellStyle name="標準 2 21 3 2" xfId="19691"/>
    <cellStyle name="標準 2 21 3 3" xfId="13350"/>
    <cellStyle name="標準 2 21 4" xfId="19688"/>
    <cellStyle name="標準 2 21 5" xfId="13347"/>
    <cellStyle name="標準 2 22" xfId="2917"/>
    <cellStyle name="標準 2 22 2" xfId="2918"/>
    <cellStyle name="標準 2 22 2 2" xfId="2919"/>
    <cellStyle name="標準 2 22 2 2 2" xfId="19694"/>
    <cellStyle name="標準 2 22 2 2 3" xfId="13353"/>
    <cellStyle name="標準 2 22 2 3" xfId="19693"/>
    <cellStyle name="標準 2 22 2 4" xfId="13352"/>
    <cellStyle name="標準 2 22 3" xfId="2920"/>
    <cellStyle name="標準 2 22 3 2" xfId="19695"/>
    <cellStyle name="標準 2 22 3 3" xfId="13354"/>
    <cellStyle name="標準 2 22 4" xfId="19692"/>
    <cellStyle name="標準 2 22 5" xfId="13351"/>
    <cellStyle name="標準 2 23" xfId="2921"/>
    <cellStyle name="標準 2 23 2" xfId="2922"/>
    <cellStyle name="標準 2 23 2 2" xfId="2923"/>
    <cellStyle name="標準 2 23 2 2 2" xfId="19698"/>
    <cellStyle name="標準 2 23 2 2 3" xfId="13357"/>
    <cellStyle name="標準 2 23 2 3" xfId="19697"/>
    <cellStyle name="標準 2 23 2 4" xfId="13356"/>
    <cellStyle name="標準 2 23 3" xfId="2924"/>
    <cellStyle name="標準 2 23 3 2" xfId="19699"/>
    <cellStyle name="標準 2 23 3 3" xfId="13358"/>
    <cellStyle name="標準 2 23 4" xfId="19696"/>
    <cellStyle name="標準 2 23 5" xfId="13355"/>
    <cellStyle name="標準 2 24" xfId="2925"/>
    <cellStyle name="標準 2 24 2" xfId="2926"/>
    <cellStyle name="標準 2 24 2 2" xfId="2927"/>
    <cellStyle name="標準 2 24 2 2 2" xfId="19702"/>
    <cellStyle name="標準 2 24 2 2 3" xfId="13361"/>
    <cellStyle name="標準 2 24 2 3" xfId="19701"/>
    <cellStyle name="標準 2 24 2 4" xfId="13360"/>
    <cellStyle name="標準 2 24 3" xfId="2928"/>
    <cellStyle name="標準 2 24 3 2" xfId="19703"/>
    <cellStyle name="標準 2 24 3 3" xfId="13362"/>
    <cellStyle name="標準 2 24 4" xfId="19700"/>
    <cellStyle name="標準 2 24 5" xfId="13359"/>
    <cellStyle name="標準 2 25" xfId="2929"/>
    <cellStyle name="標準 2 25 2" xfId="2930"/>
    <cellStyle name="標準 2 25 2 2" xfId="2931"/>
    <cellStyle name="標準 2 25 2 2 2" xfId="19706"/>
    <cellStyle name="標準 2 25 2 2 3" xfId="13365"/>
    <cellStyle name="標準 2 25 2 3" xfId="19705"/>
    <cellStyle name="標準 2 25 2 4" xfId="13364"/>
    <cellStyle name="標準 2 25 3" xfId="2932"/>
    <cellStyle name="標準 2 25 3 2" xfId="19707"/>
    <cellStyle name="標準 2 25 3 3" xfId="13366"/>
    <cellStyle name="標準 2 25 4" xfId="19704"/>
    <cellStyle name="標準 2 25 5" xfId="13363"/>
    <cellStyle name="標準 2 26" xfId="2933"/>
    <cellStyle name="標準 2 26 2" xfId="2934"/>
    <cellStyle name="標準 2 26 2 2" xfId="2935"/>
    <cellStyle name="標準 2 26 2 2 2" xfId="19710"/>
    <cellStyle name="標準 2 26 2 2 3" xfId="13369"/>
    <cellStyle name="標準 2 26 2 3" xfId="19709"/>
    <cellStyle name="標準 2 26 2 4" xfId="13368"/>
    <cellStyle name="標準 2 26 3" xfId="2936"/>
    <cellStyle name="標準 2 26 3 2" xfId="19711"/>
    <cellStyle name="標準 2 26 3 3" xfId="13370"/>
    <cellStyle name="標準 2 26 4" xfId="19708"/>
    <cellStyle name="標準 2 26 5" xfId="13367"/>
    <cellStyle name="標準 2 27" xfId="2937"/>
    <cellStyle name="標準 2 27 2" xfId="2938"/>
    <cellStyle name="標準 2 27 2 2" xfId="2939"/>
    <cellStyle name="標準 2 27 2 2 2" xfId="19714"/>
    <cellStyle name="標準 2 27 2 2 3" xfId="13373"/>
    <cellStyle name="標準 2 27 2 3" xfId="19713"/>
    <cellStyle name="標準 2 27 2 4" xfId="13372"/>
    <cellStyle name="標準 2 27 3" xfId="2940"/>
    <cellStyle name="標準 2 27 3 2" xfId="19715"/>
    <cellStyle name="標準 2 27 3 3" xfId="13374"/>
    <cellStyle name="標準 2 27 4" xfId="19712"/>
    <cellStyle name="標準 2 27 5" xfId="13371"/>
    <cellStyle name="標準 2 28" xfId="2941"/>
    <cellStyle name="標準 2 28 2" xfId="2942"/>
    <cellStyle name="標準 2 28 2 2" xfId="2943"/>
    <cellStyle name="標準 2 28 2 2 2" xfId="19718"/>
    <cellStyle name="標準 2 28 2 2 3" xfId="13377"/>
    <cellStyle name="標準 2 28 2 3" xfId="19717"/>
    <cellStyle name="標準 2 28 2 4" xfId="13376"/>
    <cellStyle name="標準 2 28 3" xfId="2944"/>
    <cellStyle name="標準 2 28 3 2" xfId="19719"/>
    <cellStyle name="標準 2 28 3 3" xfId="13378"/>
    <cellStyle name="標準 2 28 4" xfId="19716"/>
    <cellStyle name="標準 2 28 5" xfId="13375"/>
    <cellStyle name="標準 2 29" xfId="2945"/>
    <cellStyle name="標準 2 29 2" xfId="2946"/>
    <cellStyle name="標準 2 29 2 2" xfId="2947"/>
    <cellStyle name="標準 2 29 2 2 2" xfId="19722"/>
    <cellStyle name="標準 2 29 2 2 3" xfId="13381"/>
    <cellStyle name="標準 2 29 2 3" xfId="19721"/>
    <cellStyle name="標準 2 29 2 4" xfId="13380"/>
    <cellStyle name="標準 2 29 3" xfId="2948"/>
    <cellStyle name="標準 2 29 3 2" xfId="19723"/>
    <cellStyle name="標準 2 29 3 3" xfId="13382"/>
    <cellStyle name="標準 2 29 4" xfId="19720"/>
    <cellStyle name="標準 2 29 5" xfId="13379"/>
    <cellStyle name="標準 2 3" xfId="2949"/>
    <cellStyle name="標準 2 3 2" xfId="2950"/>
    <cellStyle name="標準 2 3 2 2" xfId="2951"/>
    <cellStyle name="標準 2 3 2 2 2" xfId="19726"/>
    <cellStyle name="標準 2 3 2 2 3" xfId="13385"/>
    <cellStyle name="標準 2 3 2 3" xfId="19725"/>
    <cellStyle name="標準 2 3 2 4" xfId="13384"/>
    <cellStyle name="標準 2 3 3" xfId="2952"/>
    <cellStyle name="標準 2 3 3 2" xfId="19727"/>
    <cellStyle name="標準 2 3 3 3" xfId="13386"/>
    <cellStyle name="標準 2 3 4" xfId="19724"/>
    <cellStyle name="標準 2 3 5" xfId="13383"/>
    <cellStyle name="標準 2 30" xfId="2953"/>
    <cellStyle name="標準 2 30 2" xfId="2954"/>
    <cellStyle name="標準 2 30 2 2" xfId="2955"/>
    <cellStyle name="標準 2 30 2 2 2" xfId="19730"/>
    <cellStyle name="標準 2 30 2 2 3" xfId="13389"/>
    <cellStyle name="標準 2 30 2 3" xfId="19729"/>
    <cellStyle name="標準 2 30 2 4" xfId="13388"/>
    <cellStyle name="標準 2 30 3" xfId="2956"/>
    <cellStyle name="標準 2 30 3 2" xfId="19731"/>
    <cellStyle name="標準 2 30 3 3" xfId="13390"/>
    <cellStyle name="標準 2 30 4" xfId="19728"/>
    <cellStyle name="標準 2 30 5" xfId="13387"/>
    <cellStyle name="標準 2 31" xfId="2957"/>
    <cellStyle name="標準 2 31 2" xfId="2958"/>
    <cellStyle name="標準 2 31 2 2" xfId="2959"/>
    <cellStyle name="標準 2 31 2 2 2" xfId="19734"/>
    <cellStyle name="標準 2 31 2 2 3" xfId="13393"/>
    <cellStyle name="標準 2 31 2 3" xfId="19733"/>
    <cellStyle name="標準 2 31 2 4" xfId="13392"/>
    <cellStyle name="標準 2 31 3" xfId="2960"/>
    <cellStyle name="標準 2 31 3 2" xfId="19735"/>
    <cellStyle name="標準 2 31 3 3" xfId="13394"/>
    <cellStyle name="標準 2 31 4" xfId="19732"/>
    <cellStyle name="標準 2 31 5" xfId="13391"/>
    <cellStyle name="標準 2 32" xfId="2961"/>
    <cellStyle name="標準 2 32 2" xfId="2962"/>
    <cellStyle name="標準 2 32 2 2" xfId="2963"/>
    <cellStyle name="標準 2 32 2 2 2" xfId="19738"/>
    <cellStyle name="標準 2 32 2 2 3" xfId="13397"/>
    <cellStyle name="標準 2 32 2 3" xfId="19737"/>
    <cellStyle name="標準 2 32 2 4" xfId="13396"/>
    <cellStyle name="標準 2 32 3" xfId="2964"/>
    <cellStyle name="標準 2 32 3 2" xfId="19739"/>
    <cellStyle name="標準 2 32 3 3" xfId="13398"/>
    <cellStyle name="標準 2 32 4" xfId="19736"/>
    <cellStyle name="標準 2 32 5" xfId="13395"/>
    <cellStyle name="標準 2 33" xfId="2965"/>
    <cellStyle name="標準 2 33 2" xfId="2966"/>
    <cellStyle name="標準 2 33 2 2" xfId="2967"/>
    <cellStyle name="標準 2 33 2 2 2" xfId="19742"/>
    <cellStyle name="標準 2 33 2 2 3" xfId="13401"/>
    <cellStyle name="標準 2 33 2 3" xfId="19741"/>
    <cellStyle name="標準 2 33 2 4" xfId="13400"/>
    <cellStyle name="標準 2 33 3" xfId="2968"/>
    <cellStyle name="標準 2 33 3 2" xfId="19743"/>
    <cellStyle name="標準 2 33 3 3" xfId="13402"/>
    <cellStyle name="標準 2 33 4" xfId="19740"/>
    <cellStyle name="標準 2 33 5" xfId="13399"/>
    <cellStyle name="標準 2 34" xfId="2969"/>
    <cellStyle name="標準 2 34 2" xfId="2970"/>
    <cellStyle name="標準 2 34 2 2" xfId="2971"/>
    <cellStyle name="標準 2 34 2 2 2" xfId="19746"/>
    <cellStyle name="標準 2 34 2 2 3" xfId="13405"/>
    <cellStyle name="標準 2 34 2 3" xfId="19745"/>
    <cellStyle name="標準 2 34 2 4" xfId="13404"/>
    <cellStyle name="標準 2 34 3" xfId="2972"/>
    <cellStyle name="標準 2 34 3 2" xfId="19747"/>
    <cellStyle name="標準 2 34 3 3" xfId="13406"/>
    <cellStyle name="標準 2 34 4" xfId="19744"/>
    <cellStyle name="標準 2 34 5" xfId="13403"/>
    <cellStyle name="標準 2 35" xfId="2973"/>
    <cellStyle name="標準 2 35 2" xfId="2974"/>
    <cellStyle name="標準 2 35 2 2" xfId="2975"/>
    <cellStyle name="標準 2 35 2 2 2" xfId="19750"/>
    <cellStyle name="標準 2 35 2 2 3" xfId="13409"/>
    <cellStyle name="標準 2 35 2 3" xfId="19749"/>
    <cellStyle name="標準 2 35 2 4" xfId="13408"/>
    <cellStyle name="標準 2 35 3" xfId="2976"/>
    <cellStyle name="標準 2 35 3 2" xfId="19751"/>
    <cellStyle name="標準 2 35 3 3" xfId="13410"/>
    <cellStyle name="標準 2 35 4" xfId="19748"/>
    <cellStyle name="標準 2 35 5" xfId="13407"/>
    <cellStyle name="標準 2 36" xfId="2977"/>
    <cellStyle name="標準 2 36 2" xfId="2978"/>
    <cellStyle name="標準 2 36 2 2" xfId="2979"/>
    <cellStyle name="標準 2 36 2 2 2" xfId="19754"/>
    <cellStyle name="標準 2 36 2 2 3" xfId="13413"/>
    <cellStyle name="標準 2 36 2 3" xfId="19753"/>
    <cellStyle name="標準 2 36 2 4" xfId="13412"/>
    <cellStyle name="標準 2 36 3" xfId="2980"/>
    <cellStyle name="標準 2 36 3 2" xfId="19755"/>
    <cellStyle name="標準 2 36 3 3" xfId="13414"/>
    <cellStyle name="標準 2 36 4" xfId="19752"/>
    <cellStyle name="標準 2 36 5" xfId="13411"/>
    <cellStyle name="標準 2 37" xfId="2981"/>
    <cellStyle name="標準 2 37 2" xfId="2982"/>
    <cellStyle name="標準 2 37 2 2" xfId="2983"/>
    <cellStyle name="標準 2 37 2 2 2" xfId="19758"/>
    <cellStyle name="標準 2 37 2 2 3" xfId="13417"/>
    <cellStyle name="標準 2 37 2 3" xfId="19757"/>
    <cellStyle name="標準 2 37 2 4" xfId="13416"/>
    <cellStyle name="標準 2 37 3" xfId="2984"/>
    <cellStyle name="標準 2 37 3 2" xfId="19759"/>
    <cellStyle name="標準 2 37 3 3" xfId="13418"/>
    <cellStyle name="標準 2 37 4" xfId="19756"/>
    <cellStyle name="標準 2 37 5" xfId="13415"/>
    <cellStyle name="標準 2 38" xfId="2985"/>
    <cellStyle name="標準 2 38 2" xfId="2986"/>
    <cellStyle name="標準 2 38 2 2" xfId="2987"/>
    <cellStyle name="標準 2 38 2 2 2" xfId="19762"/>
    <cellStyle name="標準 2 38 2 2 3" xfId="13421"/>
    <cellStyle name="標準 2 38 2 3" xfId="19761"/>
    <cellStyle name="標準 2 38 2 4" xfId="13420"/>
    <cellStyle name="標準 2 38 3" xfId="2988"/>
    <cellStyle name="標準 2 38 3 2" xfId="19763"/>
    <cellStyle name="標準 2 38 3 3" xfId="13422"/>
    <cellStyle name="標準 2 38 4" xfId="19760"/>
    <cellStyle name="標準 2 38 5" xfId="13419"/>
    <cellStyle name="標準 2 39" xfId="2989"/>
    <cellStyle name="標準 2 39 2" xfId="2990"/>
    <cellStyle name="標準 2 39 2 2" xfId="2991"/>
    <cellStyle name="標準 2 39 2 2 2" xfId="19766"/>
    <cellStyle name="標準 2 39 2 2 3" xfId="13425"/>
    <cellStyle name="標準 2 39 2 3" xfId="19765"/>
    <cellStyle name="標準 2 39 2 4" xfId="13424"/>
    <cellStyle name="標準 2 39 3" xfId="2992"/>
    <cellStyle name="標準 2 39 3 2" xfId="19767"/>
    <cellStyle name="標準 2 39 3 3" xfId="13426"/>
    <cellStyle name="標準 2 39 4" xfId="19764"/>
    <cellStyle name="標準 2 39 5" xfId="13423"/>
    <cellStyle name="標準 2 4" xfId="2993"/>
    <cellStyle name="標準 2 4 2" xfId="2994"/>
    <cellStyle name="標準 2 4 2 2" xfId="2995"/>
    <cellStyle name="標準 2 4 2 2 2" xfId="19770"/>
    <cellStyle name="標準 2 4 2 2 3" xfId="10512"/>
    <cellStyle name="標準 2 4 2 2 3 2" xfId="10596"/>
    <cellStyle name="標準 2 4 2 2 3 2 2" xfId="23411"/>
    <cellStyle name="標準 2 4 2 2 3 2 3" xfId="17064"/>
    <cellStyle name="標準 2 4 2 2 3 3" xfId="23354"/>
    <cellStyle name="標準 2 4 2 2 3 4" xfId="17012"/>
    <cellStyle name="標準 2 4 2 2 4" xfId="13429"/>
    <cellStyle name="標準 2 4 2 3" xfId="19769"/>
    <cellStyle name="標準 2 4 2 4" xfId="13428"/>
    <cellStyle name="標準 2 4 3" xfId="2996"/>
    <cellStyle name="標準 2 4 3 2" xfId="19771"/>
    <cellStyle name="標準 2 4 3 3" xfId="13430"/>
    <cellStyle name="標準 2 4 4" xfId="19768"/>
    <cellStyle name="標準 2 4 5" xfId="13427"/>
    <cellStyle name="標準 2 40" xfId="2997"/>
    <cellStyle name="標準 2 40 2" xfId="2998"/>
    <cellStyle name="標準 2 40 2 2" xfId="2999"/>
    <cellStyle name="標準 2 40 2 2 2" xfId="19774"/>
    <cellStyle name="標準 2 40 2 2 3" xfId="13433"/>
    <cellStyle name="標準 2 40 2 3" xfId="19773"/>
    <cellStyle name="標準 2 40 2 4" xfId="13432"/>
    <cellStyle name="標準 2 40 3" xfId="3000"/>
    <cellStyle name="標準 2 40 3 2" xfId="19775"/>
    <cellStyle name="標準 2 40 3 3" xfId="13434"/>
    <cellStyle name="標準 2 40 4" xfId="19772"/>
    <cellStyle name="標準 2 40 5" xfId="13431"/>
    <cellStyle name="標準 2 41" xfId="3001"/>
    <cellStyle name="標準 2 41 2" xfId="3002"/>
    <cellStyle name="標準 2 41 2 2" xfId="3003"/>
    <cellStyle name="標準 2 41 2 2 2" xfId="19778"/>
    <cellStyle name="標準 2 41 2 2 3" xfId="13437"/>
    <cellStyle name="標準 2 41 2 3" xfId="19777"/>
    <cellStyle name="標準 2 41 2 4" xfId="13436"/>
    <cellStyle name="標準 2 41 3" xfId="3004"/>
    <cellStyle name="標準 2 41 3 2" xfId="19779"/>
    <cellStyle name="標準 2 41 3 3" xfId="13438"/>
    <cellStyle name="標準 2 41 4" xfId="19776"/>
    <cellStyle name="標準 2 41 5" xfId="13435"/>
    <cellStyle name="標準 2 42" xfId="3005"/>
    <cellStyle name="標準 2 42 2" xfId="3006"/>
    <cellStyle name="標準 2 42 2 2" xfId="3007"/>
    <cellStyle name="標準 2 42 2 2 2" xfId="19782"/>
    <cellStyle name="標準 2 42 2 2 3" xfId="13441"/>
    <cellStyle name="標準 2 42 2 3" xfId="19781"/>
    <cellStyle name="標準 2 42 2 4" xfId="13440"/>
    <cellStyle name="標準 2 42 3" xfId="3008"/>
    <cellStyle name="標準 2 42 3 2" xfId="19783"/>
    <cellStyle name="標準 2 42 3 3" xfId="13442"/>
    <cellStyle name="標準 2 42 4" xfId="19780"/>
    <cellStyle name="標準 2 42 5" xfId="13439"/>
    <cellStyle name="標準 2 43" xfId="3009"/>
    <cellStyle name="標準 2 43 2" xfId="3010"/>
    <cellStyle name="標準 2 43 2 2" xfId="3011"/>
    <cellStyle name="標準 2 43 2 2 2" xfId="19786"/>
    <cellStyle name="標準 2 43 2 2 3" xfId="13445"/>
    <cellStyle name="標準 2 43 2 3" xfId="19785"/>
    <cellStyle name="標準 2 43 2 4" xfId="13444"/>
    <cellStyle name="標準 2 43 3" xfId="3012"/>
    <cellStyle name="標準 2 43 3 2" xfId="19787"/>
    <cellStyle name="標準 2 43 3 3" xfId="13446"/>
    <cellStyle name="標準 2 43 4" xfId="19784"/>
    <cellStyle name="標準 2 43 5" xfId="13443"/>
    <cellStyle name="標準 2 44" xfId="3013"/>
    <cellStyle name="標準 2 44 2" xfId="3014"/>
    <cellStyle name="標準 2 44 2 2" xfId="3015"/>
    <cellStyle name="標準 2 44 2 2 2" xfId="19790"/>
    <cellStyle name="標準 2 44 2 2 3" xfId="13449"/>
    <cellStyle name="標準 2 44 2 3" xfId="19789"/>
    <cellStyle name="標準 2 44 2 4" xfId="13448"/>
    <cellStyle name="標準 2 44 3" xfId="3016"/>
    <cellStyle name="標準 2 44 3 2" xfId="19791"/>
    <cellStyle name="標準 2 44 3 3" xfId="13450"/>
    <cellStyle name="標準 2 44 4" xfId="19788"/>
    <cellStyle name="標準 2 44 5" xfId="13447"/>
    <cellStyle name="標準 2 45" xfId="3017"/>
    <cellStyle name="標準 2 45 2" xfId="3018"/>
    <cellStyle name="標準 2 45 2 2" xfId="3019"/>
    <cellStyle name="標準 2 45 2 2 2" xfId="19794"/>
    <cellStyle name="標準 2 45 2 2 3" xfId="13453"/>
    <cellStyle name="標準 2 45 2 3" xfId="19793"/>
    <cellStyle name="標準 2 45 2 4" xfId="13452"/>
    <cellStyle name="標準 2 45 3" xfId="3020"/>
    <cellStyle name="標準 2 45 3 2" xfId="19795"/>
    <cellStyle name="標準 2 45 3 3" xfId="13454"/>
    <cellStyle name="標準 2 45 4" xfId="19792"/>
    <cellStyle name="標準 2 45 5" xfId="13451"/>
    <cellStyle name="標準 2 46" xfId="3021"/>
    <cellStyle name="標準 2 46 2" xfId="3022"/>
    <cellStyle name="標準 2 46 2 2" xfId="3023"/>
    <cellStyle name="標準 2 46 2 2 2" xfId="19798"/>
    <cellStyle name="標準 2 46 2 2 3" xfId="13457"/>
    <cellStyle name="標準 2 46 2 3" xfId="19797"/>
    <cellStyle name="標準 2 46 2 4" xfId="13456"/>
    <cellStyle name="標準 2 46 3" xfId="3024"/>
    <cellStyle name="標準 2 46 3 2" xfId="19799"/>
    <cellStyle name="標準 2 46 3 3" xfId="13458"/>
    <cellStyle name="標準 2 46 4" xfId="19796"/>
    <cellStyle name="標準 2 46 5" xfId="13455"/>
    <cellStyle name="標準 2 47" xfId="3025"/>
    <cellStyle name="標準 2 47 2" xfId="3026"/>
    <cellStyle name="標準 2 47 2 2" xfId="3027"/>
    <cellStyle name="標準 2 47 2 2 2" xfId="19802"/>
    <cellStyle name="標準 2 47 2 2 3" xfId="13461"/>
    <cellStyle name="標準 2 47 2 3" xfId="19801"/>
    <cellStyle name="標準 2 47 2 4" xfId="13460"/>
    <cellStyle name="標準 2 47 3" xfId="3028"/>
    <cellStyle name="標準 2 47 3 2" xfId="19803"/>
    <cellStyle name="標準 2 47 3 3" xfId="13462"/>
    <cellStyle name="標準 2 47 4" xfId="19800"/>
    <cellStyle name="標準 2 47 5" xfId="13459"/>
    <cellStyle name="標準 2 48" xfId="10781"/>
    <cellStyle name="標準 2 49" xfId="17121"/>
    <cellStyle name="標準 2 5" xfId="3029"/>
    <cellStyle name="標準 2 5 2" xfId="3030"/>
    <cellStyle name="標準 2 5 2 2" xfId="3031"/>
    <cellStyle name="標準 2 5 2 2 2" xfId="19806"/>
    <cellStyle name="標準 2 5 2 2 3" xfId="13465"/>
    <cellStyle name="標準 2 5 2 3" xfId="19805"/>
    <cellStyle name="標準 2 5 2 4" xfId="13464"/>
    <cellStyle name="標準 2 5 3" xfId="3032"/>
    <cellStyle name="標準 2 5 3 2" xfId="19807"/>
    <cellStyle name="標準 2 5 3 3" xfId="13466"/>
    <cellStyle name="標準 2 5 4" xfId="19804"/>
    <cellStyle name="標準 2 5 5" xfId="13463"/>
    <cellStyle name="標準 2 50" xfId="10737"/>
    <cellStyle name="標準 2 6" xfId="3033"/>
    <cellStyle name="標準 2 6 2" xfId="3034"/>
    <cellStyle name="標準 2 6 2 2" xfId="3035"/>
    <cellStyle name="標準 2 6 2 2 2" xfId="19810"/>
    <cellStyle name="標準 2 6 2 2 3" xfId="13469"/>
    <cellStyle name="標準 2 6 2 3" xfId="19809"/>
    <cellStyle name="標準 2 6 2 4" xfId="13468"/>
    <cellStyle name="標準 2 6 3" xfId="3036"/>
    <cellStyle name="標準 2 6 3 2" xfId="19811"/>
    <cellStyle name="標準 2 6 3 3" xfId="13470"/>
    <cellStyle name="標準 2 6 4" xfId="19808"/>
    <cellStyle name="標準 2 6 5" xfId="13467"/>
    <cellStyle name="標準 2 7" xfId="3037"/>
    <cellStyle name="標準 2 7 2" xfId="3038"/>
    <cellStyle name="標準 2 7 2 2" xfId="3039"/>
    <cellStyle name="標準 2 7 2 2 2" xfId="19814"/>
    <cellStyle name="標準 2 7 2 2 3" xfId="13473"/>
    <cellStyle name="標準 2 7 2 3" xfId="19813"/>
    <cellStyle name="標準 2 7 2 4" xfId="13472"/>
    <cellStyle name="標準 2 7 3" xfId="3040"/>
    <cellStyle name="標準 2 7 3 2" xfId="19815"/>
    <cellStyle name="標準 2 7 3 3" xfId="13474"/>
    <cellStyle name="標準 2 7 4" xfId="19812"/>
    <cellStyle name="標準 2 7 5" xfId="13471"/>
    <cellStyle name="標準 2 8" xfId="3041"/>
    <cellStyle name="標準 2 8 2" xfId="3042"/>
    <cellStyle name="標準 2 8 2 2" xfId="3043"/>
    <cellStyle name="標準 2 8 2 2 2" xfId="19818"/>
    <cellStyle name="標準 2 8 2 2 3" xfId="13477"/>
    <cellStyle name="標準 2 8 2 3" xfId="19817"/>
    <cellStyle name="標準 2 8 2 4" xfId="13476"/>
    <cellStyle name="標準 2 8 3" xfId="3044"/>
    <cellStyle name="標準 2 8 3 2" xfId="19819"/>
    <cellStyle name="標準 2 8 3 3" xfId="13478"/>
    <cellStyle name="標準 2 8 4" xfId="19816"/>
    <cellStyle name="標準 2 8 5" xfId="13475"/>
    <cellStyle name="標準 2 9" xfId="3045"/>
    <cellStyle name="標準 2 9 2" xfId="3046"/>
    <cellStyle name="標準 2 9 2 2" xfId="3047"/>
    <cellStyle name="標準 2 9 2 2 2" xfId="19822"/>
    <cellStyle name="標準 2 9 2 2 3" xfId="13481"/>
    <cellStyle name="標準 2 9 2 3" xfId="19821"/>
    <cellStyle name="標準 2 9 2 4" xfId="13480"/>
    <cellStyle name="標準 2 9 3" xfId="3048"/>
    <cellStyle name="標準 2 9 3 2" xfId="19823"/>
    <cellStyle name="標準 2 9 3 3" xfId="13482"/>
    <cellStyle name="標準 2 9 4" xfId="19820"/>
    <cellStyle name="標準 2 9 5" xfId="13479"/>
    <cellStyle name="標準 7 3" xfId="677"/>
    <cellStyle name="標準 7 3 2" xfId="10597"/>
    <cellStyle name="標準 7 3 2 2" xfId="23412"/>
    <cellStyle name="標準 7 3 2 3" xfId="17065"/>
    <cellStyle name="標準 7 3 3" xfId="3146"/>
    <cellStyle name="標準 7 3 3 2" xfId="10598"/>
    <cellStyle name="標準 7 3 3 2 2" xfId="23413"/>
    <cellStyle name="標準 7 3 3 2 3" xfId="17066"/>
    <cellStyle name="標準 7 3 3 3" xfId="19890"/>
    <cellStyle name="標準 7 3 3 4" xfId="13547"/>
    <cellStyle name="標準 7 3 4" xfId="17611"/>
    <cellStyle name="標準 7 3 5" xfId="11270"/>
    <cellStyle name="標準 9" xfId="67"/>
    <cellStyle name="標準 9 2" xfId="10599"/>
    <cellStyle name="標準 9 2 2" xfId="23414"/>
    <cellStyle name="標準 9 2 3" xfId="17067"/>
    <cellStyle name="標準 9 3" xfId="10782"/>
    <cellStyle name="標準 9 4" xfId="17122"/>
    <cellStyle name="標準 9 5" xfId="10738"/>
    <cellStyle name="標準_ABS_ESP_Proto_sample_Quantity_Sep05" xfId="3049"/>
    <cellStyle name="表示済みのハイパーリンク" xfId="10513"/>
    <cellStyle name="表示済みのハイパーリンク 2" xfId="23355"/>
    <cellStyle name="表示済みのハイパーリンク 3" xfId="17013"/>
    <cellStyle name="고정소숫점" xfId="3050"/>
    <cellStyle name="고정출력1" xfId="3051"/>
    <cellStyle name="고정출력1 2" xfId="19824"/>
    <cellStyle name="고정출력1 3" xfId="13483"/>
    <cellStyle name="고정출력2" xfId="3052"/>
    <cellStyle name="고정출력2 2" xfId="19825"/>
    <cellStyle name="고정출력2 3" xfId="13484"/>
    <cellStyle name="差 2" xfId="6"/>
    <cellStyle name="差 2 2" xfId="10686"/>
    <cellStyle name="差 2 2 2" xfId="23439"/>
    <cellStyle name="差 2 2 3" xfId="10748"/>
    <cellStyle name="差 2 3" xfId="17076"/>
    <cellStyle name="差 2 4" xfId="10699"/>
    <cellStyle name="差 3" xfId="678"/>
    <cellStyle name="差 3 2" xfId="17612"/>
    <cellStyle name="差 3 3" xfId="11271"/>
    <cellStyle name="差 4" xfId="679"/>
    <cellStyle name="差 4 2" xfId="10685"/>
    <cellStyle name="差 4 3" xfId="17613"/>
    <cellStyle name="差 4 4" xfId="11272"/>
    <cellStyle name="差 5" xfId="680"/>
    <cellStyle name="差 5 2" xfId="17614"/>
    <cellStyle name="差 5 3" xfId="11273"/>
    <cellStyle name="差 6" xfId="10551"/>
    <cellStyle name="差 6 2" xfId="23374"/>
    <cellStyle name="差 6 3" xfId="17031"/>
    <cellStyle name="差 7" xfId="10684"/>
    <cellStyle name="常规" xfId="0" builtinId="0"/>
    <cellStyle name="常规 10" xfId="681"/>
    <cellStyle name="常规 10 2" xfId="17615"/>
    <cellStyle name="常规 10 3" xfId="11274"/>
    <cellStyle name="常规 11" xfId="682"/>
    <cellStyle name="常规 11 2" xfId="683"/>
    <cellStyle name="常规 11 2 2" xfId="17617"/>
    <cellStyle name="常规 11 2 3" xfId="11276"/>
    <cellStyle name="常规 11 3" xfId="17616"/>
    <cellStyle name="常规 11 4" xfId="11275"/>
    <cellStyle name="常规 12" xfId="684"/>
    <cellStyle name="常规 12 2" xfId="17618"/>
    <cellStyle name="常规 12 3" xfId="11277"/>
    <cellStyle name="常规 13" xfId="685"/>
    <cellStyle name="常规 13 2" xfId="17619"/>
    <cellStyle name="常规 13 3" xfId="11278"/>
    <cellStyle name="常规 14" xfId="686"/>
    <cellStyle name="常规 14 2" xfId="17620"/>
    <cellStyle name="常规 14 3" xfId="11279"/>
    <cellStyle name="常规 15" xfId="687"/>
    <cellStyle name="常规 15 2" xfId="17621"/>
    <cellStyle name="常规 15 3" xfId="11280"/>
    <cellStyle name="常规 16" xfId="688"/>
    <cellStyle name="常规 16 2" xfId="17622"/>
    <cellStyle name="常规 16 3" xfId="11281"/>
    <cellStyle name="常规 17" xfId="791"/>
    <cellStyle name="常规 17 2" xfId="17707"/>
    <cellStyle name="常规 17 3" xfId="11366"/>
    <cellStyle name="常规 18" xfId="3090"/>
    <cellStyle name="常规 18 2" xfId="10639"/>
    <cellStyle name="常规 18 3" xfId="19837"/>
    <cellStyle name="常规 18 4" xfId="13495"/>
    <cellStyle name="常规 19" xfId="3140"/>
    <cellStyle name="常规 19 2" xfId="19886"/>
    <cellStyle name="常规 19 3" xfId="13543"/>
    <cellStyle name="常规 2" xfId="15"/>
    <cellStyle name="常规 2 10" xfId="10608"/>
    <cellStyle name="常规 2 10 2" xfId="23422"/>
    <cellStyle name="常规 2 10 3" xfId="10753"/>
    <cellStyle name="常规 2 11" xfId="10611"/>
    <cellStyle name="常规 2 12" xfId="10627"/>
    <cellStyle name="常规 2 13" xfId="10630"/>
    <cellStyle name="常规 2 14" xfId="10694"/>
    <cellStyle name="常规 2 15" xfId="17083"/>
    <cellStyle name="常规 2 2" xfId="68"/>
    <cellStyle name="常规 2 2 2" xfId="689"/>
    <cellStyle name="常规 2 2 2 2" xfId="690"/>
    <cellStyle name="常规 2 2 2 2 2" xfId="17624"/>
    <cellStyle name="常规 2 2 2 2 3" xfId="11283"/>
    <cellStyle name="常规 2 2 2 3" xfId="691"/>
    <cellStyle name="常规 2 2 2 3 2" xfId="17625"/>
    <cellStyle name="常规 2 2 2 3 3" xfId="11284"/>
    <cellStyle name="常规 2 2 2 4" xfId="10624"/>
    <cellStyle name="常规 2 2 2 5" xfId="17623"/>
    <cellStyle name="常规 2 2 2 6" xfId="11282"/>
    <cellStyle name="常规 2 2 3" xfId="692"/>
    <cellStyle name="常规 2 2 3 2" xfId="10683"/>
    <cellStyle name="常规 2 2 3 3" xfId="17626"/>
    <cellStyle name="常规 2 2 3 4" xfId="11285"/>
    <cellStyle name="常规 2 2 4" xfId="693"/>
    <cellStyle name="常规 2 2 4 2" xfId="17627"/>
    <cellStyle name="常规 2 2 4 3" xfId="11286"/>
    <cellStyle name="常规 2 2 5" xfId="10623"/>
    <cellStyle name="常规 2 2 5 2" xfId="23428"/>
    <cellStyle name="常规 2 2 5 3" xfId="10783"/>
    <cellStyle name="常规 2 2 6" xfId="10628"/>
    <cellStyle name="常规 2 2 7" xfId="10666"/>
    <cellStyle name="常规 2 2 8" xfId="17123"/>
    <cellStyle name="常规 2 2 9" xfId="10739"/>
    <cellStyle name="常规 2 3" xfId="69"/>
    <cellStyle name="常规 2 3 2" xfId="3053"/>
    <cellStyle name="常规 2 3 2 2" xfId="19826"/>
    <cellStyle name="常规 2 3 2 3" xfId="13485"/>
    <cellStyle name="常规 2 3 3" xfId="10662"/>
    <cellStyle name="常规 2 3 3 2" xfId="23435"/>
    <cellStyle name="常规 2 3 3 3" xfId="10784"/>
    <cellStyle name="常规 2 3 4" xfId="10670"/>
    <cellStyle name="常规 2 3 5" xfId="17124"/>
    <cellStyle name="常规 2 3 6" xfId="10740"/>
    <cellStyle name="常规 2 4" xfId="74"/>
    <cellStyle name="常规 2 4 2" xfId="10691"/>
    <cellStyle name="常规 2 4 2 2" xfId="23441"/>
    <cellStyle name="常规 2 4 2 3" xfId="10787"/>
    <cellStyle name="常规 2 4 3" xfId="17128"/>
    <cellStyle name="常规 2 4 4" xfId="10744"/>
    <cellStyle name="常规 2 5" xfId="789"/>
    <cellStyle name="常规 2 5 2" xfId="17705"/>
    <cellStyle name="常规 2 5 3" xfId="11364"/>
    <cellStyle name="常规 2 6" xfId="694"/>
    <cellStyle name="常规 2 6 2" xfId="10671"/>
    <cellStyle name="常规 2 6 3" xfId="10673"/>
    <cellStyle name="常规 2 6 4" xfId="17628"/>
    <cellStyle name="常规 2 6 5" xfId="11287"/>
    <cellStyle name="常规 2 7" xfId="794"/>
    <cellStyle name="常规 2 7 2" xfId="17710"/>
    <cellStyle name="常规 2 7 3" xfId="11369"/>
    <cellStyle name="常规 2 8" xfId="3147"/>
    <cellStyle name="常规 2 8 2" xfId="19891"/>
    <cellStyle name="常规 2 8 3" xfId="13548"/>
    <cellStyle name="常规 2 9" xfId="10521"/>
    <cellStyle name="常规 2 9 2" xfId="23363"/>
    <cellStyle name="常规 2 9 3" xfId="17021"/>
    <cellStyle name="常规 20" xfId="70"/>
    <cellStyle name="常规 20 2" xfId="10659"/>
    <cellStyle name="常规 20 2 2" xfId="23434"/>
    <cellStyle name="常规 20 2 3" xfId="10785"/>
    <cellStyle name="常规 20 3" xfId="17125"/>
    <cellStyle name="常规 20 4" xfId="10741"/>
    <cellStyle name="常规 21" xfId="3149"/>
    <cellStyle name="常规 21 2" xfId="19893"/>
    <cellStyle name="常规 21 3" xfId="13550"/>
    <cellStyle name="常规 22" xfId="3152"/>
    <cellStyle name="常规 22 2" xfId="19896"/>
    <cellStyle name="常规 22 3" xfId="13553"/>
    <cellStyle name="常规 23" xfId="10523"/>
    <cellStyle name="常规 23 2" xfId="23365"/>
    <cellStyle name="常规 23 3" xfId="17023"/>
    <cellStyle name="常规 24" xfId="10560"/>
    <cellStyle name="常规 24 2" xfId="23378"/>
    <cellStyle name="常规 24 3" xfId="17035"/>
    <cellStyle name="常规 25" xfId="10606"/>
    <cellStyle name="常规 25 2" xfId="23421"/>
    <cellStyle name="常规 25 3" xfId="10745"/>
    <cellStyle name="常规 26" xfId="10610"/>
    <cellStyle name="常规 27" xfId="10616"/>
    <cellStyle name="常规 28" xfId="10644"/>
    <cellStyle name="常规 29" xfId="10654"/>
    <cellStyle name="常规 3" xfId="71"/>
    <cellStyle name="常规 3 10" xfId="10680"/>
    <cellStyle name="常规 3 11" xfId="17126"/>
    <cellStyle name="常规 3 12" xfId="10742"/>
    <cellStyle name="常规 3 2" xfId="695"/>
    <cellStyle name="常规 3 2 2" xfId="10629"/>
    <cellStyle name="常规 3 2 3" xfId="17629"/>
    <cellStyle name="常规 3 2 4" xfId="11288"/>
    <cellStyle name="常规 3 2 8" xfId="10669"/>
    <cellStyle name="常规 3 3" xfId="696"/>
    <cellStyle name="常规 3 3 2" xfId="17630"/>
    <cellStyle name="常规 3 3 3" xfId="11289"/>
    <cellStyle name="常规 3 4" xfId="697"/>
    <cellStyle name="常规 3 4 2" xfId="17631"/>
    <cellStyle name="常规 3 4 3" xfId="11290"/>
    <cellStyle name="常规 3 5" xfId="10514"/>
    <cellStyle name="常规 3 5 2" xfId="23356"/>
    <cellStyle name="常规 3 5 3" xfId="17014"/>
    <cellStyle name="常规 3 5 4" xfId="10668"/>
    <cellStyle name="常规 3 6" xfId="10515"/>
    <cellStyle name="常规 3 6 2" xfId="23357"/>
    <cellStyle name="常规 3 6 3" xfId="17015"/>
    <cellStyle name="常规 3 7" xfId="10619"/>
    <cellStyle name="常规 3 7 2" xfId="23425"/>
    <cellStyle name="常规 3 7 3" xfId="10786"/>
    <cellStyle name="常规 3 8" xfId="10634"/>
    <cellStyle name="常规 3 9" xfId="10660"/>
    <cellStyle name="常规 30" xfId="10656"/>
    <cellStyle name="常规 31" xfId="10676"/>
    <cellStyle name="常规 32" xfId="10678"/>
    <cellStyle name="常规 33" xfId="10679"/>
    <cellStyle name="常规 34" xfId="10677"/>
    <cellStyle name="常规 35" xfId="17073"/>
    <cellStyle name="常规 36" xfId="23443"/>
    <cellStyle name="常规 37" xfId="24452"/>
    <cellStyle name="常规 38" xfId="27278"/>
    <cellStyle name="常规 39" xfId="28069"/>
    <cellStyle name="常规 4" xfId="19"/>
    <cellStyle name="常规 4 2" xfId="698"/>
    <cellStyle name="常规 4 2 2" xfId="10665"/>
    <cellStyle name="常规 4 2 3" xfId="17632"/>
    <cellStyle name="常规 4 2 4" xfId="11291"/>
    <cellStyle name="常规 4 3" xfId="699"/>
    <cellStyle name="常规 4 3 2" xfId="17633"/>
    <cellStyle name="常规 4 3 3" xfId="11292"/>
    <cellStyle name="常规 4 4" xfId="700"/>
    <cellStyle name="常规 4 4 2" xfId="17634"/>
    <cellStyle name="常规 4 4 3" xfId="11293"/>
    <cellStyle name="常规 4 5" xfId="10622"/>
    <cellStyle name="常规 4 5 2" xfId="23427"/>
    <cellStyle name="常规 4 5 3" xfId="10755"/>
    <cellStyle name="常规 4 6" xfId="10663"/>
    <cellStyle name="常规 4 7" xfId="17086"/>
    <cellStyle name="常规 4 8" xfId="10707"/>
    <cellStyle name="常规 40" xfId="30151"/>
    <cellStyle name="常规 41" xfId="33575"/>
    <cellStyle name="常规 42" xfId="30260"/>
    <cellStyle name="常规 43" xfId="33468"/>
    <cellStyle name="常规 44" xfId="28629"/>
    <cellStyle name="常规 45" xfId="10695"/>
    <cellStyle name="常规 5" xfId="20"/>
    <cellStyle name="常规 5 2" xfId="701"/>
    <cellStyle name="常规 5 2 2" xfId="702"/>
    <cellStyle name="常规 5 2 2 2" xfId="17636"/>
    <cellStyle name="常规 5 2 2 3" xfId="11295"/>
    <cellStyle name="常规 5 2 3" xfId="17635"/>
    <cellStyle name="常规 5 2 4" xfId="11294"/>
    <cellStyle name="常规 5 3" xfId="10600"/>
    <cellStyle name="常规 5 3 2" xfId="23415"/>
    <cellStyle name="常规 5 3 3" xfId="17068"/>
    <cellStyle name="常规 5 4" xfId="10632"/>
    <cellStyle name="常规 5 4 2" xfId="23429"/>
    <cellStyle name="常规 5 4 3" xfId="10756"/>
    <cellStyle name="常规 5 5" xfId="10655"/>
    <cellStyle name="常规 5 6" xfId="10672"/>
    <cellStyle name="常规 5 7" xfId="10682"/>
    <cellStyle name="常规 5 8" xfId="17087"/>
    <cellStyle name="常规 6" xfId="21"/>
    <cellStyle name="常规 6 2" xfId="75"/>
    <cellStyle name="常规 6 2 2" xfId="703"/>
    <cellStyle name="常规 6 2 2 2" xfId="17637"/>
    <cellStyle name="常规 6 2 2 3" xfId="11296"/>
    <cellStyle name="常规 6 2 3" xfId="17129"/>
    <cellStyle name="常规 6 2 4" xfId="10788"/>
    <cellStyle name="常规 6 3" xfId="3150"/>
    <cellStyle name="常规 6 3 2" xfId="10687"/>
    <cellStyle name="常规 6 3 3" xfId="19894"/>
    <cellStyle name="常规 6 3 4" xfId="13551"/>
    <cellStyle name="常规 6 4" xfId="10612"/>
    <cellStyle name="常规 6 5" xfId="10646"/>
    <cellStyle name="常规 6 6" xfId="17088"/>
    <cellStyle name="常规 6 7" xfId="10708"/>
    <cellStyle name="常规 7" xfId="18"/>
    <cellStyle name="常规 7 2" xfId="704"/>
    <cellStyle name="常规 7 2 2" xfId="10522"/>
    <cellStyle name="常规 7 2 2 2" xfId="23364"/>
    <cellStyle name="常规 7 2 2 3" xfId="17022"/>
    <cellStyle name="常规 7 2 3" xfId="10692"/>
    <cellStyle name="常规 7 2 4" xfId="17638"/>
    <cellStyle name="常规 7 2 5" xfId="11297"/>
    <cellStyle name="常规 7 3" xfId="3141"/>
    <cellStyle name="常规 7 3 2" xfId="19887"/>
    <cellStyle name="常规 7 3 3" xfId="13544"/>
    <cellStyle name="常规 7 4" xfId="10516"/>
    <cellStyle name="常规 7 4 2" xfId="23358"/>
    <cellStyle name="常规 7 4 3" xfId="17016"/>
    <cellStyle name="常规 7 5" xfId="10609"/>
    <cellStyle name="常规 7 5 2" xfId="23423"/>
    <cellStyle name="常规 7 5 3" xfId="10754"/>
    <cellStyle name="常规 7 6" xfId="10631"/>
    <cellStyle name="常规 7 7" xfId="10635"/>
    <cellStyle name="常规 7 8" xfId="17085"/>
    <cellStyle name="常规 8" xfId="1"/>
    <cellStyle name="常规 8 2" xfId="10517"/>
    <cellStyle name="常规 8 2 2" xfId="23359"/>
    <cellStyle name="常规 8 2 3" xfId="17017"/>
    <cellStyle name="常规 8 3" xfId="10746"/>
    <cellStyle name="常规 8 4" xfId="17074"/>
    <cellStyle name="常规 8 5" xfId="10697"/>
    <cellStyle name="常规 9" xfId="705"/>
    <cellStyle name="常规 9 2" xfId="17639"/>
    <cellStyle name="常规 9 3" xfId="11298"/>
    <cellStyle name="常规_Std NBA Cost Template_Use 2007 Bgt Exch Rate_061122" xfId="10557"/>
    <cellStyle name="常规_长城S16 CVT" xfId="10554"/>
    <cellStyle name="超链接 10" xfId="10650"/>
    <cellStyle name="超链接 2" xfId="706"/>
    <cellStyle name="超链接 2 2" xfId="707"/>
    <cellStyle name="超链接 2 2 2" xfId="17641"/>
    <cellStyle name="超链接 2 2 3" xfId="11300"/>
    <cellStyle name="超链接 2 3" xfId="17640"/>
    <cellStyle name="超链接 2 4" xfId="11299"/>
    <cellStyle name="超链接 3" xfId="10601"/>
    <cellStyle name="超链接 3 2" xfId="23416"/>
    <cellStyle name="超链接 3 3" xfId="17069"/>
    <cellStyle name="超链接 4" xfId="10602"/>
    <cellStyle name="超链接 4 2" xfId="23417"/>
    <cellStyle name="超链接 4 3" xfId="17070"/>
    <cellStyle name="超链接 5" xfId="10565"/>
    <cellStyle name="超链接 5 2" xfId="10652"/>
    <cellStyle name="超链接 5 3" xfId="23383"/>
    <cellStyle name="超链接 6" xfId="10603"/>
    <cellStyle name="超链接 6 2" xfId="23418"/>
    <cellStyle name="超链接 6 3" xfId="17071"/>
    <cellStyle name="超链接 7" xfId="10607"/>
    <cellStyle name="超链接 8" xfId="10615"/>
    <cellStyle name="超链接 9" xfId="10647"/>
    <cellStyle name="超链接_New format - Propshalf" xfId="10558"/>
    <cellStyle name="날짜" xfId="3054"/>
    <cellStyle name="날짜 2" xfId="19827"/>
    <cellStyle name="날짜 3" xfId="13486"/>
    <cellStyle name="好 2" xfId="708"/>
    <cellStyle name="好 2 2" xfId="17642"/>
    <cellStyle name="好 2 3" xfId="11301"/>
    <cellStyle name="好 3" xfId="709"/>
    <cellStyle name="好 3 2" xfId="17643"/>
    <cellStyle name="好 3 3" xfId="11302"/>
    <cellStyle name="好 4" xfId="710"/>
    <cellStyle name="好 4 2" xfId="17644"/>
    <cellStyle name="好 4 3" xfId="11303"/>
    <cellStyle name="好 5" xfId="711"/>
    <cellStyle name="好 5 2" xfId="17645"/>
    <cellStyle name="好 5 3" xfId="11304"/>
    <cellStyle name="好_NBAQ_FIAT_C725" xfId="712"/>
    <cellStyle name="好_NBAQ_FIAT_C725 2" xfId="17646"/>
    <cellStyle name="好_NBAQ_FIAT_C725 3" xfId="11305"/>
    <cellStyle name="桁区切り [0.00]_COST" xfId="713"/>
    <cellStyle name="桁区切り 10 6" xfId="714"/>
    <cellStyle name="桁区切り 2" xfId="715"/>
    <cellStyle name="桁区切り 3_MNKV K-Car CSS 120209 (2)" xfId="72"/>
    <cellStyle name="桁区切り_090204Next_Gen_EMCD_S(Mazda)M1_Cost_sum" xfId="716"/>
    <cellStyle name="桁蟻唇Ｆ [0.00]_Attachment 2 (2)" xfId="717"/>
    <cellStyle name="桁蟻唇Ｆ_Attachment 2 (2)" xfId="718"/>
    <cellStyle name="汇总 2" xfId="719"/>
    <cellStyle name="汇总 2 2" xfId="17647"/>
    <cellStyle name="汇总 2 3" xfId="11306"/>
    <cellStyle name="汇总 3" xfId="720"/>
    <cellStyle name="汇总 3 2" xfId="17648"/>
    <cellStyle name="汇总 3 3" xfId="11307"/>
    <cellStyle name="汇总 4" xfId="721"/>
    <cellStyle name="汇总 4 2" xfId="17649"/>
    <cellStyle name="汇总 4 3" xfId="11308"/>
    <cellStyle name="货币 2" xfId="722"/>
    <cellStyle name="货币 2 2" xfId="3055"/>
    <cellStyle name="货币 2 2 2" xfId="19828"/>
    <cellStyle name="货币 2 2 3" xfId="24451"/>
    <cellStyle name="货币 2 2 4" xfId="30145"/>
    <cellStyle name="货币 2 2 5" xfId="13487"/>
    <cellStyle name="货币 2 3" xfId="17650"/>
    <cellStyle name="货币 2 4" xfId="23662"/>
    <cellStyle name="货币 2 5" xfId="28591"/>
    <cellStyle name="货币 2 6" xfId="11309"/>
    <cellStyle name="货币 3" xfId="792"/>
    <cellStyle name="货币 3 2" xfId="17708"/>
    <cellStyle name="货币 3 3" xfId="23666"/>
    <cellStyle name="货币 3 4" xfId="28624"/>
    <cellStyle name="货币 3 5" xfId="11367"/>
    <cellStyle name="计算 2" xfId="723"/>
    <cellStyle name="计算 2 2" xfId="17651"/>
    <cellStyle name="计算 2 3" xfId="11310"/>
    <cellStyle name="计算 3" xfId="724"/>
    <cellStyle name="计算 3 2" xfId="17652"/>
    <cellStyle name="计算 3 3" xfId="11311"/>
    <cellStyle name="计算 4" xfId="725"/>
    <cellStyle name="计算 4 2" xfId="17653"/>
    <cellStyle name="计算 4 3" xfId="11312"/>
    <cellStyle name="检查单元格 2" xfId="726"/>
    <cellStyle name="检查单元格 2 2" xfId="17654"/>
    <cellStyle name="检查单元格 2 3" xfId="11313"/>
    <cellStyle name="检查单元格 3" xfId="727"/>
    <cellStyle name="检查单元格 3 2" xfId="17655"/>
    <cellStyle name="检查单元格 3 3" xfId="11314"/>
    <cellStyle name="检查单元格 4" xfId="728"/>
    <cellStyle name="检查单元格 4 2" xfId="17656"/>
    <cellStyle name="检查单元格 4 3" xfId="11315"/>
    <cellStyle name="检查单元格 5" xfId="729"/>
    <cellStyle name="检查单元格 5 2" xfId="17657"/>
    <cellStyle name="检查单元格 5 3" xfId="11316"/>
    <cellStyle name="解释性文本 2" xfId="730"/>
    <cellStyle name="解释性文本 2 2" xfId="17658"/>
    <cellStyle name="解释性文本 2 3" xfId="11317"/>
    <cellStyle name="解释性文本 3" xfId="731"/>
    <cellStyle name="解释性文本 3 2" xfId="17659"/>
    <cellStyle name="解释性文本 3 3" xfId="11318"/>
    <cellStyle name="解释性文本 4" xfId="732"/>
    <cellStyle name="解释性文本 4 2" xfId="17660"/>
    <cellStyle name="解释性文本 4 3" xfId="11319"/>
    <cellStyle name="警告文本 2" xfId="733"/>
    <cellStyle name="警告文本 2 2" xfId="17661"/>
    <cellStyle name="警告文本 2 3" xfId="11320"/>
    <cellStyle name="警告文本 3" xfId="734"/>
    <cellStyle name="警告文本 3 2" xfId="17662"/>
    <cellStyle name="警告文本 3 3" xfId="11321"/>
    <cellStyle name="警告文本 4" xfId="735"/>
    <cellStyle name="警告文本 4 2" xfId="17663"/>
    <cellStyle name="警告文本 4 3" xfId="11322"/>
    <cellStyle name="달러" xfId="3056"/>
    <cellStyle name="달러 2" xfId="19829"/>
    <cellStyle name="달러 3" xfId="13488"/>
    <cellStyle name="链接单元格 2" xfId="736"/>
    <cellStyle name="链接单元格 2 2" xfId="17664"/>
    <cellStyle name="链接单元格 2 3" xfId="11323"/>
    <cellStyle name="链接单元格 3" xfId="737"/>
    <cellStyle name="链接单元格 3 2" xfId="17665"/>
    <cellStyle name="链接单元格 3 3" xfId="11324"/>
    <cellStyle name="链接单元格 4" xfId="738"/>
    <cellStyle name="链接单元格 4 2" xfId="17666"/>
    <cellStyle name="链接单元格 4 3" xfId="11325"/>
    <cellStyle name="뒤에 오는 하이퍼링크_(1-2)개발배경-사양운영" xfId="3057"/>
    <cellStyle name="똿뗦먛귟 [0.00]_PRODUCT DETAIL Q1" xfId="3058"/>
    <cellStyle name="똿뗦먛귟_PRODUCT DETAIL Q1" xfId="3059"/>
    <cellStyle name="普通_95_1" xfId="739"/>
    <cellStyle name="千分位[0]_95TCF" xfId="740"/>
    <cellStyle name="千分位_95_1" xfId="741"/>
    <cellStyle name="千位[0]_laroux" xfId="3060"/>
    <cellStyle name="千位_laroux" xfId="3061"/>
    <cellStyle name="千位分隔" xfId="10638" builtinId="3"/>
    <cellStyle name="千位分隔 10" xfId="23431"/>
    <cellStyle name="千位分隔 11" xfId="27602"/>
    <cellStyle name="千位分隔 12" xfId="34879"/>
    <cellStyle name="千位分隔 13" xfId="10696"/>
    <cellStyle name="千位分隔 2" xfId="16"/>
    <cellStyle name="千位分隔 2 2" xfId="73"/>
    <cellStyle name="千位分隔 2 2 2" xfId="10690"/>
    <cellStyle name="千位分隔 2 2 2 2" xfId="23440"/>
    <cellStyle name="千位分隔 2 2 3" xfId="17127"/>
    <cellStyle name="千位分隔 2 2 4" xfId="10743"/>
    <cellStyle name="千位分隔 2 3" xfId="10561"/>
    <cellStyle name="千位分隔 2 3 2" xfId="10693"/>
    <cellStyle name="千位分隔 2 3 2 2" xfId="27631"/>
    <cellStyle name="千位分隔 2 3 2 3" xfId="34923"/>
    <cellStyle name="千位分隔 2 3 2 4" xfId="23442"/>
    <cellStyle name="千位分隔 2 3 3" xfId="23379"/>
    <cellStyle name="千位分隔 2 3 4" xfId="27562"/>
    <cellStyle name="千位分隔 2 3 5" xfId="34819"/>
    <cellStyle name="千位分隔 2 3 6" xfId="17036"/>
    <cellStyle name="千位分隔 2 4" xfId="10620"/>
    <cellStyle name="千位分隔 2 4 2" xfId="27592"/>
    <cellStyle name="千位分隔 2 4 3" xfId="34867"/>
    <cellStyle name="千位分隔 2 4 4" xfId="23426"/>
    <cellStyle name="千位分隔 2 5" xfId="10674"/>
    <cellStyle name="千位分隔 2 5 2" xfId="27622"/>
    <cellStyle name="千位分隔 2 5 3" xfId="34909"/>
    <cellStyle name="千位分隔 2 5 4" xfId="23437"/>
    <cellStyle name="千位分隔 2 6" xfId="17084"/>
    <cellStyle name="千位分隔 2 7" xfId="23447"/>
    <cellStyle name="千位分隔 2 8" xfId="28078"/>
    <cellStyle name="千位分隔 2 9" xfId="10706"/>
    <cellStyle name="千位分隔 3" xfId="7"/>
    <cellStyle name="千位分隔 3 2" xfId="10518"/>
    <cellStyle name="千位分隔 3 2 2" xfId="23360"/>
    <cellStyle name="千位分隔 3 2 3" xfId="27549"/>
    <cellStyle name="千位分隔 3 2 4" xfId="34789"/>
    <cellStyle name="千位分隔 3 2 5" xfId="17018"/>
    <cellStyle name="千位分隔 3 3" xfId="10675"/>
    <cellStyle name="千位分隔 3 3 2" xfId="27623"/>
    <cellStyle name="千位分隔 3 3 3" xfId="34910"/>
    <cellStyle name="千位分隔 3 3 4" xfId="23438"/>
    <cellStyle name="千位分隔 3 4" xfId="17077"/>
    <cellStyle name="千位分隔 3 5" xfId="10700"/>
    <cellStyle name="千位分隔 4" xfId="742"/>
    <cellStyle name="千位分隔 4 2" xfId="743"/>
    <cellStyle name="千位分隔 4 2 2" xfId="17668"/>
    <cellStyle name="千位分隔 4 2 3" xfId="23664"/>
    <cellStyle name="千位分隔 4 2 4" xfId="28599"/>
    <cellStyle name="千位分隔 4 2 5" xfId="11327"/>
    <cellStyle name="千位分隔 4 3" xfId="17667"/>
    <cellStyle name="千位分隔 4 4" xfId="23663"/>
    <cellStyle name="千位分隔 4 5" xfId="28598"/>
    <cellStyle name="千位分隔 4 6" xfId="11326"/>
    <cellStyle name="千位分隔 5" xfId="10519"/>
    <cellStyle name="千位分隔 5 2" xfId="23361"/>
    <cellStyle name="千位分隔 5 3" xfId="27550"/>
    <cellStyle name="千位分隔 5 4" xfId="34790"/>
    <cellStyle name="千位分隔 5 5" xfId="17019"/>
    <cellStyle name="千位分隔 6" xfId="10520"/>
    <cellStyle name="千位分隔 6 2" xfId="23362"/>
    <cellStyle name="千位分隔 6 3" xfId="27551"/>
    <cellStyle name="千位分隔 6 4" xfId="34791"/>
    <cellStyle name="千位分隔 6 5" xfId="17020"/>
    <cellStyle name="千位分隔 7" xfId="10556"/>
    <cellStyle name="千位分隔 7 2" xfId="23376"/>
    <cellStyle name="千位分隔 7 3" xfId="27559"/>
    <cellStyle name="千位分隔 7 4" xfId="34816"/>
    <cellStyle name="千位分隔 7 5" xfId="17033"/>
    <cellStyle name="千位分隔 8" xfId="10604"/>
    <cellStyle name="千位分隔 8 2" xfId="23419"/>
    <cellStyle name="千位分隔 8 3" xfId="27581"/>
    <cellStyle name="千位分隔 8 4" xfId="34855"/>
    <cellStyle name="千位分隔 8 5" xfId="17072"/>
    <cellStyle name="千位分隔 9" xfId="10667"/>
    <cellStyle name="千位分隔 9 2" xfId="27618"/>
    <cellStyle name="千位分隔 9 3" xfId="34902"/>
    <cellStyle name="千位分隔 9 4" xfId="23436"/>
    <cellStyle name="千位分隔[0] 2" xfId="10524"/>
    <cellStyle name="强调文字颜色 1 2" xfId="744"/>
    <cellStyle name="强调文字颜色 1 2 2" xfId="17669"/>
    <cellStyle name="强调文字颜色 1 2 3" xfId="11328"/>
    <cellStyle name="强调文字颜色 1 3" xfId="745"/>
    <cellStyle name="强调文字颜色 1 3 2" xfId="17670"/>
    <cellStyle name="强调文字颜色 1 3 3" xfId="11329"/>
    <cellStyle name="强调文字颜色 1 4" xfId="746"/>
    <cellStyle name="强调文字颜色 1 4 2" xfId="17671"/>
    <cellStyle name="强调文字颜色 1 4 3" xfId="11330"/>
    <cellStyle name="强调文字颜色 2 2" xfId="747"/>
    <cellStyle name="强调文字颜色 2 2 2" xfId="17672"/>
    <cellStyle name="强调文字颜色 2 2 3" xfId="11331"/>
    <cellStyle name="强调文字颜色 2 3" xfId="748"/>
    <cellStyle name="强调文字颜色 2 3 2" xfId="17673"/>
    <cellStyle name="强调文字颜色 2 3 3" xfId="11332"/>
    <cellStyle name="强调文字颜色 2 4" xfId="749"/>
    <cellStyle name="强调文字颜色 2 4 2" xfId="17674"/>
    <cellStyle name="强调文字颜色 2 4 3" xfId="11333"/>
    <cellStyle name="强调文字颜色 3 2" xfId="750"/>
    <cellStyle name="强调文字颜色 3 2 2" xfId="17675"/>
    <cellStyle name="强调文字颜色 3 2 3" xfId="11334"/>
    <cellStyle name="强调文字颜色 3 3" xfId="751"/>
    <cellStyle name="强调文字颜色 3 3 2" xfId="17676"/>
    <cellStyle name="强调文字颜色 3 3 3" xfId="11335"/>
    <cellStyle name="强调文字颜色 3 4" xfId="752"/>
    <cellStyle name="强调文字颜色 3 4 2" xfId="17677"/>
    <cellStyle name="强调文字颜色 3 4 3" xfId="11336"/>
    <cellStyle name="强调文字颜色 4 2" xfId="753"/>
    <cellStyle name="强调文字颜色 4 2 2" xfId="17678"/>
    <cellStyle name="强调文字颜色 4 2 3" xfId="11337"/>
    <cellStyle name="强调文字颜色 4 3" xfId="754"/>
    <cellStyle name="强调文字颜色 4 3 2" xfId="17679"/>
    <cellStyle name="强调文字颜色 4 3 3" xfId="11338"/>
    <cellStyle name="强调文字颜色 4 4" xfId="755"/>
    <cellStyle name="强调文字颜色 4 4 2" xfId="17680"/>
    <cellStyle name="强调文字颜色 4 4 3" xfId="11339"/>
    <cellStyle name="强调文字颜色 5 2" xfId="756"/>
    <cellStyle name="强调文字颜色 5 2 2" xfId="17681"/>
    <cellStyle name="强调文字颜色 5 2 3" xfId="11340"/>
    <cellStyle name="强调文字颜色 5 3" xfId="757"/>
    <cellStyle name="强调文字颜色 5 3 2" xfId="17682"/>
    <cellStyle name="强调文字颜色 5 3 3" xfId="11341"/>
    <cellStyle name="强调文字颜色 5 4" xfId="758"/>
    <cellStyle name="强调文字颜色 5 4 2" xfId="17683"/>
    <cellStyle name="强调文字颜色 5 4 3" xfId="11342"/>
    <cellStyle name="强调文字颜色 6 2" xfId="759"/>
    <cellStyle name="强调文字颜色 6 2 2" xfId="17684"/>
    <cellStyle name="强调文字颜色 6 2 3" xfId="11343"/>
    <cellStyle name="强调文字颜色 6 3" xfId="760"/>
    <cellStyle name="强调文字颜色 6 3 2" xfId="17685"/>
    <cellStyle name="强调文字颜色 6 3 3" xfId="11344"/>
    <cellStyle name="强调文字颜色 6 4" xfId="761"/>
    <cellStyle name="强调文字颜色 6 4 2" xfId="17686"/>
    <cellStyle name="强调文字颜色 6 4 3" xfId="11345"/>
    <cellStyle name="日期" xfId="762"/>
    <cellStyle name="适中 2" xfId="763"/>
    <cellStyle name="适中 2 2" xfId="17687"/>
    <cellStyle name="适中 2 3" xfId="11346"/>
    <cellStyle name="适中 3" xfId="764"/>
    <cellStyle name="适中 3 2" xfId="17688"/>
    <cellStyle name="适中 3 3" xfId="11347"/>
    <cellStyle name="适中 4" xfId="765"/>
    <cellStyle name="适中 4 2" xfId="17689"/>
    <cellStyle name="适中 4 3" xfId="11348"/>
    <cellStyle name="适中 5" xfId="766"/>
    <cellStyle name="适中 5 2" xfId="17690"/>
    <cellStyle name="适中 5 3" xfId="11349"/>
    <cellStyle name="输出 2" xfId="767"/>
    <cellStyle name="输出 2 2" xfId="17691"/>
    <cellStyle name="输出 2 3" xfId="11350"/>
    <cellStyle name="输出 3" xfId="768"/>
    <cellStyle name="输出 3 2" xfId="17692"/>
    <cellStyle name="输出 3 3" xfId="11351"/>
    <cellStyle name="输出 4" xfId="769"/>
    <cellStyle name="输出 4 2" xfId="17693"/>
    <cellStyle name="输出 4 3" xfId="11352"/>
    <cellStyle name="输入 2" xfId="770"/>
    <cellStyle name="输入 2 2" xfId="17694"/>
    <cellStyle name="输入 2 3" xfId="11353"/>
    <cellStyle name="输入 3" xfId="771"/>
    <cellStyle name="输入 3 2" xfId="17695"/>
    <cellStyle name="输入 3 3" xfId="11354"/>
    <cellStyle name="输入 4" xfId="772"/>
    <cellStyle name="输入 4 2" xfId="17696"/>
    <cellStyle name="输入 4 3" xfId="11355"/>
    <cellStyle name="输入 5" xfId="773"/>
    <cellStyle name="输入 5 2" xfId="17697"/>
    <cellStyle name="输入 5 3" xfId="11356"/>
    <cellStyle name="数值" xfId="774"/>
    <cellStyle name="数字" xfId="775"/>
    <cellStyle name="脱浦 [0.00]_Attachment 2 (2)" xfId="776"/>
    <cellStyle name="脱浦_Attachment 2 (2)" xfId="777"/>
    <cellStyle name="未定義" xfId="778"/>
    <cellStyle name="未定義 2" xfId="17698"/>
    <cellStyle name="未定義 3" xfId="11357"/>
    <cellStyle name="細明朝12" xfId="779"/>
    <cellStyle name="細明朝12 2" xfId="17699"/>
    <cellStyle name="細明朝12 3" xfId="11358"/>
    <cellStyle name="样式 1" xfId="3062"/>
    <cellStyle name="样式 1 2" xfId="10661"/>
    <cellStyle name="样式 1 3" xfId="19830"/>
    <cellStyle name="믅됞 [0.00]_PRODUCT DETAIL Q1" xfId="3063"/>
    <cellStyle name="믅됞_PRODUCT DETAIL Q1" xfId="3064"/>
    <cellStyle name="밍? [0]_엄넷?? " xfId="3065"/>
    <cellStyle name="밍?_엄넷?? " xfId="3066"/>
    <cellStyle name="백분율 2" xfId="780"/>
    <cellStyle name="백분율 3" xfId="781"/>
    <cellStyle name="着色 1 2" xfId="10625"/>
    <cellStyle name="注释 2" xfId="782"/>
    <cellStyle name="注释 2 2" xfId="17700"/>
    <cellStyle name="注释 2 3" xfId="11359"/>
    <cellStyle name="注释 3" xfId="783"/>
    <cellStyle name="注释 3 2" xfId="17701"/>
    <cellStyle name="注释 3 3" xfId="11360"/>
    <cellStyle name="注释 4" xfId="784"/>
    <cellStyle name="注释 4 2" xfId="17702"/>
    <cellStyle name="注释 4 3" xfId="11361"/>
    <cellStyle name="字体" xfId="785"/>
    <cellStyle name="字体 2" xfId="17703"/>
    <cellStyle name="字体 3" xfId="11362"/>
    <cellStyle name="뷭?_?긚??_1" xfId="3067"/>
    <cellStyle name="뷰A? [0]_엄넷?? " xfId="3068"/>
    <cellStyle name="뷰A?_엄넷?? " xfId="3069"/>
    <cellStyle name="셈迷?XLS!check_filesche|_x0005_" xfId="3070"/>
    <cellStyle name="쉼표_NBA_Cost Study_GSUV_A14LET_M32-6_UF3-26 - GI3-29 (Korea)" xfId="786"/>
    <cellStyle name="자리수" xfId="3071"/>
    <cellStyle name="자리수0" xfId="3072"/>
    <cellStyle name="콤마 [0]_          " xfId="3073"/>
    <cellStyle name="콤마 [0]견적서(성남)" xfId="3074"/>
    <cellStyle name="콤마 [0]견적서(성남) 2" xfId="19831"/>
    <cellStyle name="콤마 [0]견적서(성남) 3" xfId="13489"/>
    <cellStyle name="콤마 [0]노무 (2)" xfId="3075"/>
    <cellStyle name="콤마,_x0005__x0014_" xfId="3076"/>
    <cellStyle name="콤마,_x0005__x0014_ 2" xfId="19832"/>
    <cellStyle name="콤마,_x0005__x0014_ 3" xfId="13490"/>
    <cellStyle name="콤마_          " xfId="3077"/>
    <cellStyle name="콤마鍮?(2)" xfId="3078"/>
    <cellStyle name="콤마견적 표지" xfId="3079"/>
    <cellStyle name="콤마견적 표지 2" xfId="19833"/>
    <cellStyle name="콤마견적 표지 3" xfId="13491"/>
    <cellStyle name="통화갑지(토탈)_1" xfId="3080"/>
    <cellStyle name="퍼센트" xfId="3081"/>
    <cellStyle name="표준 2" xfId="787"/>
    <cellStyle name="표준 2 2" xfId="17704"/>
    <cellStyle name="표준 2 3" xfId="11363"/>
    <cellStyle name="표준_029 DV TEST" xfId="788"/>
    <cellStyle name="표준渦潟뼁ぜ?갑지(토탈)_laroux" xfId="3082"/>
    <cellStyle name="표준像呼?(2)" xfId="3083"/>
    <cellStyle name="표준像呼?(2) 2" xfId="19834"/>
    <cellStyle name="표준像呼?(2) 3" xfId="13492"/>
    <cellStyle name="표준茱볐뼁?(2)_갑지(토탈)" xfId="3084"/>
    <cellStyle name="퓭닉_ㅶA??絡 " xfId="3085"/>
    <cellStyle name="합산" xfId="3086"/>
    <cellStyle name="합산 2" xfId="19835"/>
    <cellStyle name="합산 3" xfId="13493"/>
    <cellStyle name="화폐기호" xfId="3087"/>
    <cellStyle name="화폐기호0" xfId="3088"/>
  </cellStyles>
  <dxfs count="13">
    <dxf>
      <font>
        <b/>
        <i val="0"/>
        <condense val="0"/>
        <extend val="0"/>
        <color indexed="11"/>
      </font>
    </dxf>
    <dxf>
      <font>
        <condense val="0"/>
        <extend val="0"/>
        <color indexed="9"/>
      </font>
    </dxf>
    <dxf>
      <fill>
        <patternFill>
          <bgColor indexed="9"/>
        </patternFill>
      </fill>
    </dxf>
    <dxf>
      <fill>
        <patternFill>
          <bgColor indexed="9"/>
        </patternFill>
      </fill>
    </dxf>
    <dxf>
      <fill>
        <patternFill>
          <bgColor indexed="9"/>
        </patternFill>
      </fill>
    </dxf>
    <dxf>
      <fill>
        <patternFill>
          <bgColor indexed="9"/>
        </patternFill>
      </fill>
    </dxf>
    <dxf>
      <fill>
        <patternFill>
          <bgColor indexed="9"/>
        </patternFill>
      </fill>
    </dxf>
    <dxf>
      <fill>
        <patternFill>
          <bgColor indexed="9"/>
        </patternFill>
      </fill>
    </dxf>
    <dxf>
      <fill>
        <patternFill>
          <bgColor indexed="9"/>
        </patternFill>
      </fill>
    </dxf>
    <dxf>
      <fill>
        <patternFill>
          <bgColor indexed="9"/>
        </patternFill>
      </fill>
    </dxf>
    <dxf>
      <fill>
        <patternFill>
          <bgColor indexed="22"/>
        </patternFill>
      </fill>
    </dxf>
    <dxf>
      <fill>
        <patternFill>
          <bgColor indexed="22"/>
        </patternFill>
      </fill>
    </dxf>
    <dxf>
      <fill>
        <patternFill>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9" Type="http://schemas.openxmlformats.org/officeDocument/2006/relationships/externalLink" Target="externalLinks/externalLink35.xml"/><Relationship Id="rId21" Type="http://schemas.openxmlformats.org/officeDocument/2006/relationships/externalLink" Target="externalLinks/externalLink17.xml"/><Relationship Id="rId34" Type="http://schemas.openxmlformats.org/officeDocument/2006/relationships/externalLink" Target="externalLinks/externalLink30.xml"/><Relationship Id="rId42" Type="http://schemas.openxmlformats.org/officeDocument/2006/relationships/externalLink" Target="externalLinks/externalLink38.xml"/><Relationship Id="rId47" Type="http://schemas.openxmlformats.org/officeDocument/2006/relationships/externalLink" Target="externalLinks/externalLink43.xml"/><Relationship Id="rId50" Type="http://schemas.openxmlformats.org/officeDocument/2006/relationships/externalLink" Target="externalLinks/externalLink46.xml"/><Relationship Id="rId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12.xml"/><Relationship Id="rId29" Type="http://schemas.openxmlformats.org/officeDocument/2006/relationships/externalLink" Target="externalLinks/externalLink25.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32" Type="http://schemas.openxmlformats.org/officeDocument/2006/relationships/externalLink" Target="externalLinks/externalLink28.xml"/><Relationship Id="rId37" Type="http://schemas.openxmlformats.org/officeDocument/2006/relationships/externalLink" Target="externalLinks/externalLink33.xml"/><Relationship Id="rId40" Type="http://schemas.openxmlformats.org/officeDocument/2006/relationships/externalLink" Target="externalLinks/externalLink36.xml"/><Relationship Id="rId45" Type="http://schemas.openxmlformats.org/officeDocument/2006/relationships/externalLink" Target="externalLinks/externalLink41.xml"/><Relationship Id="rId53"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externalLink" Target="externalLinks/externalLink27.xml"/><Relationship Id="rId44" Type="http://schemas.openxmlformats.org/officeDocument/2006/relationships/externalLink" Target="externalLinks/externalLink40.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externalLink" Target="externalLinks/externalLink23.xml"/><Relationship Id="rId30" Type="http://schemas.openxmlformats.org/officeDocument/2006/relationships/externalLink" Target="externalLinks/externalLink26.xml"/><Relationship Id="rId35" Type="http://schemas.openxmlformats.org/officeDocument/2006/relationships/externalLink" Target="externalLinks/externalLink31.xml"/><Relationship Id="rId43" Type="http://schemas.openxmlformats.org/officeDocument/2006/relationships/externalLink" Target="externalLinks/externalLink39.xml"/><Relationship Id="rId48" Type="http://schemas.openxmlformats.org/officeDocument/2006/relationships/externalLink" Target="externalLinks/externalLink44.xml"/><Relationship Id="rId8" Type="http://schemas.openxmlformats.org/officeDocument/2006/relationships/externalLink" Target="externalLinks/externalLink4.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33" Type="http://schemas.openxmlformats.org/officeDocument/2006/relationships/externalLink" Target="externalLinks/externalLink29.xml"/><Relationship Id="rId38" Type="http://schemas.openxmlformats.org/officeDocument/2006/relationships/externalLink" Target="externalLinks/externalLink34.xml"/><Relationship Id="rId46" Type="http://schemas.openxmlformats.org/officeDocument/2006/relationships/externalLink" Target="externalLinks/externalLink42.xml"/><Relationship Id="rId20" Type="http://schemas.openxmlformats.org/officeDocument/2006/relationships/externalLink" Target="externalLinks/externalLink16.xml"/><Relationship Id="rId41" Type="http://schemas.openxmlformats.org/officeDocument/2006/relationships/externalLink" Target="externalLinks/externalLink37.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externalLink" Target="externalLinks/externalLink24.xml"/><Relationship Id="rId36" Type="http://schemas.openxmlformats.org/officeDocument/2006/relationships/externalLink" Target="externalLinks/externalLink32.xml"/><Relationship Id="rId49" Type="http://schemas.openxmlformats.org/officeDocument/2006/relationships/externalLink" Target="externalLinks/externalLink4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142875</xdr:rowOff>
    </xdr:from>
    <xdr:to>
      <xdr:col>0</xdr:col>
      <xdr:colOff>1257300</xdr:colOff>
      <xdr:row>3</xdr:row>
      <xdr:rowOff>209550</xdr:rowOff>
    </xdr:to>
    <xdr:pic>
      <xdr:nvPicPr>
        <xdr:cNvPr id="2" name="Picture 1" descr="GK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42875"/>
          <a:ext cx="116205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142875</xdr:rowOff>
    </xdr:from>
    <xdr:to>
      <xdr:col>0</xdr:col>
      <xdr:colOff>1257300</xdr:colOff>
      <xdr:row>3</xdr:row>
      <xdr:rowOff>209550</xdr:rowOff>
    </xdr:to>
    <xdr:pic>
      <xdr:nvPicPr>
        <xdr:cNvPr id="3" name="Picture 2" descr="GK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42875"/>
          <a:ext cx="116205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uments%20and%20Settings\Administrator\Local%20Settings\Temporary%20Internet%20Files\OLK2\WINDOWS\TEMP\APO%20SQA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50.57.253\0&#30005;&#23376;&#22270;&#20070;&#39302;\Controlling\452%20453\LZR\LZR%20EPX\FC%20NCC\Arbeitspapier%20ab%2020.01.03\FCBASIS2002-2%20NC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50.57.253\0&#30005;&#23376;&#22270;&#20070;&#39302;\Stefano\copia%20da%20C%2013-12-02\01%20%20VAVE\01%20Vave-CVJ\DO%20black%20ste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50.57.253\0&#30005;&#23376;&#22270;&#20070;&#39302;\BGR_Finance\Community\Controller\CLIME\Prelims-Outlooks-Causals-MD\MD%20Report\RU%20Group%20Slide%20Pack%20V1%20(2).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24037;&#20316;&#34920;%20&#22312;%20NBAQ-Great%20Wall%20V51%20EV-20200402.ppt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RUSR115\abt\ME\kalk\mstdkst\mstk_ak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ek-s5101\projekte\ab%202006\Monatsabschluss2007\INNO\GINNO_FC_2007_08+0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ishare.driveline.gkn.com/dlstandards/Shared%20Documents/Open%20Stds/003350_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APO%20ECS%20-Team\Hyundai\Hyundai%20GH%20&amp;%20FO_China\FO\CS%202005%20Hyundai%20FO_SDS_ACGI3300(Localise%20assy)_Costs%20for%20imports_05011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APO%20ECS%20-Team\Honda\CRV%20China_200501\CS%20Honda%20CRV_SDS_ACGI1500i_050215.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as-reims01\users$\rtoure\Mes%20Documents\Achats%20projets\mise%20sous%20forme%20standard%20tr&#232;ves%20des%20documents%20-mise%20sous%20e-top\Travail%20sur%20docs%20standards%20a%20faire\Copia%20de%20S40E03(EN)2_Quotation_Analysis_Form.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Documents%20and%20Settings\Administrator\Local%20Settings\Temporary%20Internet%20Files\OLK2\Documents%20and%20Settings\mehta_b\Desktop\Purchase\QFS%202005\QRF%201%20_%20Jan%2005%20for%20APO\QFS1%20Jan%20_05_APO.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ek-s5101\projekte\Documents%20and%20Settings\cgallagher\SapWorkDir\zvlief01\47%20Template%20SAP%20DAILYSHIPSHEET%20-%20Cummins-breakou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50.57.253\0&#30005;&#23376;&#22270;&#20070;&#39302;\Users\wuxiuli\AppData\Local\Microsoft\Windows\Temporary%20Internet%20Files\Content.Outlook\TBI03E52\C1UX-2%20BOOSTER%20ETM%20NBA%20Matrix.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50.57.253\0&#30005;&#23376;&#22270;&#20070;&#39302;\Users\luojingjing\Desktop\NBA&#27979;&#31639;\punch\NBAQ%20Matrix%20(2)-diff.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50.57.253\0&#30005;&#23376;&#22270;&#20070;&#39302;\Users\mariehelene.mignon\AppData\Local\Microsoft\Windows\Temporary%20Internet%20Files\Content.Outlook\93VQZFG4\003427a3_doe%20APQP-MHJV200515%20V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0.50.57.253\0&#30005;&#23376;&#22270;&#20070;&#39302;\01.%20Purchasing\08.%20STDs\GKN%20Purchasing%20STD\003350%20(Select%20&amp;%20Nominate)\003350b1_doe%20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10.50.57.253\0&#30005;&#23376;&#22270;&#20070;&#39302;\Documents%20and%20Settings\woodr\Local%20Settings\Temporary%20Internet%20Files\OLK15\OL%202274%2005-05%20cover.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ACCTG\Kevin\Mps%2011\Blf\BLF0700d.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ACCTG\Kevin\Closing\Close00\Variance%202000%20BL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Bgnts001\company\Finance\Budget\RU%20Excel%20files\Excel\Bud05_1619%20-%20DRIVELINE%20BRUNECK%20-%20DUJ.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10.50.57.253\0&#30005;&#23376;&#22270;&#20070;&#39302;\Users\wuxiuli\AppData\Local\Microsoft\Windows\Temporary%20Internet%20Files\Content.Outlook\9R0MMBZ6\20200417%20Programme%20Financials%20-%20scenario%204%20PSA%20PHEV%20price%2011637%20full%20EDD%20recovery%20(2).xlsm"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0.50.57.253\0&#30005;&#23376;&#22270;&#20070;&#39302;\Group%20Slide%20Pack%20-%20DBG%20v2%20220207.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32593;&#30424;&#65288;&#26032;&#65289;/&#40644;&#24605;&#28304;&#65288;&#20215;&#26684;&#23457;&#26680;&#65289;/NBA/12-&#28493;&#26612;PTU%20NBAS%202022.05.25/NBAQ%20Option1%20RDU.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Bgnts001\company\Documents%20and%20Settings\woodr\Local%20Settings\Temporary%20Internet%20Files\OLK15\PSR-SPLIT-1928-Juli-2005-SF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10.50.57.253\0&#30005;&#23376;&#22270;&#20070;&#39302;\DOCUME~1\JRICHA~1\LOCALS~1\Temp\notes9F3E1B\SNC%20Template.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ek-s5101\projekte\L&#246;ffler\Forecast%202006\GAWD2006FC.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O:\PROJEKTE\436_Business_Case\LZR200\PLMSS2003-01-436a.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0.50.57.253\0&#30005;&#23376;&#22270;&#20070;&#39302;\Users\beata.garncarz\AppData\Local\Microsoft\Windows\Temporary%20Internet%20Files\Content.Outlook\7ZV2HTQ2\Copie%20de%20003427a3_doe%20APQP-MHJV090615.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ek-s5101\projekte\Ist_Actuals\09%202003\STNKUN%202003%2009%20GGL.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0.50.57.253\0&#30005;&#23376;&#22270;&#20070;&#39302;\Users\simone.fratini\AppData\Local\Microsoft\Windows\Temporary%20Internet%20Files\Content.Outlook\KG0WSHN5\LEK-Formular_2%200%2007%2001_BMW35up_GSD_GKN_20160119_AG+M_Carbon.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0.50.57.253\0&#30005;&#23376;&#22270;&#20070;&#39302;\Users\xiaoting\Desktop\NBA-Q%20%20OF%20&#27169;&#26495;.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0.50.57.253\0&#30005;&#23376;&#22270;&#20070;&#39302;\STEFANO\1556_IP_updated%205thSept.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10.50.57.253\0&#30005;&#23376;&#22270;&#20070;&#39302;\Users\FN\Zeit\zeit2003\FNZeit2003.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10.50.57.253\0&#30005;&#23376;&#22270;&#20070;&#39302;\Documents%20and%20Settings\Lily.Li\Local%20Settings\Temporary%20Internet%20Files\OLK113\2008%20Budget%20R18%2013.09.07.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10.50.57.253\0&#30005;&#23376;&#22270;&#20070;&#39302;\Documents%20and%20Settings\vincent.kok\My%20Documents\NBA-working\Hyundai%20DM%20(SDS)\8NBAS_GM%20Global%20SUV_Rear%20all_AC1500iGI3-15FlFl-bar_CHE_100913.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10.50.57.253\0&#30005;&#23376;&#22270;&#20070;&#39302;\Users\taoyanyin\Desktop\2019_08_14%20GLOBAL%20NBA-Q%20ROIC%20OF%20BMW%20G05%20.xlsm"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0.50.57.253\0&#30005;&#23376;&#22270;&#20070;&#39302;\Users\luojingjing\AppData\Local\Microsoft\Windows\Temporary%20Internet%20Files\Content.Outlook\08PGFIK3\C1(Twinster)%20NBA%20Matrix%2020171213%20changed%20currency.xlsx"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0.50.57.253\0&#30005;&#23376;&#22270;&#20070;&#39302;\TEMP\Monthly%20Results\2004\Mar\Engineering\EngineeringReport.xls" TargetMode="External"/></Relationships>
</file>

<file path=xl/externalLinks/_rels/externalLink40.xml.rels><?xml version="1.0" encoding="UTF-8" standalone="yes"?>
<Relationships xmlns="http://schemas.openxmlformats.org/package/2006/relationships"><Relationship Id="rId1" Type="http://schemas.microsoft.com/office/2006/relationships/xlExternalLinkPath/xlPathMissing" Target="&#24037;&#20316;&#34920;%20&#22312;%2020200324-NBAQ%20GAC%20A60%20CV.pptx%20(&#21482;&#35835;)"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10.50.57.253\0&#30005;&#23376;&#22270;&#20070;&#39302;\Documents%20and%20Settings\yyyong\Local%20Settings\Temporary%20Internet%20Files\OLK49\CS%202005_XXX_Joint%20configuration_050810.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10.50.57.253\0&#30005;&#23376;&#22270;&#20070;&#39302;\Users\zhuyj\AppData\Local\Microsoft\Windows\Temporary%20Internet%20Files\Content.Outlook\UR21ZIWU\CA%20MMet%20NBAS-old.xlsm"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PathMissing" Target="&#24037;&#20316;&#34920;%20&#22312;%20CFR%201501%20NBAQ%20Volvo%20519B-CV%2020180426.pptx%20(&#21482;&#35835;)"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J:\gkn\Projekte\Torque\Fiat%20Panda%20RDM\Financial%20Models\2009-07-22\Fiat%20Panda%20RDM%20100k%20Vol%20Walk%20Away%20220709.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2022&#24180;&#19978;&#23450;&#28857;&#20250;/22.11.04&#19978;&#23450;&#28857;&#20250;/NBAQ/&#24191;&#27773;%20AH8%20NBAQ%20220802&#65288;&#30830;&#23450;&#65289;.xlsm"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32593;&#30424;&#65288;&#26032;&#65289;/&#40644;&#24605;&#28304;&#65288;&#20215;&#26684;&#23457;&#26680;&#65289;/&#37319;&#36141;&#23450;&#28857;&#20250;&#26448;&#26009;&#23457;&#26680;/2022&#24180;&#19978;&#23450;&#28857;&#20250;/22.10.24&#19978;&#23450;&#28857;&#20250;/NBAQ/&#24191;&#27773;%20AH8%20NBAQ%20220802&#65288;&#30830;&#23450;&#6528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omplaints"/>
      <sheetName val="PPM"/>
      <sheetName val="COPQ"/>
    </sheetNames>
    <sheetDataSet>
      <sheetData sheetId="0"/>
      <sheetData sheetId="1"/>
      <sheetData sheetId="2" refreshError="1"/>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n"/>
      <sheetName val="Beschreibung Eingabe"/>
      <sheetName val="Produktbeschreibungen"/>
      <sheetName val="Standardeingabemaske"/>
      <sheetName val="Sonderkosten"/>
      <sheetName val="Stückliste u. Materialkosten"/>
      <sheetName val="Folgewerkzeugkosten"/>
      <sheetName val="Fertigung Variante 1"/>
      <sheetName val="Fertigung Variante 2"/>
      <sheetName val="Fertigung Variante 3"/>
      <sheetName val="Fertigung Variante 4"/>
      <sheetName val="Fertigung Variante 5"/>
      <sheetName val="Fertigung Variante 6"/>
      <sheetName val="Fertigung Variante 7"/>
      <sheetName val="Fertigung Variante 8"/>
      <sheetName val="Maschinenbedarf"/>
      <sheetName val="Raumkosten"/>
      <sheetName val="Invest, AfA"/>
      <sheetName val="Bew. Einzel Zus."/>
      <sheetName val="Bew. Einzel Var. 1.1"/>
      <sheetName val="Bew. Einzel Var. 1.2"/>
      <sheetName val="Bew. Einzel Var. 2.1"/>
      <sheetName val="Bew. Einzel Var. 2.2"/>
      <sheetName val="Bew. Einzel Var. 3.1"/>
      <sheetName val="Bew. Einzel Var. 3.2"/>
      <sheetName val="Bew. Einzel Var. 4.1"/>
      <sheetName val="Bew. Einzel Var. 4.2"/>
      <sheetName val="Bew. Einzel Var. 5.1"/>
      <sheetName val="Bew. Einzel Var. 5.2"/>
      <sheetName val="Bew. Einzel Var. 6.1"/>
      <sheetName val="Bew. Einzel Var. 6.2"/>
      <sheetName val="Bew. Einzel Var. 7.1"/>
      <sheetName val="Bew. Einzel Var. 7.2"/>
      <sheetName val="Bew. Einzel Var. 8.1"/>
      <sheetName val="Bew. Einzel Var. 8.2"/>
      <sheetName val="Ermittlung Zeitdaten"/>
      <sheetName val="Formeln"/>
      <sheetName val="Modul1"/>
    </sheetNames>
    <sheetDataSet>
      <sheetData sheetId="0" refreshError="1"/>
      <sheetData sheetId="1" refreshError="1"/>
      <sheetData sheetId="2" refreshError="1">
        <row r="104">
          <cell r="C104" t="str">
            <v>NCC 452 AMT</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
      <sheetName val="Summary_by_Operation_Clime"/>
      <sheetName val="Summary_by_Coy"/>
      <sheetName val="Rates"/>
    </sheetNames>
    <sheetDataSet>
      <sheetData sheetId="0" refreshError="1"/>
      <sheetData sheetId="1" refreshError="1"/>
      <sheetData sheetId="2" refreshError="1"/>
      <sheetData sheetId="3" refreshError="1">
        <row r="2">
          <cell r="A2" t="str">
            <v>AUD</v>
          </cell>
        </row>
        <row r="3">
          <cell r="A3" t="str">
            <v>EUR</v>
          </cell>
        </row>
        <row r="4">
          <cell r="A4" t="str">
            <v>GBP</v>
          </cell>
          <cell r="Q4" t="str">
            <v>HS</v>
          </cell>
          <cell r="S4" t="str">
            <v>AC</v>
          </cell>
          <cell r="U4">
            <v>900</v>
          </cell>
        </row>
        <row r="5">
          <cell r="A5" t="str">
            <v>JPY</v>
          </cell>
          <cell r="Q5" t="str">
            <v>IS</v>
          </cell>
          <cell r="S5" t="str">
            <v>RF</v>
          </cell>
          <cell r="U5">
            <v>1100</v>
          </cell>
        </row>
        <row r="6">
          <cell r="A6" t="str">
            <v>MYR</v>
          </cell>
          <cell r="Q6" t="str">
            <v>JT</v>
          </cell>
          <cell r="S6" t="str">
            <v>UF</v>
          </cell>
          <cell r="U6">
            <v>1300</v>
          </cell>
        </row>
        <row r="7">
          <cell r="A7" t="str">
            <v>PLN</v>
          </cell>
          <cell r="Q7" t="str">
            <v>LS</v>
          </cell>
          <cell r="S7" t="str">
            <v>DO</v>
          </cell>
          <cell r="U7">
            <v>1500</v>
          </cell>
        </row>
        <row r="8">
          <cell r="A8" t="str">
            <v>THB</v>
          </cell>
          <cell r="Q8" t="str">
            <v>PS</v>
          </cell>
          <cell r="S8" t="str">
            <v>ARTUL</v>
          </cell>
          <cell r="U8">
            <v>1700</v>
          </cell>
        </row>
        <row r="9">
          <cell r="A9" t="str">
            <v>USD</v>
          </cell>
          <cell r="Q9" t="str">
            <v>CO</v>
          </cell>
          <cell r="S9" t="str">
            <v>ARTRI</v>
          </cell>
          <cell r="U9">
            <v>2000</v>
          </cell>
        </row>
        <row r="10">
          <cell r="Q10" t="str">
            <v>FOR</v>
          </cell>
          <cell r="S10" t="str">
            <v>GITUL</v>
          </cell>
          <cell r="U10">
            <v>2300</v>
          </cell>
        </row>
        <row r="11">
          <cell r="S11" t="str">
            <v>GITRI</v>
          </cell>
          <cell r="U11">
            <v>2600</v>
          </cell>
        </row>
        <row r="12">
          <cell r="S12" t="str">
            <v>VLDI</v>
          </cell>
          <cell r="U12">
            <v>2650</v>
          </cell>
        </row>
        <row r="13">
          <cell r="S13" t="str">
            <v>VLMB</v>
          </cell>
          <cell r="U13">
            <v>2700</v>
          </cell>
        </row>
        <row r="14">
          <cell r="S14" t="str">
            <v>IC</v>
          </cell>
          <cell r="U14">
            <v>2900</v>
          </cell>
        </row>
        <row r="15">
          <cell r="S15" t="str">
            <v>VI</v>
          </cell>
          <cell r="U15">
            <v>3300</v>
          </cell>
        </row>
        <row r="16">
          <cell r="S16" t="str">
            <v>HSFBJ</v>
          </cell>
          <cell r="U16">
            <v>3400</v>
          </cell>
        </row>
        <row r="17">
          <cell r="S17" t="str">
            <v>CVXXX</v>
          </cell>
          <cell r="U17">
            <v>3700</v>
          </cell>
        </row>
        <row r="18">
          <cell r="S18" t="str">
            <v>TSGXX</v>
          </cell>
          <cell r="U18">
            <v>4000</v>
          </cell>
        </row>
        <row r="19">
          <cell r="S19" t="str">
            <v>IRACE</v>
          </cell>
          <cell r="U19">
            <v>4100</v>
          </cell>
        </row>
        <row r="20">
          <cell r="S20" t="str">
            <v>CAGE</v>
          </cell>
          <cell r="U20">
            <v>4600</v>
          </cell>
        </row>
        <row r="21">
          <cell r="U21">
            <v>4700</v>
          </cell>
        </row>
        <row r="22">
          <cell r="U22" t="str">
            <v>Other</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s"/>
      <sheetName val="P&amp;L - YTD"/>
      <sheetName val="P&amp;L - Month"/>
      <sheetName val="Trends"/>
      <sheetName val="WCap"/>
      <sheetName val="WCap %"/>
      <sheetName val="CFlow - YTD"/>
      <sheetName val="CFlow - Month"/>
      <sheetName val="Underlying Profit"/>
      <sheetName val="Consol BS"/>
      <sheetName val="WCap Trends"/>
      <sheetName val="Capex"/>
      <sheetName val="Headcount"/>
      <sheetName val="Global Costs"/>
      <sheetName val="Sales_Cust"/>
      <sheetName val="Hyperion Output"/>
      <sheetName val="12Months"/>
    </sheetNames>
    <sheetDataSet>
      <sheetData sheetId="0">
        <row r="2">
          <cell r="G2">
            <v>1584</v>
          </cell>
          <cell r="H2" t="str">
            <v>VIJ</v>
          </cell>
          <cell r="I2">
            <v>2005</v>
          </cell>
          <cell r="J2" t="str">
            <v>Jan</v>
          </cell>
          <cell r="K2">
            <v>1</v>
          </cell>
          <cell r="L2" t="str">
            <v>BudgetCurrYrInp</v>
          </cell>
          <cell r="M2" t="str">
            <v>None</v>
          </cell>
          <cell r="N2" t="str">
            <v>k</v>
          </cell>
          <cell r="O2">
            <v>1</v>
          </cell>
          <cell r="P2" t="str">
            <v>¥</v>
          </cell>
        </row>
        <row r="3">
          <cell r="G3">
            <v>1622</v>
          </cell>
          <cell r="H3" t="str">
            <v>BRU</v>
          </cell>
          <cell r="I3">
            <v>2006</v>
          </cell>
          <cell r="J3" t="str">
            <v>Feb</v>
          </cell>
          <cell r="K3">
            <v>2</v>
          </cell>
          <cell r="L3" t="str">
            <v>BudgetCurrYrV1</v>
          </cell>
          <cell r="M3" t="str">
            <v>RunoutInp</v>
          </cell>
          <cell r="N3" t="str">
            <v>m</v>
          </cell>
          <cell r="P3" t="str">
            <v>€</v>
          </cell>
        </row>
        <row r="4">
          <cell r="G4">
            <v>1928</v>
          </cell>
          <cell r="H4" t="str">
            <v>LOH</v>
          </cell>
          <cell r="I4">
            <v>2007</v>
          </cell>
          <cell r="J4" t="str">
            <v>Mar</v>
          </cell>
          <cell r="K4">
            <v>3</v>
          </cell>
          <cell r="L4" t="str">
            <v>BudgetCurrYrV2</v>
          </cell>
          <cell r="M4" t="str">
            <v>RunoutV1</v>
          </cell>
          <cell r="P4" t="str">
            <v>€</v>
          </cell>
        </row>
        <row r="5">
          <cell r="G5">
            <v>2274</v>
          </cell>
          <cell r="H5" t="str">
            <v>TJA</v>
          </cell>
          <cell r="I5">
            <v>2008</v>
          </cell>
          <cell r="J5" t="str">
            <v>Apr</v>
          </cell>
          <cell r="K5">
            <v>4</v>
          </cell>
          <cell r="L5" t="str">
            <v>BudgetCurrYrV3</v>
          </cell>
          <cell r="M5" t="str">
            <v>RunoutV2</v>
          </cell>
          <cell r="P5" t="str">
            <v>¥</v>
          </cell>
        </row>
        <row r="6">
          <cell r="G6">
            <v>2276</v>
          </cell>
          <cell r="H6" t="str">
            <v>BGR</v>
          </cell>
          <cell r="I6">
            <v>2009</v>
          </cell>
          <cell r="J6" t="str">
            <v>May</v>
          </cell>
          <cell r="K6">
            <v>5</v>
          </cell>
          <cell r="M6" t="str">
            <v>FcastJanCurrYr</v>
          </cell>
          <cell r="P6" t="str">
            <v>$</v>
          </cell>
        </row>
        <row r="7">
          <cell r="G7">
            <v>2279</v>
          </cell>
          <cell r="H7" t="str">
            <v>TSH</v>
          </cell>
          <cell r="I7">
            <v>2010</v>
          </cell>
          <cell r="J7" t="str">
            <v>Jun</v>
          </cell>
          <cell r="K7">
            <v>6</v>
          </cell>
          <cell r="M7" t="str">
            <v>FcastFebCurrYr</v>
          </cell>
          <cell r="P7" t="str">
            <v>RMB</v>
          </cell>
        </row>
        <row r="8">
          <cell r="G8">
            <v>3140</v>
          </cell>
          <cell r="H8" t="str">
            <v>TTG</v>
          </cell>
          <cell r="I8">
            <v>2011</v>
          </cell>
          <cell r="J8" t="str">
            <v>Jul</v>
          </cell>
          <cell r="K8">
            <v>7</v>
          </cell>
          <cell r="M8" t="str">
            <v>FcastMarCurrYr</v>
          </cell>
          <cell r="P8" t="str">
            <v>£</v>
          </cell>
        </row>
        <row r="9">
          <cell r="J9" t="str">
            <v>Aug</v>
          </cell>
          <cell r="K9">
            <v>8</v>
          </cell>
          <cell r="M9" t="str">
            <v>FcastAprCurrYr</v>
          </cell>
        </row>
        <row r="10">
          <cell r="J10" t="str">
            <v>Sep</v>
          </cell>
          <cell r="K10">
            <v>9</v>
          </cell>
          <cell r="M10" t="str">
            <v>FcastMayCurrYr</v>
          </cell>
        </row>
        <row r="11">
          <cell r="J11" t="str">
            <v>Oct</v>
          </cell>
          <cell r="K11">
            <v>10</v>
          </cell>
          <cell r="M11" t="str">
            <v>FcastJunCurrYr</v>
          </cell>
        </row>
        <row r="12">
          <cell r="J12" t="str">
            <v>Nov</v>
          </cell>
          <cell r="K12">
            <v>11</v>
          </cell>
          <cell r="M12" t="str">
            <v>FcastJulCurrYr</v>
          </cell>
        </row>
        <row r="13">
          <cell r="J13" t="str">
            <v>Dec</v>
          </cell>
          <cell r="K13">
            <v>12</v>
          </cell>
          <cell r="M13" t="str">
            <v>FcastAugCurrYr</v>
          </cell>
        </row>
        <row r="14">
          <cell r="M14" t="str">
            <v>FcastSepCurrYr</v>
          </cell>
        </row>
        <row r="15">
          <cell r="M15" t="str">
            <v>FcastOctCurrYr</v>
          </cell>
        </row>
        <row r="16">
          <cell r="M16" t="str">
            <v>FcastNovCurrYr</v>
          </cell>
        </row>
        <row r="17">
          <cell r="M17" t="str">
            <v>FcastDecCurrYr</v>
          </cell>
        </row>
        <row r="21">
          <cell r="C21">
            <v>2276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Instructions"/>
      <sheetName val="Checklist"/>
      <sheetName val="CER template"/>
      <sheetName val="Financial Summary - DL"/>
      <sheetName val="Part Summary - DL"/>
      <sheetName val="Variant Margins - DL"/>
      <sheetName val="Financial Summary for NBA - DL"/>
      <sheetName val="Input Page"/>
      <sheetName val="Cap &amp; Tool"/>
      <sheetName val="BOM"/>
      <sheetName val="EXP"/>
      <sheetName val="INV"/>
      <sheetName val="Capex"/>
      <sheetName val="Cost1"/>
      <sheetName val="Cost2"/>
      <sheetName val="Amortisation - Templates"/>
      <sheetName val="ED&amp;D - Templates"/>
      <sheetName val="CC Traceability 9-10"/>
      <sheetName val="Price Analysis - EPT"/>
      <sheetName val="Financial Summary - EPT"/>
      <sheetName val="Part Summary - EPT"/>
      <sheetName val="Variant Margins - EPT"/>
      <sheetName val="Financial Summary for NBA - EPT"/>
      <sheetName val="H_Tables"/>
      <sheetName val="H_Drop down lists"/>
      <sheetName val="Amortisation - Example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
          <cell r="J1">
            <v>1</v>
          </cell>
          <cell r="M1" t="str">
            <v>CNY</v>
          </cell>
        </row>
        <row r="3">
          <cell r="V3" t="str">
            <v>High Runner</v>
          </cell>
        </row>
        <row r="4">
          <cell r="V4">
            <v>0</v>
          </cell>
        </row>
        <row r="5">
          <cell r="V5" t="str">
            <v>Total</v>
          </cell>
        </row>
        <row r="6">
          <cell r="V6" t="str">
            <v/>
          </cell>
        </row>
        <row r="7">
          <cell r="V7" t="str">
            <v/>
          </cell>
        </row>
        <row r="8">
          <cell r="V8" t="str">
            <v/>
          </cell>
        </row>
        <row r="9">
          <cell r="V9" t="str">
            <v/>
          </cell>
        </row>
        <row r="10">
          <cell r="V10" t="str">
            <v/>
          </cell>
        </row>
        <row r="11">
          <cell r="V11" t="str">
            <v/>
          </cell>
        </row>
        <row r="12">
          <cell r="V12" t="str">
            <v/>
          </cell>
        </row>
        <row r="13">
          <cell r="V13" t="str">
            <v/>
          </cell>
        </row>
        <row r="14">
          <cell r="V14" t="str">
            <v/>
          </cell>
        </row>
        <row r="15">
          <cell r="V15" t="str">
            <v/>
          </cell>
        </row>
        <row r="16">
          <cell r="V16" t="str">
            <v/>
          </cell>
        </row>
        <row r="17">
          <cell r="V17" t="str">
            <v/>
          </cell>
        </row>
        <row r="18">
          <cell r="V18" t="str">
            <v/>
          </cell>
        </row>
        <row r="19">
          <cell r="V19" t="str">
            <v/>
          </cell>
        </row>
        <row r="20">
          <cell r="V20" t="str">
            <v/>
          </cell>
        </row>
        <row r="21">
          <cell r="V21" t="str">
            <v/>
          </cell>
        </row>
        <row r="22">
          <cell r="V22" t="str">
            <v/>
          </cell>
        </row>
        <row r="23">
          <cell r="V23" t="str">
            <v/>
          </cell>
        </row>
        <row r="24">
          <cell r="V24" t="str">
            <v/>
          </cell>
        </row>
        <row r="25">
          <cell r="V25" t="str">
            <v/>
          </cell>
        </row>
        <row r="26">
          <cell r="V26" t="str">
            <v/>
          </cell>
        </row>
        <row r="27">
          <cell r="V27" t="str">
            <v/>
          </cell>
        </row>
        <row r="28">
          <cell r="V28" t="str">
            <v/>
          </cell>
        </row>
        <row r="29">
          <cell r="V29" t="str">
            <v/>
          </cell>
        </row>
        <row r="30">
          <cell r="V30" t="str">
            <v/>
          </cell>
        </row>
        <row r="31">
          <cell r="V31" t="str">
            <v/>
          </cell>
        </row>
        <row r="32">
          <cell r="V32" t="str">
            <v/>
          </cell>
        </row>
        <row r="34">
          <cell r="V34" t="str">
            <v/>
          </cell>
        </row>
        <row r="36">
          <cell r="V36" t="str">
            <v/>
          </cell>
        </row>
        <row r="37">
          <cell r="V37" t="str">
            <v/>
          </cell>
        </row>
        <row r="39">
          <cell r="V39" t="str">
            <v/>
          </cell>
        </row>
        <row r="40">
          <cell r="V40" t="str">
            <v/>
          </cell>
        </row>
        <row r="42">
          <cell r="V42" t="str">
            <v/>
          </cell>
        </row>
        <row r="43">
          <cell r="V43" t="str">
            <v/>
          </cell>
        </row>
        <row r="44">
          <cell r="V44" t="str">
            <v/>
          </cell>
        </row>
        <row r="45">
          <cell r="V45" t="str">
            <v/>
          </cell>
        </row>
        <row r="53">
          <cell r="V53" t="str">
            <v/>
          </cell>
        </row>
        <row r="56">
          <cell r="V56" t="str">
            <v/>
          </cell>
        </row>
        <row r="57">
          <cell r="V57" t="str">
            <v/>
          </cell>
        </row>
        <row r="61">
          <cell r="V61" t="str">
            <v/>
          </cell>
        </row>
        <row r="62">
          <cell r="V62" t="str">
            <v/>
          </cell>
        </row>
        <row r="63">
          <cell r="V63" t="str">
            <v/>
          </cell>
        </row>
        <row r="64">
          <cell r="V64" t="str">
            <v/>
          </cell>
        </row>
        <row r="65">
          <cell r="V65" t="str">
            <v/>
          </cell>
        </row>
        <row r="66">
          <cell r="V66" t="str">
            <v/>
          </cell>
        </row>
        <row r="67">
          <cell r="V67" t="str">
            <v/>
          </cell>
        </row>
        <row r="68">
          <cell r="V68" t="str">
            <v/>
          </cell>
        </row>
        <row r="69">
          <cell r="V69" t="str">
            <v/>
          </cell>
        </row>
        <row r="70">
          <cell r="V70" t="str">
            <v/>
          </cell>
        </row>
      </sheetData>
      <sheetData sheetId="8">
        <row r="4">
          <cell r="K4">
            <v>0.41790508541867555</v>
          </cell>
        </row>
        <row r="504">
          <cell r="AF504">
            <v>3</v>
          </cell>
        </row>
      </sheetData>
      <sheetData sheetId="9" refreshError="1"/>
      <sheetData sheetId="10"/>
      <sheetData sheetId="11">
        <row r="19">
          <cell r="R19">
            <v>4.3618849605870151</v>
          </cell>
        </row>
      </sheetData>
      <sheetData sheetId="12">
        <row r="3">
          <cell r="B3" t="str">
            <v>01334300371</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19">
          <cell r="A19" t="str">
            <v>Amortised Over Life</v>
          </cell>
          <cell r="B19" t="str">
            <v>Amortised On Volume</v>
          </cell>
        </row>
        <row r="20">
          <cell r="A20" t="str">
            <v>Amortised On Volume</v>
          </cell>
          <cell r="B20" t="str">
            <v>Cash Impact = P&amp;L Impact</v>
          </cell>
        </row>
        <row r="21">
          <cell r="A21" t="str">
            <v>Cash Impact = P&amp;L Impact</v>
          </cell>
        </row>
        <row r="24">
          <cell r="A24" t="str">
            <v>Sales</v>
          </cell>
        </row>
        <row r="25">
          <cell r="A25" t="str">
            <v>Variable Costs</v>
          </cell>
        </row>
        <row r="26">
          <cell r="A26" t="str">
            <v>Fixed Costs</v>
          </cell>
        </row>
      </sheetData>
      <sheetData sheetId="25">
        <row r="2">
          <cell r="A2" t="str">
            <v>ALA</v>
          </cell>
          <cell r="K2" t="str">
            <v>Jan</v>
          </cell>
          <cell r="L2">
            <v>0</v>
          </cell>
        </row>
        <row r="3">
          <cell r="K3" t="str">
            <v>Feb</v>
          </cell>
          <cell r="L3">
            <v>1</v>
          </cell>
        </row>
        <row r="4">
          <cell r="K4" t="str">
            <v>Mar</v>
          </cell>
          <cell r="L4">
            <v>2</v>
          </cell>
        </row>
        <row r="5">
          <cell r="K5" t="str">
            <v>Apr</v>
          </cell>
          <cell r="L5">
            <v>3</v>
          </cell>
        </row>
        <row r="6">
          <cell r="K6" t="str">
            <v>May</v>
          </cell>
          <cell r="L6">
            <v>4</v>
          </cell>
        </row>
        <row r="7">
          <cell r="K7" t="str">
            <v>Jun</v>
          </cell>
          <cell r="L7">
            <v>5</v>
          </cell>
        </row>
        <row r="8">
          <cell r="K8" t="str">
            <v>Jul</v>
          </cell>
          <cell r="L8">
            <v>6</v>
          </cell>
        </row>
        <row r="9">
          <cell r="K9" t="str">
            <v>Aug</v>
          </cell>
          <cell r="L9">
            <v>7</v>
          </cell>
        </row>
        <row r="10">
          <cell r="K10" t="str">
            <v>Sep</v>
          </cell>
          <cell r="L10">
            <v>8</v>
          </cell>
        </row>
        <row r="11">
          <cell r="K11" t="str">
            <v>Oct</v>
          </cell>
          <cell r="L11">
            <v>9</v>
          </cell>
        </row>
        <row r="12">
          <cell r="K12" t="str">
            <v>Nov</v>
          </cell>
          <cell r="L12">
            <v>10</v>
          </cell>
        </row>
        <row r="13">
          <cell r="K13" t="str">
            <v>Dec</v>
          </cell>
          <cell r="L13">
            <v>11</v>
          </cell>
        </row>
        <row r="14">
          <cell r="L14">
            <v>0</v>
          </cell>
        </row>
        <row r="30">
          <cell r="E30" t="str">
            <v>CNY</v>
          </cell>
        </row>
      </sheetData>
      <sheetData sheetId="2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STK_04"/>
      <sheetName val="Modul1"/>
      <sheetName val="mstk_akt"/>
      <sheetName val="#BEZUG"/>
      <sheetName val="MSTK_05"/>
      <sheetName val="MSTK_03"/>
      <sheetName val="MSTK_99"/>
      <sheetName val="MSTK_akt."/>
      <sheetName val="MSTK_98"/>
      <sheetName val="MSTK_07"/>
    </sheetNames>
    <sheetDataSet>
      <sheetData sheetId="0" refreshError="1"/>
      <sheetData sheetId="1" refreshError="1"/>
      <sheetData sheetId="2" refreshError="1">
        <row r="1">
          <cell r="A1" t="str">
            <v>MASCHINENSTUNDENSÄTZE 2009</v>
          </cell>
        </row>
      </sheetData>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
      <sheetName val="FC"/>
      <sheetName val="Monat"/>
      <sheetName val="INNO DL"/>
      <sheetName val="Personal"/>
      <sheetName val="Projekte"/>
      <sheetName val="Bemerkungen"/>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Instructions"/>
      <sheetName val="Escalation Rules"/>
      <sheetName val="Cover Page"/>
      <sheetName val="SC Matrix"/>
      <sheetName val="Supplier Risk Assessment"/>
      <sheetName val="Parameters"/>
      <sheetName val="Sub-commodities"/>
      <sheetName val="Lists"/>
      <sheetName val="Sheet1"/>
      <sheetName val="pull down menu list"/>
      <sheetName val="Drop down lists"/>
      <sheetName val="Currency List"/>
    </sheetNames>
    <sheetDataSet>
      <sheetData sheetId="0"/>
      <sheetData sheetId="1"/>
      <sheetData sheetId="2"/>
      <sheetData sheetId="3"/>
      <sheetData sheetId="4">
        <row r="8">
          <cell r="R8" t="str">
            <v>Steel</v>
          </cell>
        </row>
      </sheetData>
      <sheetData sheetId="5"/>
      <sheetData sheetId="6">
        <row r="2">
          <cell r="A2" t="str">
            <v>ARS</v>
          </cell>
        </row>
      </sheetData>
      <sheetData sheetId="7"/>
      <sheetData sheetId="8">
        <row r="2">
          <cell r="J2" t="str">
            <v>0 day</v>
          </cell>
        </row>
        <row r="3">
          <cell r="J3" t="str">
            <v>1 day</v>
          </cell>
        </row>
        <row r="4">
          <cell r="J4" t="str">
            <v>2 days</v>
          </cell>
        </row>
        <row r="5">
          <cell r="J5" t="str">
            <v>3 days</v>
          </cell>
        </row>
        <row r="6">
          <cell r="J6" t="str">
            <v>4 days</v>
          </cell>
        </row>
        <row r="7">
          <cell r="J7" t="str">
            <v>5 days</v>
          </cell>
        </row>
        <row r="8">
          <cell r="J8" t="str">
            <v>6 days</v>
          </cell>
        </row>
        <row r="9">
          <cell r="J9" t="str">
            <v>7 days</v>
          </cell>
        </row>
        <row r="10">
          <cell r="J10" t="str">
            <v>8 days</v>
          </cell>
        </row>
        <row r="11">
          <cell r="J11" t="str">
            <v>9 days</v>
          </cell>
        </row>
        <row r="12">
          <cell r="J12" t="str">
            <v>10 days</v>
          </cell>
        </row>
        <row r="13">
          <cell r="J13" t="str">
            <v>11 days</v>
          </cell>
        </row>
        <row r="14">
          <cell r="J14" t="str">
            <v>12 days</v>
          </cell>
        </row>
        <row r="15">
          <cell r="J15" t="str">
            <v>13 days</v>
          </cell>
        </row>
        <row r="16">
          <cell r="J16" t="str">
            <v>14 days</v>
          </cell>
        </row>
        <row r="17">
          <cell r="J17" t="str">
            <v>15 days</v>
          </cell>
        </row>
        <row r="18">
          <cell r="J18" t="str">
            <v>16 days</v>
          </cell>
        </row>
        <row r="19">
          <cell r="J19" t="str">
            <v>17 days</v>
          </cell>
        </row>
        <row r="20">
          <cell r="J20" t="str">
            <v>18 days</v>
          </cell>
        </row>
        <row r="21">
          <cell r="J21" t="str">
            <v>19 days</v>
          </cell>
        </row>
        <row r="22">
          <cell r="J22" t="str">
            <v>20 days</v>
          </cell>
        </row>
        <row r="23">
          <cell r="J23" t="str">
            <v>21 days</v>
          </cell>
        </row>
        <row r="24">
          <cell r="J24" t="str">
            <v>22 days</v>
          </cell>
        </row>
        <row r="25">
          <cell r="J25" t="str">
            <v>23 days</v>
          </cell>
        </row>
        <row r="26">
          <cell r="J26" t="str">
            <v>24 days</v>
          </cell>
        </row>
        <row r="27">
          <cell r="J27" t="str">
            <v>25 days</v>
          </cell>
        </row>
        <row r="28">
          <cell r="J28" t="str">
            <v>26 days</v>
          </cell>
        </row>
        <row r="29">
          <cell r="J29" t="str">
            <v>27 days</v>
          </cell>
        </row>
        <row r="30">
          <cell r="J30" t="str">
            <v>28 days</v>
          </cell>
        </row>
        <row r="31">
          <cell r="J31" t="str">
            <v>29 days</v>
          </cell>
        </row>
        <row r="32">
          <cell r="J32" t="str">
            <v>30 days</v>
          </cell>
        </row>
        <row r="33">
          <cell r="J33" t="str">
            <v>31 days</v>
          </cell>
        </row>
        <row r="34">
          <cell r="J34" t="str">
            <v>32 days</v>
          </cell>
        </row>
        <row r="35">
          <cell r="J35" t="str">
            <v>33 days</v>
          </cell>
        </row>
        <row r="36">
          <cell r="J36" t="str">
            <v>34 days</v>
          </cell>
        </row>
        <row r="37">
          <cell r="J37" t="str">
            <v>35 days</v>
          </cell>
        </row>
        <row r="38">
          <cell r="J38" t="str">
            <v>36 days</v>
          </cell>
        </row>
        <row r="39">
          <cell r="J39" t="str">
            <v>37 days</v>
          </cell>
        </row>
        <row r="40">
          <cell r="J40" t="str">
            <v>38 days</v>
          </cell>
        </row>
        <row r="41">
          <cell r="J41" t="str">
            <v>39 days</v>
          </cell>
        </row>
        <row r="42">
          <cell r="J42" t="str">
            <v>40 days</v>
          </cell>
        </row>
        <row r="43">
          <cell r="J43" t="str">
            <v>41 days</v>
          </cell>
        </row>
        <row r="44">
          <cell r="J44" t="str">
            <v>42 days</v>
          </cell>
        </row>
        <row r="45">
          <cell r="J45" t="str">
            <v>43 days</v>
          </cell>
        </row>
        <row r="46">
          <cell r="J46" t="str">
            <v>44 days</v>
          </cell>
        </row>
        <row r="47">
          <cell r="J47" t="str">
            <v>45 days</v>
          </cell>
        </row>
        <row r="48">
          <cell r="J48" t="str">
            <v>46 days</v>
          </cell>
        </row>
        <row r="49">
          <cell r="J49" t="str">
            <v>47 days</v>
          </cell>
        </row>
        <row r="50">
          <cell r="J50" t="str">
            <v>48 days</v>
          </cell>
        </row>
        <row r="51">
          <cell r="J51" t="str">
            <v>49 days</v>
          </cell>
        </row>
        <row r="52">
          <cell r="J52" t="str">
            <v>50 days</v>
          </cell>
        </row>
        <row r="53">
          <cell r="J53" t="str">
            <v>51 days</v>
          </cell>
        </row>
        <row r="54">
          <cell r="J54" t="str">
            <v>52 days</v>
          </cell>
        </row>
        <row r="55">
          <cell r="J55" t="str">
            <v>53 days</v>
          </cell>
        </row>
        <row r="56">
          <cell r="J56" t="str">
            <v>54 days</v>
          </cell>
        </row>
        <row r="57">
          <cell r="J57" t="str">
            <v>55 days</v>
          </cell>
        </row>
        <row r="58">
          <cell r="J58" t="str">
            <v>56 days</v>
          </cell>
        </row>
        <row r="59">
          <cell r="J59" t="str">
            <v>57 days</v>
          </cell>
        </row>
        <row r="60">
          <cell r="J60" t="str">
            <v>58 days</v>
          </cell>
        </row>
        <row r="61">
          <cell r="J61" t="str">
            <v>59 days</v>
          </cell>
        </row>
        <row r="64">
          <cell r="B64" t="str">
            <v>ARN</v>
          </cell>
        </row>
        <row r="65">
          <cell r="B65" t="str">
            <v>BGR-TORQ</v>
          </cell>
        </row>
        <row r="66">
          <cell r="B66" t="str">
            <v>BIR-CVJ</v>
          </cell>
        </row>
        <row r="67">
          <cell r="B67" t="str">
            <v>BIR-PROP</v>
          </cell>
        </row>
        <row r="68">
          <cell r="B68" t="str">
            <v>BRU-CVJ</v>
          </cell>
        </row>
        <row r="69">
          <cell r="B69" t="str">
            <v>BRU-TORQ</v>
          </cell>
        </row>
        <row r="70">
          <cell r="B70" t="str">
            <v>CEL</v>
          </cell>
        </row>
        <row r="71">
          <cell r="B71" t="str">
            <v>CHE</v>
          </cell>
        </row>
        <row r="72">
          <cell r="B72" t="str">
            <v>DHA</v>
          </cell>
        </row>
        <row r="73">
          <cell r="B73" t="str">
            <v>ESK</v>
          </cell>
        </row>
        <row r="74">
          <cell r="B74" t="str">
            <v>FIR</v>
          </cell>
        </row>
        <row r="75">
          <cell r="B75" t="str">
            <v>GDC</v>
          </cell>
        </row>
        <row r="76">
          <cell r="B76" t="str">
            <v>GTM</v>
          </cell>
        </row>
        <row r="77">
          <cell r="B77" t="str">
            <v>KAI</v>
          </cell>
        </row>
        <row r="78">
          <cell r="B78" t="str">
            <v>KOP</v>
          </cell>
        </row>
        <row r="79">
          <cell r="B79" t="str">
            <v>LEG</v>
          </cell>
        </row>
        <row r="80">
          <cell r="B80" t="str">
            <v>MOS</v>
          </cell>
        </row>
        <row r="81">
          <cell r="B81" t="str">
            <v>NWT</v>
          </cell>
        </row>
        <row r="82">
          <cell r="B82" t="str">
            <v>OFB-CVJ</v>
          </cell>
        </row>
        <row r="83">
          <cell r="B83" t="str">
            <v>OFB-Prop</v>
          </cell>
        </row>
        <row r="84">
          <cell r="B84" t="str">
            <v>OFW-CVJ</v>
          </cell>
        </row>
        <row r="85">
          <cell r="B85" t="str">
            <v>OLE</v>
          </cell>
        </row>
        <row r="86">
          <cell r="B86" t="str">
            <v>ORA</v>
          </cell>
        </row>
        <row r="87">
          <cell r="B87" t="str">
            <v>PEN</v>
          </cell>
        </row>
        <row r="88">
          <cell r="B88" t="str">
            <v>POA</v>
          </cell>
        </row>
        <row r="89">
          <cell r="B89" t="str">
            <v>PUN</v>
          </cell>
        </row>
        <row r="90">
          <cell r="B90" t="str">
            <v>RAY</v>
          </cell>
        </row>
        <row r="91">
          <cell r="B91" t="str">
            <v>ROX-CVJ</v>
          </cell>
        </row>
        <row r="92">
          <cell r="B92" t="str">
            <v>ROX-Prop</v>
          </cell>
        </row>
        <row r="93">
          <cell r="B93" t="str">
            <v>SDS-CVJ</v>
          </cell>
        </row>
        <row r="94">
          <cell r="B94" t="str">
            <v>SDS-Prop</v>
          </cell>
        </row>
        <row r="95">
          <cell r="B95" t="str">
            <v>TAI</v>
          </cell>
        </row>
        <row r="96">
          <cell r="B96" t="str">
            <v>THC</v>
          </cell>
        </row>
        <row r="97">
          <cell r="B97" t="str">
            <v>TRI</v>
          </cell>
        </row>
        <row r="98">
          <cell r="B98" t="str">
            <v>TSH-TORQ</v>
          </cell>
        </row>
        <row r="99">
          <cell r="B99" t="str">
            <v>UDL-CVJ</v>
          </cell>
        </row>
        <row r="100">
          <cell r="B100" t="str">
            <v>UDL-Prop</v>
          </cell>
        </row>
        <row r="101">
          <cell r="B101" t="str">
            <v>VIG</v>
          </cell>
        </row>
        <row r="102">
          <cell r="B102" t="str">
            <v>VLG</v>
          </cell>
        </row>
        <row r="103">
          <cell r="B103" t="str">
            <v>ZMI</v>
          </cell>
        </row>
        <row r="104">
          <cell r="B104" t="str">
            <v>ZRE</v>
          </cell>
        </row>
        <row r="107">
          <cell r="B107">
            <v>0</v>
          </cell>
        </row>
        <row r="108">
          <cell r="B108">
            <v>1</v>
          </cell>
        </row>
        <row r="109">
          <cell r="B109">
            <v>2</v>
          </cell>
        </row>
        <row r="110">
          <cell r="B110">
            <v>3</v>
          </cell>
        </row>
        <row r="111">
          <cell r="B111">
            <v>4</v>
          </cell>
        </row>
        <row r="112">
          <cell r="B112">
            <v>5</v>
          </cell>
        </row>
        <row r="113">
          <cell r="B113">
            <v>6</v>
          </cell>
        </row>
        <row r="114">
          <cell r="B114">
            <v>7</v>
          </cell>
        </row>
        <row r="117">
          <cell r="B117" t="str">
            <v>Albania</v>
          </cell>
        </row>
        <row r="118">
          <cell r="B118" t="str">
            <v>Argentina</v>
          </cell>
        </row>
        <row r="119">
          <cell r="B119" t="str">
            <v>Armenia</v>
          </cell>
        </row>
        <row r="120">
          <cell r="B120" t="str">
            <v>Australia</v>
          </cell>
        </row>
        <row r="121">
          <cell r="B121" t="str">
            <v>Austria</v>
          </cell>
        </row>
        <row r="122">
          <cell r="B122" t="str">
            <v>Bangladesh</v>
          </cell>
        </row>
        <row r="123">
          <cell r="B123" t="str">
            <v>Belgium</v>
          </cell>
        </row>
        <row r="124">
          <cell r="B124" t="str">
            <v>Bhutan</v>
          </cell>
        </row>
        <row r="125">
          <cell r="B125" t="str">
            <v>Bolivia</v>
          </cell>
        </row>
        <row r="126">
          <cell r="B126" t="str">
            <v>Bosnia and Herzegovina</v>
          </cell>
        </row>
        <row r="127">
          <cell r="B127" t="str">
            <v>Brazil</v>
          </cell>
        </row>
        <row r="128">
          <cell r="B128" t="str">
            <v>Bulgaria</v>
          </cell>
        </row>
        <row r="129">
          <cell r="B129" t="str">
            <v>Cambodia</v>
          </cell>
        </row>
        <row r="130">
          <cell r="B130" t="str">
            <v>Canada</v>
          </cell>
        </row>
        <row r="131">
          <cell r="B131" t="str">
            <v>China</v>
          </cell>
        </row>
        <row r="132">
          <cell r="B132" t="str">
            <v>Croatia</v>
          </cell>
        </row>
        <row r="133">
          <cell r="B133" t="str">
            <v>Czech Republic</v>
          </cell>
        </row>
        <row r="134">
          <cell r="B134" t="str">
            <v>Denmark</v>
          </cell>
        </row>
        <row r="135">
          <cell r="B135" t="str">
            <v>Estonia</v>
          </cell>
        </row>
        <row r="136">
          <cell r="B136" t="str">
            <v>Finland</v>
          </cell>
        </row>
        <row r="137">
          <cell r="B137" t="str">
            <v>France</v>
          </cell>
        </row>
        <row r="138">
          <cell r="B138" t="str">
            <v>Germany</v>
          </cell>
        </row>
        <row r="139">
          <cell r="B139" t="str">
            <v>Hong Kong SAR</v>
          </cell>
        </row>
        <row r="140">
          <cell r="B140" t="str">
            <v>Hungary</v>
          </cell>
        </row>
        <row r="141">
          <cell r="B141" t="str">
            <v>India</v>
          </cell>
        </row>
        <row r="142">
          <cell r="B142" t="str">
            <v>Indonesia</v>
          </cell>
        </row>
        <row r="143">
          <cell r="B143" t="str">
            <v>Italy</v>
          </cell>
        </row>
        <row r="144">
          <cell r="B144" t="str">
            <v>Japan</v>
          </cell>
        </row>
        <row r="145">
          <cell r="B145" t="str">
            <v>Korea, Rep.</v>
          </cell>
        </row>
        <row r="146">
          <cell r="B146" t="str">
            <v>Latvia</v>
          </cell>
        </row>
        <row r="147">
          <cell r="B147" t="str">
            <v>Lithuania</v>
          </cell>
        </row>
        <row r="148">
          <cell r="B148" t="str">
            <v>Luxembourg</v>
          </cell>
        </row>
        <row r="149">
          <cell r="B149" t="str">
            <v>Macedonia, FYR</v>
          </cell>
        </row>
        <row r="150">
          <cell r="B150" t="str">
            <v>Malaysia</v>
          </cell>
        </row>
        <row r="151">
          <cell r="B151" t="str">
            <v>Mexico</v>
          </cell>
        </row>
        <row r="152">
          <cell r="B152" t="str">
            <v>Mongolia</v>
          </cell>
        </row>
        <row r="153">
          <cell r="B153" t="str">
            <v>Montenegro</v>
          </cell>
        </row>
        <row r="154">
          <cell r="B154" t="str">
            <v>Netherlands</v>
          </cell>
        </row>
        <row r="155">
          <cell r="B155" t="str">
            <v>Norway</v>
          </cell>
        </row>
        <row r="156">
          <cell r="B156" t="str">
            <v>Poland</v>
          </cell>
        </row>
        <row r="157">
          <cell r="B157" t="str">
            <v>Portugal</v>
          </cell>
        </row>
        <row r="158">
          <cell r="B158" t="str">
            <v>Romania</v>
          </cell>
        </row>
        <row r="159">
          <cell r="B159" t="str">
            <v>Russian Federation</v>
          </cell>
        </row>
        <row r="160">
          <cell r="B160" t="str">
            <v>Serbia</v>
          </cell>
        </row>
        <row r="161">
          <cell r="B161" t="str">
            <v>Slovak Republic</v>
          </cell>
        </row>
        <row r="162">
          <cell r="B162" t="str">
            <v>Slovenia</v>
          </cell>
        </row>
        <row r="163">
          <cell r="B163" t="str">
            <v>South Africa</v>
          </cell>
        </row>
        <row r="164">
          <cell r="B164" t="str">
            <v>Spain</v>
          </cell>
        </row>
        <row r="165">
          <cell r="B165" t="str">
            <v>Sweden</v>
          </cell>
        </row>
        <row r="166">
          <cell r="B166" t="str">
            <v>Switzerland</v>
          </cell>
        </row>
        <row r="167">
          <cell r="B167" t="str">
            <v>Taiwan</v>
          </cell>
        </row>
        <row r="168">
          <cell r="B168" t="str">
            <v>Thailand</v>
          </cell>
        </row>
        <row r="169">
          <cell r="B169" t="str">
            <v>Tunisia</v>
          </cell>
        </row>
        <row r="170">
          <cell r="B170" t="str">
            <v>Turkey</v>
          </cell>
        </row>
        <row r="171">
          <cell r="B171" t="str">
            <v>Ukraine</v>
          </cell>
        </row>
        <row r="172">
          <cell r="B172" t="str">
            <v>United Kingdom</v>
          </cell>
        </row>
        <row r="173">
          <cell r="B173" t="str">
            <v>United States</v>
          </cell>
        </row>
        <row r="174">
          <cell r="B174" t="str">
            <v>Vietnam</v>
          </cell>
        </row>
        <row r="177">
          <cell r="B177" t="str">
            <v>(0-10)%</v>
          </cell>
        </row>
        <row r="178">
          <cell r="B178" t="str">
            <v>(11-20)%</v>
          </cell>
        </row>
        <row r="179">
          <cell r="B179" t="str">
            <v>(21-30)%</v>
          </cell>
        </row>
        <row r="180">
          <cell r="B180" t="str">
            <v>(31-40)%</v>
          </cell>
        </row>
        <row r="181">
          <cell r="B181" t="str">
            <v>&gt;40%</v>
          </cell>
        </row>
        <row r="184">
          <cell r="B184" t="str">
            <v>TS16969</v>
          </cell>
        </row>
        <row r="185">
          <cell r="B185" t="str">
            <v>No</v>
          </cell>
        </row>
        <row r="188">
          <cell r="B188" t="str">
            <v>Sourcing consistent with BLC</v>
          </cell>
        </row>
        <row r="189">
          <cell r="B189" t="str">
            <v>Sourcing NOT consistent with BLC</v>
          </cell>
        </row>
        <row r="193">
          <cell r="B193" t="str">
            <v>Pending</v>
          </cell>
        </row>
        <row r="194">
          <cell r="B194" t="str">
            <v>&gt;90%</v>
          </cell>
        </row>
        <row r="195">
          <cell r="B195" t="str">
            <v>(89-80)%</v>
          </cell>
        </row>
        <row r="196">
          <cell r="B196" t="str">
            <v>(79-60)%</v>
          </cell>
        </row>
        <row r="197">
          <cell r="B197" t="str">
            <v xml:space="preserve"> &lt;60%</v>
          </cell>
        </row>
      </sheetData>
      <sheetData sheetId="9"/>
      <sheetData sheetId="10" refreshError="1"/>
      <sheetData sheetId="11" refreshError="1"/>
      <sheetData sheetId="1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Note"/>
      <sheetName val="Input Sheet"/>
      <sheetName val="Cost Study Output"/>
      <sheetName val="Pricing"/>
      <sheetName val="GI3300 tripode ZMI"/>
      <sheetName val="AAR3300i tripode ZMI"/>
      <sheetName val="GI3300 M2 tulip ZMI"/>
      <sheetName val="GI3300 M tulip ZMI"/>
      <sheetName val=" AAR3300i M tulip ZMI"/>
      <sheetName val="AAR3300i F tulip ZMI"/>
      <sheetName val="AC3300i VIG"/>
      <sheetName val="AC3300 VIG"/>
      <sheetName val="ICS L=440.41 VIG"/>
      <sheetName val="ICS L=782.41 VIG"/>
      <sheetName val="ICS L=450.41 VIG"/>
      <sheetName val="ICS L=778.41 VIG"/>
      <sheetName val="ICS L=426.3 VIG"/>
      <sheetName val="Forging Wt_Link"/>
      <sheetName val="Forging Wt_AE"/>
      <sheetName val="Ops Info Req"/>
      <sheetName val="Mfg Study_Mfg"/>
      <sheetName val="Mfg Study_Link"/>
      <sheetName val="BOPs_Purchasing"/>
      <sheetName val="Budget_Rates"/>
      <sheetName val="Assumptions"/>
      <sheetName val="Rates"/>
      <sheetName val="TP"/>
      <sheetName val="Weight Cal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6">
          <cell r="G6">
            <v>1</v>
          </cell>
          <cell r="H6">
            <v>2</v>
          </cell>
          <cell r="I6">
            <v>3</v>
          </cell>
          <cell r="J6">
            <v>4</v>
          </cell>
          <cell r="K6">
            <v>5</v>
          </cell>
          <cell r="L6">
            <v>6</v>
          </cell>
          <cell r="M6">
            <v>7</v>
          </cell>
          <cell r="P6">
            <v>1</v>
          </cell>
          <cell r="Q6">
            <v>2</v>
          </cell>
          <cell r="T6">
            <v>1</v>
          </cell>
          <cell r="U6">
            <v>2</v>
          </cell>
        </row>
        <row r="7">
          <cell r="C7" t="str">
            <v>AC900HF</v>
          </cell>
          <cell r="D7">
            <v>0</v>
          </cell>
          <cell r="G7" t="str">
            <v>GI900</v>
          </cell>
          <cell r="H7">
            <v>0</v>
          </cell>
          <cell r="I7">
            <v>0</v>
          </cell>
          <cell r="J7">
            <v>0</v>
          </cell>
          <cell r="K7">
            <v>0</v>
          </cell>
          <cell r="L7">
            <v>0</v>
          </cell>
          <cell r="M7">
            <v>0</v>
          </cell>
          <cell r="P7" t="str">
            <v>AC900</v>
          </cell>
          <cell r="Q7">
            <v>0</v>
          </cell>
          <cell r="T7" t="str">
            <v>AC900</v>
          </cell>
          <cell r="U7">
            <v>0</v>
          </cell>
        </row>
        <row r="8">
          <cell r="C8" t="str">
            <v>AC1100HF</v>
          </cell>
          <cell r="D8">
            <v>1.493696394946737</v>
          </cell>
          <cell r="G8" t="str">
            <v>GI1100</v>
          </cell>
          <cell r="H8">
            <v>0.98569143194547282</v>
          </cell>
          <cell r="I8">
            <v>1.0615979810309417</v>
          </cell>
          <cell r="J8">
            <v>1.5160214886831083</v>
          </cell>
          <cell r="K8">
            <v>0.54900000000000004</v>
          </cell>
          <cell r="L8">
            <v>2.1166166344295871</v>
          </cell>
          <cell r="M8">
            <v>0</v>
          </cell>
          <cell r="P8" t="str">
            <v>AC1100</v>
          </cell>
          <cell r="Q8">
            <v>9.6799999999999997E-2</v>
          </cell>
          <cell r="T8" t="str">
            <v>AC1100</v>
          </cell>
          <cell r="U8">
            <v>0.12980000000000003</v>
          </cell>
        </row>
        <row r="9">
          <cell r="C9" t="str">
            <v>AC1300HF</v>
          </cell>
          <cell r="D9">
            <v>1.6785418061362183</v>
          </cell>
          <cell r="G9" t="str">
            <v>GI1300</v>
          </cell>
          <cell r="H9">
            <v>1.2027528088160886</v>
          </cell>
          <cell r="I9">
            <v>1.2094979810309416</v>
          </cell>
          <cell r="J9">
            <v>1.6639214886831082</v>
          </cell>
          <cell r="K9">
            <v>0.69689999999999996</v>
          </cell>
          <cell r="L9">
            <v>2.1166166344295871</v>
          </cell>
          <cell r="M9">
            <v>0</v>
          </cell>
          <cell r="P9" t="str">
            <v>AC1300</v>
          </cell>
          <cell r="Q9">
            <v>0.1144</v>
          </cell>
          <cell r="T9" t="str">
            <v>AC1300</v>
          </cell>
          <cell r="U9">
            <v>0.14740000000000003</v>
          </cell>
          <cell r="W9">
            <v>1</v>
          </cell>
          <cell r="X9">
            <v>2</v>
          </cell>
          <cell r="Y9">
            <v>3</v>
          </cell>
          <cell r="Z9">
            <v>4</v>
          </cell>
          <cell r="AA9">
            <v>5</v>
          </cell>
          <cell r="AB9">
            <v>6</v>
          </cell>
          <cell r="AC9">
            <v>7</v>
          </cell>
          <cell r="AD9">
            <v>8</v>
          </cell>
          <cell r="AE9">
            <v>9</v>
          </cell>
          <cell r="AF9">
            <v>10</v>
          </cell>
          <cell r="AG9">
            <v>11</v>
          </cell>
          <cell r="AH9">
            <v>12</v>
          </cell>
        </row>
        <row r="10">
          <cell r="C10" t="str">
            <v>AC1500HF</v>
          </cell>
          <cell r="D10">
            <v>1.8617487238915049</v>
          </cell>
          <cell r="G10" t="str">
            <v>GI1500</v>
          </cell>
          <cell r="H10">
            <v>1.3283819408802979</v>
          </cell>
          <cell r="I10">
            <v>1.2645979810309418</v>
          </cell>
          <cell r="J10">
            <v>1.7190214886831083</v>
          </cell>
          <cell r="K10">
            <v>0.752</v>
          </cell>
          <cell r="L10">
            <v>2.1166166344295871</v>
          </cell>
          <cell r="M10">
            <v>0</v>
          </cell>
          <cell r="P10" t="str">
            <v>AC1500</v>
          </cell>
          <cell r="Q10">
            <v>0.13200000000000001</v>
          </cell>
          <cell r="T10" t="str">
            <v>AC1500</v>
          </cell>
          <cell r="U10">
            <v>0.17833142619272704</v>
          </cell>
          <cell r="W10">
            <v>900</v>
          </cell>
          <cell r="X10">
            <v>0</v>
          </cell>
          <cell r="Y10">
            <v>0</v>
          </cell>
          <cell r="Z10">
            <v>0</v>
          </cell>
          <cell r="AA10">
            <v>0</v>
          </cell>
          <cell r="AB10">
            <v>0</v>
          </cell>
          <cell r="AC10">
            <v>0</v>
          </cell>
          <cell r="AD10">
            <v>0</v>
          </cell>
          <cell r="AE10">
            <v>0</v>
          </cell>
          <cell r="AF10">
            <v>0</v>
          </cell>
          <cell r="AG10">
            <v>0</v>
          </cell>
          <cell r="AH10">
            <v>0</v>
          </cell>
        </row>
        <row r="11">
          <cell r="C11" t="str">
            <v>AC1700HF</v>
          </cell>
          <cell r="D11">
            <v>2.1275473082887126</v>
          </cell>
          <cell r="G11" t="str">
            <v>GI1700</v>
          </cell>
          <cell r="H11">
            <v>1.4775192235230818</v>
          </cell>
          <cell r="I11">
            <v>1.3395979810309417</v>
          </cell>
          <cell r="J11">
            <v>1.7940214886831081</v>
          </cell>
          <cell r="K11">
            <v>0.82699999999999996</v>
          </cell>
          <cell r="L11">
            <v>2.1166166344295871</v>
          </cell>
          <cell r="M11">
            <v>0</v>
          </cell>
          <cell r="P11" t="str">
            <v>AC1700</v>
          </cell>
          <cell r="Q11">
            <v>0.14520000000000002</v>
          </cell>
          <cell r="T11" t="str">
            <v>AC1700</v>
          </cell>
          <cell r="U11">
            <v>0.18001881705588699</v>
          </cell>
          <cell r="W11">
            <v>1100</v>
          </cell>
          <cell r="X11">
            <v>0.95635671153559643</v>
          </cell>
          <cell r="Y11">
            <v>1.086740987366843</v>
          </cell>
          <cell r="Z11">
            <v>0.4</v>
          </cell>
          <cell r="AA11">
            <v>1.9699999999999999E-2</v>
          </cell>
          <cell r="AB11">
            <v>2.1000000000000001E-2</v>
          </cell>
          <cell r="AC11">
            <v>1.314990478361445</v>
          </cell>
          <cell r="AD11">
            <v>1.494268857629409</v>
          </cell>
          <cell r="AE11">
            <v>0.55000000000000004</v>
          </cell>
          <cell r="AF11">
            <v>1.9699999999999999E-2</v>
          </cell>
          <cell r="AG11">
            <v>2.1000000000000001E-2</v>
          </cell>
          <cell r="AH11">
            <v>1.8019939841542036</v>
          </cell>
        </row>
        <row r="12">
          <cell r="C12" t="str">
            <v>AC2000HF</v>
          </cell>
          <cell r="D12">
            <v>2.3738581996323034</v>
          </cell>
          <cell r="G12" t="str">
            <v>GI2000</v>
          </cell>
          <cell r="H12">
            <v>1.6172262382843638</v>
          </cell>
          <cell r="I12">
            <v>1.3925979810309417</v>
          </cell>
          <cell r="J12">
            <v>1.8470214886831082</v>
          </cell>
          <cell r="K12">
            <v>0.88</v>
          </cell>
          <cell r="L12">
            <v>2.2280175099258814</v>
          </cell>
          <cell r="M12">
            <v>0</v>
          </cell>
          <cell r="P12" t="str">
            <v>AC2000</v>
          </cell>
          <cell r="Q12">
            <v>0.17600000000000002</v>
          </cell>
          <cell r="T12" t="str">
            <v>AC2000</v>
          </cell>
          <cell r="U12">
            <v>0.22314806620163374</v>
          </cell>
          <cell r="W12">
            <v>1300</v>
          </cell>
          <cell r="X12">
            <v>1.0559130287456202</v>
          </cell>
          <cell r="Y12">
            <v>1.3035963317847161</v>
          </cell>
          <cell r="Z12">
            <v>0.4</v>
          </cell>
          <cell r="AA12">
            <v>2.07E-2</v>
          </cell>
          <cell r="AB12">
            <v>2.3E-2</v>
          </cell>
          <cell r="AC12">
            <v>1.4518804145252278</v>
          </cell>
          <cell r="AD12">
            <v>1.7924449562039846</v>
          </cell>
          <cell r="AE12">
            <v>0.55000000000000004</v>
          </cell>
          <cell r="AF12">
            <v>2.07E-2</v>
          </cell>
          <cell r="AG12">
            <v>2.3E-2</v>
          </cell>
          <cell r="AH12">
            <v>1.8019939841542036</v>
          </cell>
        </row>
        <row r="13">
          <cell r="C13" t="str">
            <v>AC2300HF</v>
          </cell>
          <cell r="D13">
            <v>2.6248531675657207</v>
          </cell>
          <cell r="G13" t="str">
            <v>GI2300</v>
          </cell>
          <cell r="H13">
            <v>1.821434237687134</v>
          </cell>
          <cell r="I13">
            <v>1.5063979810309418</v>
          </cell>
          <cell r="J13">
            <v>1.9608214886831083</v>
          </cell>
          <cell r="K13">
            <v>0.99380000000000002</v>
          </cell>
          <cell r="L13">
            <v>2.2280175099258814</v>
          </cell>
          <cell r="M13">
            <v>0</v>
          </cell>
          <cell r="P13" t="str">
            <v>AC2300</v>
          </cell>
          <cell r="Q13">
            <v>0.19800000000000001</v>
          </cell>
          <cell r="T13" t="str">
            <v>AC2300</v>
          </cell>
          <cell r="U13">
            <v>0.23049342292525415</v>
          </cell>
          <cell r="W13">
            <v>1500</v>
          </cell>
          <cell r="X13">
            <v>1.1711174304676153</v>
          </cell>
          <cell r="Y13">
            <v>1.4194167998260805</v>
          </cell>
          <cell r="Z13">
            <v>0.4</v>
          </cell>
          <cell r="AA13">
            <v>2.18E-2</v>
          </cell>
          <cell r="AB13">
            <v>2.4E-2</v>
          </cell>
          <cell r="AC13">
            <v>1.9616216960332555</v>
          </cell>
          <cell r="AD13">
            <v>2.3775231397086847</v>
          </cell>
          <cell r="AE13">
            <v>0.67</v>
          </cell>
          <cell r="AF13">
            <v>2.18E-2</v>
          </cell>
          <cell r="AG13">
            <v>2.4E-2</v>
          </cell>
          <cell r="AH13">
            <v>1.8019939841542036</v>
          </cell>
        </row>
        <row r="14">
          <cell r="C14" t="str">
            <v>AC2600HF</v>
          </cell>
          <cell r="D14">
            <v>2.8169122294043589</v>
          </cell>
          <cell r="G14" t="str">
            <v>GI2600</v>
          </cell>
          <cell r="H14">
            <v>1.9810148352506816</v>
          </cell>
          <cell r="I14">
            <v>1.6443904335249633</v>
          </cell>
          <cell r="J14">
            <v>3.3408234330586675</v>
          </cell>
          <cell r="K14">
            <v>1.083</v>
          </cell>
          <cell r="L14">
            <v>2.2280175099258814</v>
          </cell>
          <cell r="M14">
            <v>0</v>
          </cell>
          <cell r="P14" t="str">
            <v>AC2600</v>
          </cell>
          <cell r="Q14">
            <v>0.20680000000000001</v>
          </cell>
          <cell r="T14" t="str">
            <v>AC2600</v>
          </cell>
          <cell r="U14">
            <v>0.26823194623085456</v>
          </cell>
          <cell r="W14">
            <v>1700</v>
          </cell>
          <cell r="X14">
            <v>1.2810236618430377</v>
          </cell>
          <cell r="Y14">
            <v>1.5401657984223964</v>
          </cell>
          <cell r="Z14">
            <v>0.4</v>
          </cell>
          <cell r="AA14">
            <v>2.2800000000000001E-2</v>
          </cell>
          <cell r="AB14">
            <v>2.5000000000000001E-2</v>
          </cell>
          <cell r="AC14">
            <v>2.145714633587088</v>
          </cell>
          <cell r="AD14">
            <v>2.5797777123575143</v>
          </cell>
          <cell r="AE14">
            <v>0.67</v>
          </cell>
          <cell r="AF14">
            <v>2.2800000000000001E-2</v>
          </cell>
          <cell r="AG14">
            <v>2.5000000000000001E-2</v>
          </cell>
          <cell r="AH14">
            <v>1.8019939841542036</v>
          </cell>
        </row>
        <row r="15">
          <cell r="C15" t="str">
            <v>AC2900HF</v>
          </cell>
          <cell r="D15">
            <v>3.0039122294043588</v>
          </cell>
          <cell r="G15" t="str">
            <v>GI2900</v>
          </cell>
          <cell r="H15">
            <v>2.0720148352506813</v>
          </cell>
          <cell r="I15">
            <v>1.7353904335249632</v>
          </cell>
          <cell r="J15">
            <v>3.4318234330586672</v>
          </cell>
          <cell r="K15">
            <v>1.1739999999999999</v>
          </cell>
          <cell r="L15">
            <v>2.2280175099258814</v>
          </cell>
          <cell r="M15">
            <v>0</v>
          </cell>
          <cell r="P15" t="str">
            <v>AC2900</v>
          </cell>
          <cell r="Q15">
            <v>0.2288</v>
          </cell>
          <cell r="T15" t="str">
            <v>AC2900</v>
          </cell>
          <cell r="U15">
            <v>0.28380000000000005</v>
          </cell>
          <cell r="W15">
            <v>2000</v>
          </cell>
          <cell r="X15">
            <v>1.4076129691469714</v>
          </cell>
          <cell r="Y15">
            <v>1.6658433275736637</v>
          </cell>
          <cell r="Z15">
            <v>0.4</v>
          </cell>
          <cell r="AA15">
            <v>2.3900000000000001E-2</v>
          </cell>
          <cell r="AB15">
            <v>2.5999999999999999E-2</v>
          </cell>
          <cell r="AC15">
            <v>2.6568694792649081</v>
          </cell>
          <cell r="AD15">
            <v>3.1442792807952897</v>
          </cell>
          <cell r="AE15">
            <v>0.755</v>
          </cell>
          <cell r="AF15">
            <v>2.3900000000000001E-2</v>
          </cell>
          <cell r="AG15">
            <v>2.5999999999999999E-2</v>
          </cell>
          <cell r="AH15">
            <v>1.8019939841542036</v>
          </cell>
        </row>
        <row r="16">
          <cell r="C16" t="str">
            <v>AC3300HF</v>
          </cell>
          <cell r="D16">
            <v>3.2699122294043588</v>
          </cell>
          <cell r="G16" t="str">
            <v>GI3300</v>
          </cell>
          <cell r="H16">
            <v>2.1420148352506816</v>
          </cell>
          <cell r="I16">
            <v>1.8053904335249633</v>
          </cell>
          <cell r="J16">
            <v>3.5018234330586671</v>
          </cell>
          <cell r="K16">
            <v>1.244</v>
          </cell>
          <cell r="L16">
            <v>2.3951188231703222</v>
          </cell>
          <cell r="M16">
            <v>0</v>
          </cell>
          <cell r="P16" t="str">
            <v>AC3300</v>
          </cell>
          <cell r="Q16">
            <v>0.26069999999999999</v>
          </cell>
          <cell r="T16" t="str">
            <v>AC3300</v>
          </cell>
          <cell r="U16">
            <v>0.33</v>
          </cell>
          <cell r="W16">
            <v>2300</v>
          </cell>
          <cell r="X16">
            <v>1.5278691146877916</v>
          </cell>
          <cell r="Y16">
            <v>1.7964493872798828</v>
          </cell>
          <cell r="Z16">
            <v>0.4</v>
          </cell>
          <cell r="AA16">
            <v>2.4899999999999999E-2</v>
          </cell>
          <cell r="AB16">
            <v>2.7E-2</v>
          </cell>
          <cell r="AC16">
            <v>2.8838529539732067</v>
          </cell>
          <cell r="AD16">
            <v>3.3907982184907786</v>
          </cell>
          <cell r="AE16">
            <v>0.755</v>
          </cell>
          <cell r="AF16">
            <v>2.4899999999999999E-2</v>
          </cell>
          <cell r="AG16">
            <v>2.7E-2</v>
          </cell>
          <cell r="AH16">
            <v>1.8019939841542036</v>
          </cell>
        </row>
        <row r="17">
          <cell r="C17" t="str">
            <v>AC3700HF</v>
          </cell>
          <cell r="D17">
            <v>3.3642280536392439</v>
          </cell>
          <cell r="G17" t="str">
            <v>GI3700</v>
          </cell>
          <cell r="H17">
            <v>2.0797262955988325</v>
          </cell>
          <cell r="I17">
            <v>1.8753904335249634</v>
          </cell>
          <cell r="J17">
            <v>3.5718234330586673</v>
          </cell>
          <cell r="K17">
            <v>1.3140000000000001</v>
          </cell>
          <cell r="L17">
            <v>2.3951188231703222</v>
          </cell>
          <cell r="M17">
            <v>0</v>
          </cell>
          <cell r="P17" t="str">
            <v>AC3700</v>
          </cell>
          <cell r="Q17">
            <v>0.29260000000000003</v>
          </cell>
          <cell r="T17" t="str">
            <v>AC3700</v>
          </cell>
          <cell r="U17">
            <v>0.37619999999999998</v>
          </cell>
          <cell r="W17">
            <v>2600</v>
          </cell>
          <cell r="X17">
            <v>1.8740737435203714</v>
          </cell>
          <cell r="Y17">
            <v>2.1734819747336851</v>
          </cell>
          <cell r="Z17">
            <v>0.45</v>
          </cell>
          <cell r="AA17">
            <v>2.5999999999999999E-2</v>
          </cell>
          <cell r="AB17">
            <v>2.7999999999999997E-2</v>
          </cell>
          <cell r="AC17">
            <v>3.2067484055793027</v>
          </cell>
          <cell r="AD17">
            <v>3.7190691567665279</v>
          </cell>
          <cell r="AE17">
            <v>0.77</v>
          </cell>
          <cell r="AF17">
            <v>2.5999999999999999E-2</v>
          </cell>
          <cell r="AG17">
            <v>2.7999999999999997E-2</v>
          </cell>
          <cell r="AH17">
            <v>1.8019939841542036</v>
          </cell>
        </row>
        <row r="18">
          <cell r="C18" t="str">
            <v>AC4100HF</v>
          </cell>
          <cell r="D18">
            <v>3.5822280536392439</v>
          </cell>
          <cell r="G18" t="str">
            <v>GI4100</v>
          </cell>
          <cell r="H18">
            <v>2.1787262955988327</v>
          </cell>
          <cell r="I18">
            <v>1.9743904335249634</v>
          </cell>
          <cell r="J18">
            <v>3.6708234330586675</v>
          </cell>
          <cell r="K18">
            <v>1.413</v>
          </cell>
          <cell r="L18">
            <v>2.3951188231703222</v>
          </cell>
          <cell r="M18">
            <v>0</v>
          </cell>
          <cell r="P18" t="str">
            <v>AC4100</v>
          </cell>
          <cell r="Q18">
            <v>0.32450000000000007</v>
          </cell>
          <cell r="T18" t="str">
            <v>AC4100</v>
          </cell>
          <cell r="U18">
            <v>0.4224</v>
          </cell>
          <cell r="W18">
            <v>2900</v>
          </cell>
          <cell r="X18">
            <v>2.0360036952349057</v>
          </cell>
          <cell r="Y18">
            <v>2.3315029856518232</v>
          </cell>
          <cell r="Z18">
            <v>0.45</v>
          </cell>
          <cell r="AA18">
            <v>2.7099999999999999E-2</v>
          </cell>
          <cell r="AB18">
            <v>2.9000000000000001E-2</v>
          </cell>
          <cell r="AC18">
            <v>3.4838285451797271</v>
          </cell>
          <cell r="AD18">
            <v>3.9894606643375647</v>
          </cell>
          <cell r="AE18">
            <v>0.77</v>
          </cell>
          <cell r="AF18">
            <v>2.7099999999999999E-2</v>
          </cell>
          <cell r="AG18">
            <v>2.9000000000000001E-2</v>
          </cell>
          <cell r="AH18">
            <v>1.8019939841542036</v>
          </cell>
        </row>
        <row r="19">
          <cell r="C19" t="str">
            <v>AC4600HF</v>
          </cell>
          <cell r="D19">
            <v>3.8462280536392441</v>
          </cell>
          <cell r="G19" t="str">
            <v>GI4600</v>
          </cell>
          <cell r="H19">
            <v>2.2777262955988324</v>
          </cell>
          <cell r="I19">
            <v>2.0733904335249633</v>
          </cell>
          <cell r="J19">
            <v>3.7698234330586673</v>
          </cell>
          <cell r="K19">
            <v>1.512</v>
          </cell>
          <cell r="L19">
            <v>2.3951188231703222</v>
          </cell>
          <cell r="M19">
            <v>0</v>
          </cell>
          <cell r="P19" t="str">
            <v>AC4600</v>
          </cell>
          <cell r="Q19">
            <v>0.35640000000000011</v>
          </cell>
          <cell r="T19" t="str">
            <v>AC4600</v>
          </cell>
          <cell r="U19">
            <v>0.46859999999999996</v>
          </cell>
          <cell r="W19">
            <v>3300</v>
          </cell>
          <cell r="X19">
            <v>2.189034568966155</v>
          </cell>
          <cell r="Y19">
            <v>2.4950685934442816</v>
          </cell>
          <cell r="Z19">
            <v>0.45</v>
          </cell>
          <cell r="AA19">
            <v>2.81E-2</v>
          </cell>
          <cell r="AB19">
            <v>0.03</v>
          </cell>
          <cell r="AC19">
            <v>3.7456813735643095</v>
          </cell>
          <cell r="AD19">
            <v>4.2693395932268823</v>
          </cell>
          <cell r="AE19">
            <v>0.77</v>
          </cell>
          <cell r="AF19">
            <v>2.81E-2</v>
          </cell>
          <cell r="AG19">
            <v>0.03</v>
          </cell>
          <cell r="AH19">
            <v>1.8019939841542036</v>
          </cell>
        </row>
        <row r="20">
          <cell r="C20" t="str">
            <v>AC900PF</v>
          </cell>
          <cell r="D20">
            <v>0</v>
          </cell>
          <cell r="G20" t="str">
            <v>AAR900</v>
          </cell>
          <cell r="H20">
            <v>0</v>
          </cell>
          <cell r="I20">
            <v>0</v>
          </cell>
          <cell r="J20">
            <v>0</v>
          </cell>
          <cell r="K20">
            <v>0</v>
          </cell>
          <cell r="L20">
            <v>0</v>
          </cell>
          <cell r="M20">
            <v>0</v>
          </cell>
          <cell r="P20" t="str">
            <v>UF900</v>
          </cell>
          <cell r="Q20">
            <v>0</v>
          </cell>
          <cell r="T20" t="str">
            <v>UF900</v>
          </cell>
          <cell r="U20">
            <v>0</v>
          </cell>
          <cell r="W20">
            <v>3700</v>
          </cell>
          <cell r="X20">
            <v>2.3637725394603697</v>
          </cell>
          <cell r="Y20">
            <v>2.6641787981110605</v>
          </cell>
          <cell r="Z20">
            <v>0.45</v>
          </cell>
          <cell r="AA20">
            <v>2.92E-2</v>
          </cell>
          <cell r="AB20">
            <v>3.1E-2</v>
          </cell>
          <cell r="AC20">
            <v>4.044677456409965</v>
          </cell>
          <cell r="AD20">
            <v>4.5587059434344814</v>
          </cell>
          <cell r="AE20">
            <v>0.77</v>
          </cell>
          <cell r="AF20">
            <v>2.92E-2</v>
          </cell>
          <cell r="AG20">
            <v>3.1E-2</v>
          </cell>
          <cell r="AH20">
            <v>1.8019939841542036</v>
          </cell>
        </row>
        <row r="21">
          <cell r="C21" t="str">
            <v>AC1100PF</v>
          </cell>
          <cell r="D21">
            <v>1.1144963949467375</v>
          </cell>
          <cell r="G21" t="str">
            <v>AAR1100</v>
          </cell>
          <cell r="H21">
            <v>0.99569143194547238</v>
          </cell>
          <cell r="I21">
            <v>1.0715979810309415</v>
          </cell>
          <cell r="J21">
            <v>1.5260214886831078</v>
          </cell>
          <cell r="K21">
            <v>0.55899999999999972</v>
          </cell>
          <cell r="L21">
            <v>2.1166166344295871</v>
          </cell>
          <cell r="M21">
            <v>0</v>
          </cell>
          <cell r="P21" t="str">
            <v>UF1100</v>
          </cell>
          <cell r="Q21">
            <v>0.12100000000000001</v>
          </cell>
          <cell r="T21" t="str">
            <v>UF1100</v>
          </cell>
          <cell r="U21">
            <v>0.14520000000000002</v>
          </cell>
          <cell r="W21">
            <v>4100</v>
          </cell>
          <cell r="X21">
            <v>2.3637725394603697</v>
          </cell>
          <cell r="Y21">
            <v>2.6641787981110605</v>
          </cell>
          <cell r="Z21">
            <v>0.45</v>
          </cell>
          <cell r="AA21">
            <v>2.92E-2</v>
          </cell>
          <cell r="AB21">
            <v>3.1E-2</v>
          </cell>
          <cell r="AC21">
            <v>4.044677456409965</v>
          </cell>
          <cell r="AD21">
            <v>4.5587059434344814</v>
          </cell>
          <cell r="AE21">
            <v>0.77</v>
          </cell>
          <cell r="AF21">
            <v>2.92E-2</v>
          </cell>
          <cell r="AG21">
            <v>3.1E-2</v>
          </cell>
          <cell r="AH21">
            <v>1.8019939841542036</v>
          </cell>
        </row>
        <row r="22">
          <cell r="C22" t="str">
            <v>AC1300PF</v>
          </cell>
          <cell r="D22">
            <v>1.2570418061362183</v>
          </cell>
          <cell r="G22" t="str">
            <v>AAR1300</v>
          </cell>
          <cell r="H22">
            <v>1.1658528088160884</v>
          </cell>
          <cell r="I22">
            <v>1.1725979810309415</v>
          </cell>
          <cell r="J22">
            <v>1.627021488683108</v>
          </cell>
          <cell r="K22">
            <v>0.66</v>
          </cell>
          <cell r="L22">
            <v>2.1166166344295871</v>
          </cell>
          <cell r="M22">
            <v>0</v>
          </cell>
          <cell r="P22" t="str">
            <v>UF1300</v>
          </cell>
          <cell r="Q22">
            <v>0.12320000000000002</v>
          </cell>
          <cell r="T22" t="str">
            <v>UF1300</v>
          </cell>
          <cell r="U22">
            <v>0.15840000000000001</v>
          </cell>
          <cell r="W22">
            <v>4600</v>
          </cell>
          <cell r="X22">
            <v>2.7159930559015875</v>
          </cell>
          <cell r="Y22">
            <v>3.1112119211031617</v>
          </cell>
          <cell r="Z22">
            <v>0.45</v>
          </cell>
          <cell r="AA22">
            <v>3.1300000000000001E-2</v>
          </cell>
          <cell r="AB22">
            <v>3.3500000000000002E-2</v>
          </cell>
          <cell r="AC22">
            <v>4.6473658956538273</v>
          </cell>
          <cell r="AD22">
            <v>5.3236292872209656</v>
          </cell>
          <cell r="AE22">
            <v>0.77</v>
          </cell>
          <cell r="AF22">
            <v>3.1300000000000001E-2</v>
          </cell>
          <cell r="AG22">
            <v>3.3500000000000002E-2</v>
          </cell>
          <cell r="AH22">
            <v>1.8019939841542036</v>
          </cell>
        </row>
        <row r="23">
          <cell r="C23" t="str">
            <v>AC1500PF</v>
          </cell>
          <cell r="D23">
            <v>1.4009487238915048</v>
          </cell>
          <cell r="G23" t="str">
            <v>AAR1500</v>
          </cell>
          <cell r="H23">
            <v>1.3373819408802978</v>
          </cell>
          <cell r="I23">
            <v>1.2735979810309417</v>
          </cell>
          <cell r="J23">
            <v>1.7280214886831082</v>
          </cell>
          <cell r="K23">
            <v>0.7609999999999999</v>
          </cell>
          <cell r="L23">
            <v>2.1166166344295871</v>
          </cell>
          <cell r="M23">
            <v>0</v>
          </cell>
          <cell r="P23" t="str">
            <v>UF1500</v>
          </cell>
          <cell r="Q23">
            <v>0.14300000000000002</v>
          </cell>
          <cell r="T23" t="str">
            <v>UF1500</v>
          </cell>
          <cell r="U23">
            <v>0.18700000000000003</v>
          </cell>
        </row>
        <row r="24">
          <cell r="C24" t="str">
            <v>AC1700PF</v>
          </cell>
          <cell r="D24">
            <v>1.5561473082887125</v>
          </cell>
          <cell r="G24" t="str">
            <v>AAR1700</v>
          </cell>
          <cell r="H24">
            <v>1.5125192235230818</v>
          </cell>
          <cell r="I24">
            <v>1.3745979810309419</v>
          </cell>
          <cell r="J24">
            <v>1.8290214886831082</v>
          </cell>
          <cell r="K24">
            <v>0.86199999999999999</v>
          </cell>
          <cell r="L24">
            <v>2.1166166344295871</v>
          </cell>
          <cell r="M24">
            <v>0</v>
          </cell>
          <cell r="P24" t="str">
            <v>UF1700</v>
          </cell>
          <cell r="Q24">
            <v>0.15509999999999999</v>
          </cell>
          <cell r="T24" t="str">
            <v>UF1700</v>
          </cell>
          <cell r="U24">
            <v>0.2266</v>
          </cell>
        </row>
        <row r="25">
          <cell r="C25" t="str">
            <v>AC2000PF</v>
          </cell>
          <cell r="D25">
            <v>1.7579581996323035</v>
          </cell>
          <cell r="G25" t="str">
            <v>AAR2000</v>
          </cell>
          <cell r="H25">
            <v>1.7742262382843639</v>
          </cell>
          <cell r="I25">
            <v>1.5495979810309417</v>
          </cell>
          <cell r="J25">
            <v>2.004021488683108</v>
          </cell>
          <cell r="K25">
            <v>1.0369999999999999</v>
          </cell>
          <cell r="L25">
            <v>2.2280175099258814</v>
          </cell>
          <cell r="M25">
            <v>0</v>
          </cell>
          <cell r="P25" t="str">
            <v>UF2000</v>
          </cell>
          <cell r="Q25">
            <v>0.20790000000000003</v>
          </cell>
          <cell r="T25" t="str">
            <v>UF2000</v>
          </cell>
          <cell r="U25">
            <v>0.26400000000000001</v>
          </cell>
        </row>
        <row r="26">
          <cell r="C26" t="str">
            <v>AC2300PF</v>
          </cell>
          <cell r="D26">
            <v>1.9678531675657209</v>
          </cell>
          <cell r="G26" t="str">
            <v>AAR2300</v>
          </cell>
          <cell r="H26">
            <v>1.8916342376871342</v>
          </cell>
          <cell r="I26">
            <v>1.5765979810309418</v>
          </cell>
          <cell r="J26">
            <v>2.0310214886831082</v>
          </cell>
          <cell r="K26">
            <v>1.0640000000000001</v>
          </cell>
          <cell r="L26">
            <v>2.2280175099258814</v>
          </cell>
          <cell r="M26">
            <v>0</v>
          </cell>
          <cell r="P26" t="str">
            <v>UF2300</v>
          </cell>
          <cell r="Q26">
            <v>0.22440000000000004</v>
          </cell>
          <cell r="T26" t="str">
            <v>UF2300</v>
          </cell>
          <cell r="U26">
            <v>0.29370000000000002</v>
          </cell>
        </row>
        <row r="27">
          <cell r="C27" t="str">
            <v>AC2600PF</v>
          </cell>
          <cell r="D27">
            <v>2.1215122294043591</v>
          </cell>
          <cell r="G27" t="str">
            <v>AAR2600</v>
          </cell>
          <cell r="H27">
            <v>2.0590148352506814</v>
          </cell>
          <cell r="I27">
            <v>1.7223904335249633</v>
          </cell>
          <cell r="J27">
            <v>3.4188234330586673</v>
          </cell>
          <cell r="K27">
            <v>1.161</v>
          </cell>
          <cell r="L27">
            <v>2.2280175099258814</v>
          </cell>
          <cell r="M27">
            <v>0</v>
          </cell>
          <cell r="P27" t="str">
            <v>UF2600</v>
          </cell>
          <cell r="Q27">
            <v>0.24090000000000003</v>
          </cell>
          <cell r="T27" t="str">
            <v>UF2600</v>
          </cell>
          <cell r="U27">
            <v>0.49089371999044124</v>
          </cell>
        </row>
        <row r="28">
          <cell r="C28" t="str">
            <v>AC2900PF</v>
          </cell>
          <cell r="D28">
            <v>2.231512229404359</v>
          </cell>
          <cell r="G28" t="str">
            <v>AAR2900</v>
          </cell>
          <cell r="H28">
            <v>2.1655148352506819</v>
          </cell>
          <cell r="I28">
            <v>1.8288904335249634</v>
          </cell>
          <cell r="J28">
            <v>3.5253234330586674</v>
          </cell>
          <cell r="K28">
            <v>1.2675000000000001</v>
          </cell>
          <cell r="L28">
            <v>2.2280175099258814</v>
          </cell>
          <cell r="M28">
            <v>0</v>
          </cell>
          <cell r="P28" t="str">
            <v>UF2900</v>
          </cell>
          <cell r="Q28">
            <v>0.27500000000000002</v>
          </cell>
          <cell r="T28" t="str">
            <v>UF2900</v>
          </cell>
          <cell r="U28">
            <v>0.35860000000000003</v>
          </cell>
        </row>
        <row r="29">
          <cell r="C29" t="str">
            <v>AC3300PF</v>
          </cell>
          <cell r="D29">
            <v>2.3701122294043588</v>
          </cell>
          <cell r="G29" t="str">
            <v>AAR3300</v>
          </cell>
          <cell r="H29">
            <v>2.2720148352506815</v>
          </cell>
          <cell r="I29">
            <v>1.9353904335249634</v>
          </cell>
          <cell r="J29">
            <v>3.6318234330586674</v>
          </cell>
          <cell r="K29">
            <v>1.3740000000000001</v>
          </cell>
          <cell r="L29">
            <v>2.3951188231703222</v>
          </cell>
          <cell r="M29">
            <v>0</v>
          </cell>
          <cell r="P29" t="str">
            <v>UF3300</v>
          </cell>
          <cell r="Q29">
            <v>0.3201</v>
          </cell>
          <cell r="T29" t="str">
            <v>UF3300</v>
          </cell>
          <cell r="U29">
            <v>0.42460000000000003</v>
          </cell>
        </row>
        <row r="30">
          <cell r="C30" t="str">
            <v>AC3700PF</v>
          </cell>
          <cell r="D30">
            <v>2.3770280536392443</v>
          </cell>
          <cell r="G30" t="str">
            <v>AAR3700</v>
          </cell>
          <cell r="H30">
            <v>2.2797262955988327</v>
          </cell>
          <cell r="I30">
            <v>2.0753904335249631</v>
          </cell>
          <cell r="J30">
            <v>3.7718234330586675</v>
          </cell>
          <cell r="K30">
            <v>1.514</v>
          </cell>
          <cell r="L30">
            <v>2.3951188231703222</v>
          </cell>
          <cell r="M30">
            <v>0</v>
          </cell>
          <cell r="P30" t="str">
            <v>UF3700</v>
          </cell>
          <cell r="Q30">
            <v>0.34100000000000003</v>
          </cell>
          <cell r="T30" t="str">
            <v>UF3700</v>
          </cell>
          <cell r="U30">
            <v>0.47960000000000003</v>
          </cell>
        </row>
        <row r="31">
          <cell r="C31" t="str">
            <v>AC4100PF</v>
          </cell>
          <cell r="D31">
            <v>2.5156280536392441</v>
          </cell>
          <cell r="G31" t="str">
            <v>AAR4100</v>
          </cell>
          <cell r="H31">
            <v>2.3737262955988325</v>
          </cell>
          <cell r="I31">
            <v>2.1693904335249634</v>
          </cell>
          <cell r="J31">
            <v>3.8658234330586674</v>
          </cell>
          <cell r="K31">
            <v>1.6080000000000001</v>
          </cell>
          <cell r="L31">
            <v>2.3951188231703222</v>
          </cell>
          <cell r="M31">
            <v>0</v>
          </cell>
          <cell r="P31" t="str">
            <v>UF4100</v>
          </cell>
          <cell r="Q31">
            <v>0.42900000000000005</v>
          </cell>
          <cell r="T31" t="str">
            <v>UF4100</v>
          </cell>
          <cell r="U31">
            <v>0.58960000000000012</v>
          </cell>
        </row>
        <row r="32">
          <cell r="C32" t="str">
            <v>AC4600PF</v>
          </cell>
          <cell r="D32">
            <v>2.6542280536392444</v>
          </cell>
          <cell r="G32" t="str">
            <v>AAR4600</v>
          </cell>
          <cell r="H32">
            <v>2.4677262955988324</v>
          </cell>
          <cell r="I32">
            <v>2.2633904335249637</v>
          </cell>
          <cell r="J32">
            <v>3.9598234330586672</v>
          </cell>
          <cell r="K32">
            <v>1.7020000000000002</v>
          </cell>
          <cell r="L32">
            <v>2.3951188231703222</v>
          </cell>
          <cell r="M32">
            <v>0</v>
          </cell>
          <cell r="P32" t="str">
            <v>UF4600</v>
          </cell>
          <cell r="Q32">
            <v>0.51700000000000013</v>
          </cell>
          <cell r="T32" t="str">
            <v>UF4600</v>
          </cell>
          <cell r="U32">
            <v>0.67217814999401193</v>
          </cell>
        </row>
        <row r="33">
          <cell r="C33" t="str">
            <v>UF900HF</v>
          </cell>
          <cell r="D33">
            <v>0</v>
          </cell>
          <cell r="G33" t="str">
            <v>DO900</v>
          </cell>
          <cell r="H33">
            <v>0</v>
          </cell>
          <cell r="I33">
            <v>0</v>
          </cell>
          <cell r="J33">
            <v>0</v>
          </cell>
          <cell r="K33">
            <v>0</v>
          </cell>
          <cell r="L33">
            <v>0</v>
          </cell>
          <cell r="M33">
            <v>0</v>
          </cell>
          <cell r="P33" t="str">
            <v>DO900</v>
          </cell>
          <cell r="Q33">
            <v>0</v>
          </cell>
          <cell r="T33" t="str">
            <v>DO900</v>
          </cell>
          <cell r="U33">
            <v>0.1996742681997685</v>
          </cell>
        </row>
        <row r="34">
          <cell r="C34" t="str">
            <v>UF1100HF</v>
          </cell>
          <cell r="D34">
            <v>1.3049901296218036</v>
          </cell>
          <cell r="G34" t="str">
            <v>DO1100</v>
          </cell>
          <cell r="H34">
            <v>1.1236914319454727</v>
          </cell>
          <cell r="I34">
            <v>1.0612602890166423</v>
          </cell>
          <cell r="J34">
            <v>0.96702148868310822</v>
          </cell>
          <cell r="K34">
            <v>0.68700000000000006</v>
          </cell>
          <cell r="L34">
            <v>2.1166166344295871</v>
          </cell>
          <cell r="M34">
            <v>0</v>
          </cell>
          <cell r="P34" t="str">
            <v>DO1100</v>
          </cell>
          <cell r="Q34">
            <v>0.10120000000000001</v>
          </cell>
          <cell r="T34" t="str">
            <v>DO1100</v>
          </cell>
          <cell r="U34">
            <v>0.24461567626992248</v>
          </cell>
        </row>
        <row r="35">
          <cell r="C35" t="str">
            <v>UF1300HF</v>
          </cell>
          <cell r="D35">
            <v>1.4126813773339753</v>
          </cell>
          <cell r="G35" t="str">
            <v>DO1300</v>
          </cell>
          <cell r="H35">
            <v>1.3288528088160885</v>
          </cell>
          <cell r="I35">
            <v>1.1972602890166422</v>
          </cell>
          <cell r="J35">
            <v>0.96702148868310822</v>
          </cell>
          <cell r="K35">
            <v>0.82299999999999995</v>
          </cell>
          <cell r="L35">
            <v>2.1166166344295871</v>
          </cell>
          <cell r="M35">
            <v>0</v>
          </cell>
          <cell r="P35" t="str">
            <v>DO1300</v>
          </cell>
          <cell r="Q35">
            <v>0.11513333333333335</v>
          </cell>
          <cell r="T35" t="str">
            <v>DO1300</v>
          </cell>
          <cell r="U35">
            <v>0.28955708434007643</v>
          </cell>
        </row>
        <row r="36">
          <cell r="C36" t="str">
            <v>UF1500HF</v>
          </cell>
          <cell r="D36">
            <v>1.6395533063675964</v>
          </cell>
          <cell r="G36" t="str">
            <v>DO1500</v>
          </cell>
          <cell r="H36">
            <v>1.5353819408802978</v>
          </cell>
          <cell r="I36">
            <v>1.4975158910867941</v>
          </cell>
          <cell r="J36">
            <v>0.96702148868310822</v>
          </cell>
          <cell r="K36">
            <v>0.95899999999999996</v>
          </cell>
          <cell r="L36">
            <v>2.1166166344295871</v>
          </cell>
          <cell r="M36">
            <v>0</v>
          </cell>
          <cell r="P36" t="str">
            <v>DO1500</v>
          </cell>
          <cell r="Q36">
            <v>0.12906666666666669</v>
          </cell>
          <cell r="T36" t="str">
            <v>DO1500</v>
          </cell>
          <cell r="U36">
            <v>0.33251617935677824</v>
          </cell>
        </row>
        <row r="37">
          <cell r="C37" t="str">
            <v>UF1700HF</v>
          </cell>
          <cell r="D37">
            <v>1.8703790784190124</v>
          </cell>
          <cell r="G37" t="str">
            <v>DO1700</v>
          </cell>
          <cell r="H37">
            <v>1.774519223523082</v>
          </cell>
          <cell r="I37">
            <v>1.6625158910867941</v>
          </cell>
          <cell r="J37">
            <v>0.96702148868310822</v>
          </cell>
          <cell r="K37">
            <v>1.1240000000000001</v>
          </cell>
          <cell r="L37">
            <v>2.1166166344295871</v>
          </cell>
          <cell r="M37">
            <v>0</v>
          </cell>
          <cell r="P37" t="str">
            <v>DO1700</v>
          </cell>
          <cell r="Q37">
            <v>0.14300000000000002</v>
          </cell>
          <cell r="T37" t="str">
            <v>DO1700</v>
          </cell>
          <cell r="U37">
            <v>0.37547527437348011</v>
          </cell>
        </row>
        <row r="38">
          <cell r="C38" t="str">
            <v>UF2000HF</v>
          </cell>
          <cell r="D38">
            <v>2.1020328196625568</v>
          </cell>
          <cell r="G38" t="str">
            <v>DO2000</v>
          </cell>
          <cell r="H38">
            <v>1.9979762382843638</v>
          </cell>
          <cell r="I38">
            <v>1.799265891086794</v>
          </cell>
          <cell r="J38">
            <v>0.96702148868310822</v>
          </cell>
          <cell r="K38">
            <v>1.26075</v>
          </cell>
          <cell r="L38">
            <v>2.2280175099258814</v>
          </cell>
          <cell r="M38">
            <v>0</v>
          </cell>
          <cell r="P38" t="str">
            <v>DO2000</v>
          </cell>
          <cell r="Q38">
            <v>0.17710000000000001</v>
          </cell>
          <cell r="T38" t="str">
            <v>DO2000</v>
          </cell>
          <cell r="U38">
            <v>0.41873101755187453</v>
          </cell>
        </row>
        <row r="39">
          <cell r="C39" t="str">
            <v>UF2300HF</v>
          </cell>
          <cell r="D39">
            <v>2.3152627823513434</v>
          </cell>
          <cell r="G39" t="str">
            <v>DO2300</v>
          </cell>
          <cell r="H39">
            <v>2.2251342376871341</v>
          </cell>
          <cell r="I39">
            <v>1.9360158910867939</v>
          </cell>
          <cell r="J39">
            <v>0.96702148868310822</v>
          </cell>
          <cell r="K39">
            <v>1.3975</v>
          </cell>
          <cell r="L39">
            <v>2.2280175099258814</v>
          </cell>
          <cell r="M39">
            <v>0</v>
          </cell>
          <cell r="P39" t="str">
            <v>DO2300</v>
          </cell>
          <cell r="Q39">
            <v>0.21120000000000003</v>
          </cell>
          <cell r="T39" t="str">
            <v>DO2300</v>
          </cell>
          <cell r="U39">
            <v>0.48777159953703775</v>
          </cell>
        </row>
        <row r="40">
          <cell r="C40" t="str">
            <v>UF2600HF</v>
          </cell>
          <cell r="D40">
            <v>2.5160361362402659</v>
          </cell>
          <cell r="G40" t="str">
            <v>DO2600</v>
          </cell>
          <cell r="H40">
            <v>2.4322648352506819</v>
          </cell>
          <cell r="I40">
            <v>2.150316319368959</v>
          </cell>
          <cell r="J40">
            <v>2.2578234330586673</v>
          </cell>
          <cell r="K40">
            <v>1.5342500000000001</v>
          </cell>
          <cell r="L40">
            <v>2.2280175099258814</v>
          </cell>
          <cell r="M40">
            <v>0</v>
          </cell>
          <cell r="P40" t="str">
            <v>DO2600</v>
          </cell>
          <cell r="Q40">
            <v>0.24530000000000002</v>
          </cell>
          <cell r="T40" t="str">
            <v>DO2600</v>
          </cell>
          <cell r="U40">
            <v>0.55681218152220102</v>
          </cell>
        </row>
        <row r="41">
          <cell r="C41" t="str">
            <v>UF2900HF</v>
          </cell>
          <cell r="D41">
            <v>2.8114152118462323</v>
          </cell>
          <cell r="G41" t="str">
            <v>DO2900</v>
          </cell>
          <cell r="H41">
            <v>2.5690148352506816</v>
          </cell>
          <cell r="I41">
            <v>2.2870663193689587</v>
          </cell>
          <cell r="J41">
            <v>2.2578234330586673</v>
          </cell>
          <cell r="K41">
            <v>1.671</v>
          </cell>
          <cell r="L41">
            <v>2.2280175099258814</v>
          </cell>
          <cell r="M41">
            <v>0</v>
          </cell>
          <cell r="P41" t="str">
            <v>DO2900</v>
          </cell>
          <cell r="Q41">
            <v>0.27940000000000004</v>
          </cell>
          <cell r="T41" t="str">
            <v>DO2900</v>
          </cell>
          <cell r="U41">
            <v>0.63066994968572432</v>
          </cell>
        </row>
        <row r="42">
          <cell r="C42" t="str">
            <v>UF3300HF</v>
          </cell>
          <cell r="D42">
            <v>3.0453061097689127</v>
          </cell>
          <cell r="G42" t="str">
            <v>DO3300</v>
          </cell>
          <cell r="H42">
            <v>2.7057648352506813</v>
          </cell>
          <cell r="I42">
            <v>2.4238163193689584</v>
          </cell>
          <cell r="J42">
            <v>2.2578234330586673</v>
          </cell>
          <cell r="K42">
            <v>1.80775</v>
          </cell>
          <cell r="L42">
            <v>2.3951188231703222</v>
          </cell>
          <cell r="M42">
            <v>0</v>
          </cell>
          <cell r="P42" t="str">
            <v>DO3300</v>
          </cell>
          <cell r="Q42">
            <v>0.31350000000000006</v>
          </cell>
          <cell r="T42" t="str">
            <v>DO3300</v>
          </cell>
          <cell r="U42">
            <v>0.70142129294826649</v>
          </cell>
        </row>
        <row r="43">
          <cell r="C43" t="str">
            <v>UF3700HF</v>
          </cell>
          <cell r="D43">
            <v>3.1820778472752584</v>
          </cell>
          <cell r="G43" t="str">
            <v>DO3700</v>
          </cell>
          <cell r="H43">
            <v>2.7102262955988321</v>
          </cell>
          <cell r="I43">
            <v>2.5605663193689585</v>
          </cell>
          <cell r="J43">
            <v>2.2578234330586673</v>
          </cell>
          <cell r="K43">
            <v>1.9444999999999999</v>
          </cell>
          <cell r="L43">
            <v>2.3951188231703222</v>
          </cell>
          <cell r="M43">
            <v>0</v>
          </cell>
          <cell r="P43" t="str">
            <v>DO3700</v>
          </cell>
          <cell r="Q43">
            <v>0.34760000000000008</v>
          </cell>
          <cell r="T43" t="str">
            <v>DO3700</v>
          </cell>
          <cell r="U43">
            <v>0.77217263621080867</v>
          </cell>
        </row>
        <row r="44">
          <cell r="C44" t="str">
            <v>UF4100HF</v>
          </cell>
          <cell r="D44">
            <v>3.8312838254872039</v>
          </cell>
          <cell r="G44" t="str">
            <v>DO4100</v>
          </cell>
          <cell r="H44">
            <v>2.8469762955988323</v>
          </cell>
          <cell r="I44">
            <v>2.6973163193689587</v>
          </cell>
          <cell r="J44">
            <v>2.2578234330586673</v>
          </cell>
          <cell r="K44">
            <v>2.0812499999999998</v>
          </cell>
          <cell r="L44">
            <v>2.3951188231703222</v>
          </cell>
          <cell r="M44">
            <v>0</v>
          </cell>
          <cell r="P44" t="str">
            <v>DO4100</v>
          </cell>
          <cell r="Q44">
            <v>0.38170000000000015</v>
          </cell>
          <cell r="T44" t="str">
            <v>DO4100</v>
          </cell>
          <cell r="U44">
            <v>0.84292397947335085</v>
          </cell>
        </row>
        <row r="45">
          <cell r="C45" t="str">
            <v>UF4600HF</v>
          </cell>
          <cell r="D45">
            <v>4.5396199123919061</v>
          </cell>
          <cell r="G45" t="str">
            <v>DO4600</v>
          </cell>
          <cell r="H45">
            <v>2.9837262955988324</v>
          </cell>
          <cell r="I45">
            <v>2.8340663193689588</v>
          </cell>
          <cell r="J45">
            <v>2.2578234330586673</v>
          </cell>
          <cell r="K45">
            <v>2.218</v>
          </cell>
          <cell r="L45">
            <v>2.3951188231703222</v>
          </cell>
          <cell r="M45">
            <v>0</v>
          </cell>
          <cell r="P45" t="str">
            <v>DO4600</v>
          </cell>
          <cell r="Q45">
            <v>0.41580000000000017</v>
          </cell>
          <cell r="T45" t="str">
            <v>DO4600</v>
          </cell>
          <cell r="U45">
            <v>1.2141710046449725</v>
          </cell>
        </row>
        <row r="46">
          <cell r="C46" t="str">
            <v>UF900PF</v>
          </cell>
          <cell r="D46">
            <v>0</v>
          </cell>
          <cell r="G46" t="str">
            <v>VL900</v>
          </cell>
          <cell r="H46">
            <v>0</v>
          </cell>
          <cell r="I46">
            <v>0</v>
          </cell>
          <cell r="J46">
            <v>0</v>
          </cell>
          <cell r="K46">
            <v>0</v>
          </cell>
          <cell r="L46">
            <v>0</v>
          </cell>
          <cell r="M46">
            <v>0</v>
          </cell>
          <cell r="P46" t="str">
            <v>VL900</v>
          </cell>
          <cell r="Q46">
            <v>0</v>
          </cell>
          <cell r="T46" t="str">
            <v>VL900</v>
          </cell>
          <cell r="U46">
            <v>0</v>
          </cell>
        </row>
        <row r="47">
          <cell r="C47" t="str">
            <v>UF1100PF</v>
          </cell>
          <cell r="D47">
            <v>0.97369639494673721</v>
          </cell>
          <cell r="G47" t="str">
            <v>VL1100</v>
          </cell>
          <cell r="H47">
            <v>1.0746914319454728</v>
          </cell>
          <cell r="I47">
            <v>1.0122602890166423</v>
          </cell>
          <cell r="J47">
            <v>0.77598285042702431</v>
          </cell>
          <cell r="K47">
            <v>0.63800000000000012</v>
          </cell>
          <cell r="L47">
            <v>2.1166166344295871</v>
          </cell>
          <cell r="M47">
            <v>0</v>
          </cell>
          <cell r="P47" t="str">
            <v>VL1100</v>
          </cell>
          <cell r="Q47">
            <v>0.14080000000000004</v>
          </cell>
          <cell r="T47" t="str">
            <v>VL1100</v>
          </cell>
          <cell r="U47">
            <v>0.15839999999999993</v>
          </cell>
        </row>
        <row r="48">
          <cell r="C48" t="str">
            <v>UF1300PF</v>
          </cell>
          <cell r="D48">
            <v>1.0579418061362182</v>
          </cell>
          <cell r="G48" t="str">
            <v>VL1300</v>
          </cell>
          <cell r="H48">
            <v>1.2198528088160887</v>
          </cell>
          <cell r="I48">
            <v>1.0882602890166422</v>
          </cell>
          <cell r="J48">
            <v>0.75123291791801294</v>
          </cell>
          <cell r="K48">
            <v>0.71400000000000008</v>
          </cell>
          <cell r="L48">
            <v>2.1166166344295871</v>
          </cell>
          <cell r="M48">
            <v>0</v>
          </cell>
          <cell r="P48" t="str">
            <v>VL1300</v>
          </cell>
          <cell r="Q48">
            <v>0.15070000000000003</v>
          </cell>
          <cell r="T48" t="str">
            <v>VL1300</v>
          </cell>
          <cell r="U48">
            <v>0.17379999999999995</v>
          </cell>
        </row>
        <row r="49">
          <cell r="C49" t="str">
            <v>UF1500PF</v>
          </cell>
          <cell r="D49">
            <v>1.2337487238915048</v>
          </cell>
          <cell r="G49" t="str">
            <v>VL1500</v>
          </cell>
          <cell r="H49">
            <v>1.366381940880298</v>
          </cell>
          <cell r="I49">
            <v>1.328515891086794</v>
          </cell>
          <cell r="J49">
            <v>0.72648298540900158</v>
          </cell>
          <cell r="K49">
            <v>0.79</v>
          </cell>
          <cell r="L49">
            <v>2.1166166344295871</v>
          </cell>
          <cell r="M49">
            <v>0</v>
          </cell>
          <cell r="P49" t="str">
            <v>VL1500</v>
          </cell>
          <cell r="Q49">
            <v>0.16060000000000002</v>
          </cell>
          <cell r="T49" t="str">
            <v>VL1500</v>
          </cell>
          <cell r="U49">
            <v>0.18919999999999998</v>
          </cell>
        </row>
        <row r="50">
          <cell r="C50" t="str">
            <v>UF1700PF</v>
          </cell>
          <cell r="D50">
            <v>1.3680473082887126</v>
          </cell>
          <cell r="G50" t="str">
            <v>VL1700</v>
          </cell>
          <cell r="H50">
            <v>1.5165192235230818</v>
          </cell>
          <cell r="I50">
            <v>1.4045158910867941</v>
          </cell>
          <cell r="J50">
            <v>0.70173305289999022</v>
          </cell>
          <cell r="K50">
            <v>0.86599999999999999</v>
          </cell>
          <cell r="L50">
            <v>2.1166166344295871</v>
          </cell>
          <cell r="M50">
            <v>0</v>
          </cell>
          <cell r="P50" t="str">
            <v>VL1700</v>
          </cell>
          <cell r="Q50">
            <v>0.17050000000000001</v>
          </cell>
          <cell r="T50" t="str">
            <v>VL1700</v>
          </cell>
          <cell r="U50">
            <v>0.2046</v>
          </cell>
        </row>
        <row r="51">
          <cell r="C51" t="str">
            <v>UF2000PF</v>
          </cell>
          <cell r="D51">
            <v>1.5566581996323035</v>
          </cell>
          <cell r="G51" t="str">
            <v>VL2000</v>
          </cell>
          <cell r="H51">
            <v>1.6792262382843637</v>
          </cell>
          <cell r="I51">
            <v>1.4805158910867939</v>
          </cell>
          <cell r="J51">
            <v>0.67698312039097885</v>
          </cell>
          <cell r="K51">
            <v>0.94199999999999995</v>
          </cell>
          <cell r="L51">
            <v>2.2280175099258814</v>
          </cell>
          <cell r="M51">
            <v>0</v>
          </cell>
          <cell r="P51" t="str">
            <v>VL2000</v>
          </cell>
          <cell r="Q51">
            <v>0.17710000000000001</v>
          </cell>
          <cell r="T51" t="str">
            <v>VL2000</v>
          </cell>
          <cell r="U51">
            <v>0.22</v>
          </cell>
        </row>
        <row r="52">
          <cell r="C52" t="str">
            <v>UF2300PF</v>
          </cell>
          <cell r="D52">
            <v>1.735753167565721</v>
          </cell>
          <cell r="G52" t="str">
            <v>VL2300</v>
          </cell>
          <cell r="H52">
            <v>1.809134237687134</v>
          </cell>
          <cell r="I52">
            <v>1.520015891086794</v>
          </cell>
          <cell r="J52">
            <v>0.77126539468600919</v>
          </cell>
          <cell r="K52">
            <v>0.98149999999999993</v>
          </cell>
          <cell r="L52">
            <v>2.2280175099258814</v>
          </cell>
          <cell r="M52">
            <v>0</v>
          </cell>
          <cell r="P52" t="str">
            <v>VL2300</v>
          </cell>
          <cell r="Q52">
            <v>0.187</v>
          </cell>
          <cell r="T52" t="str">
            <v>VL2300</v>
          </cell>
          <cell r="U52">
            <v>0.24648188284654432</v>
          </cell>
        </row>
        <row r="53">
          <cell r="C53" t="str">
            <v>UF2600PF</v>
          </cell>
          <cell r="D53">
            <v>1.8949122294043588</v>
          </cell>
          <cell r="G53" t="str">
            <v>VL2600</v>
          </cell>
          <cell r="H53">
            <v>1.9190148352506815</v>
          </cell>
          <cell r="I53">
            <v>1.6370663193689585</v>
          </cell>
          <cell r="J53">
            <v>0.86554766898103952</v>
          </cell>
          <cell r="K53">
            <v>1.0209999999999999</v>
          </cell>
          <cell r="L53">
            <v>2.2280175099258814</v>
          </cell>
          <cell r="M53">
            <v>0</v>
          </cell>
          <cell r="P53" t="str">
            <v>VL2600</v>
          </cell>
          <cell r="Q53">
            <v>0.19690000000000002</v>
          </cell>
          <cell r="T53" t="str">
            <v>VL2600</v>
          </cell>
          <cell r="U53">
            <v>0.30590139895302559</v>
          </cell>
        </row>
        <row r="54">
          <cell r="C54" t="str">
            <v>UF2900PF</v>
          </cell>
          <cell r="D54">
            <v>2.0885122294043588</v>
          </cell>
          <cell r="G54" t="str">
            <v>VL2900</v>
          </cell>
          <cell r="H54">
            <v>2.1180148352506816</v>
          </cell>
          <cell r="I54">
            <v>1.8360663193689586</v>
          </cell>
          <cell r="J54">
            <v>0.85317270272653389</v>
          </cell>
          <cell r="K54">
            <v>1.22</v>
          </cell>
          <cell r="L54">
            <v>2.2280175099258814</v>
          </cell>
          <cell r="M54">
            <v>0</v>
          </cell>
          <cell r="P54" t="str">
            <v>VL2900</v>
          </cell>
          <cell r="Q54">
            <v>0.22110000000000002</v>
          </cell>
          <cell r="T54" t="str">
            <v>VL2900</v>
          </cell>
          <cell r="U54">
            <v>0.26747876911554608</v>
          </cell>
        </row>
        <row r="55">
          <cell r="C55" t="str">
            <v>UF3300PF</v>
          </cell>
          <cell r="D55">
            <v>2.207312229404359</v>
          </cell>
          <cell r="G55" t="str">
            <v>VL3300</v>
          </cell>
          <cell r="H55">
            <v>2.3170148352506814</v>
          </cell>
          <cell r="I55">
            <v>2.0350663193689584</v>
          </cell>
          <cell r="J55">
            <v>0.84079773647202816</v>
          </cell>
          <cell r="K55">
            <v>1.419</v>
          </cell>
          <cell r="L55">
            <v>2.3951188231703222</v>
          </cell>
          <cell r="M55">
            <v>0</v>
          </cell>
          <cell r="P55" t="str">
            <v>VL3300</v>
          </cell>
          <cell r="Q55">
            <v>0.24530000000000002</v>
          </cell>
          <cell r="T55" t="str">
            <v>VL3300</v>
          </cell>
          <cell r="U55">
            <v>0.29040000000000005</v>
          </cell>
        </row>
        <row r="56">
          <cell r="C56" t="str">
            <v>UF3700PF</v>
          </cell>
          <cell r="D56">
            <v>2.248328053639244</v>
          </cell>
          <cell r="G56" t="str">
            <v>VL3700</v>
          </cell>
          <cell r="H56">
            <v>2.2337262955988324</v>
          </cell>
          <cell r="I56">
            <v>2.0840663193689588</v>
          </cell>
          <cell r="J56">
            <v>1.0927267317081284</v>
          </cell>
          <cell r="K56">
            <v>1.468</v>
          </cell>
          <cell r="L56">
            <v>2.3951188231703222</v>
          </cell>
          <cell r="M56">
            <v>0</v>
          </cell>
          <cell r="P56" t="str">
            <v>VL3700</v>
          </cell>
          <cell r="Q56">
            <v>0.28600000000000003</v>
          </cell>
          <cell r="T56" t="str">
            <v>VL3700</v>
          </cell>
          <cell r="U56">
            <v>0.42472697874183879</v>
          </cell>
        </row>
        <row r="57">
          <cell r="C57" t="str">
            <v>UF4100PF</v>
          </cell>
          <cell r="D57">
            <v>2.6905280536392442</v>
          </cell>
          <cell r="G57" t="str">
            <v>VL4100</v>
          </cell>
          <cell r="H57">
            <v>2.3657262955988325</v>
          </cell>
          <cell r="I57">
            <v>2.2160663193689585</v>
          </cell>
          <cell r="J57">
            <v>1.1489819458162474</v>
          </cell>
          <cell r="K57">
            <v>1.6</v>
          </cell>
          <cell r="L57">
            <v>2.3951188231703222</v>
          </cell>
          <cell r="M57">
            <v>0</v>
          </cell>
          <cell r="P57" t="str">
            <v>VL4100</v>
          </cell>
          <cell r="Q57">
            <v>0.31735000000000002</v>
          </cell>
          <cell r="T57" t="str">
            <v>VL4100</v>
          </cell>
          <cell r="U57">
            <v>0.41470000000000001</v>
          </cell>
        </row>
        <row r="58">
          <cell r="C58" t="str">
            <v>UF4600PF</v>
          </cell>
          <cell r="D58">
            <v>3.1327280536392439</v>
          </cell>
          <cell r="G58" t="str">
            <v>VL4600</v>
          </cell>
          <cell r="H58">
            <v>2.7167262955988325</v>
          </cell>
          <cell r="I58">
            <v>2.5670663193689585</v>
          </cell>
          <cell r="J58">
            <v>1.526686567769401</v>
          </cell>
          <cell r="K58">
            <v>1.9510000000000001</v>
          </cell>
          <cell r="L58">
            <v>2.3951188231703222</v>
          </cell>
          <cell r="M58">
            <v>0</v>
          </cell>
          <cell r="P58" t="str">
            <v>VL4600</v>
          </cell>
          <cell r="Q58">
            <v>0.34870000000000001</v>
          </cell>
          <cell r="T58" t="str">
            <v>VL4600</v>
          </cell>
          <cell r="U58">
            <v>0.4642</v>
          </cell>
        </row>
        <row r="59">
          <cell r="P59" t="str">
            <v>GI900</v>
          </cell>
          <cell r="Q59">
            <v>0</v>
          </cell>
        </row>
        <row r="60">
          <cell r="P60" t="str">
            <v>GI1100</v>
          </cell>
          <cell r="Q60">
            <v>0.111</v>
          </cell>
        </row>
        <row r="61">
          <cell r="P61" t="str">
            <v>GI1300</v>
          </cell>
          <cell r="Q61">
            <v>0.125</v>
          </cell>
        </row>
        <row r="62">
          <cell r="P62" t="str">
            <v>GI1500</v>
          </cell>
          <cell r="Q62">
            <v>0.155</v>
          </cell>
        </row>
        <row r="63">
          <cell r="P63" t="str">
            <v>GI1700</v>
          </cell>
          <cell r="Q63">
            <v>0.17199999999999999</v>
          </cell>
        </row>
        <row r="64">
          <cell r="P64" t="str">
            <v>GI2000</v>
          </cell>
          <cell r="Q64">
            <v>0.2</v>
          </cell>
        </row>
        <row r="65">
          <cell r="P65" t="str">
            <v>GI2300</v>
          </cell>
          <cell r="Q65">
            <v>0.23400000000000001</v>
          </cell>
        </row>
        <row r="66">
          <cell r="P66" t="str">
            <v>GI2600</v>
          </cell>
          <cell r="Q66">
            <v>0.25600000000000001</v>
          </cell>
        </row>
        <row r="67">
          <cell r="P67" t="str">
            <v>GI2900</v>
          </cell>
          <cell r="Q67">
            <v>0.29599999999999999</v>
          </cell>
        </row>
        <row r="68">
          <cell r="P68" t="str">
            <v>GI3300</v>
          </cell>
          <cell r="Q68">
            <v>0.32800000000000001</v>
          </cell>
        </row>
        <row r="69">
          <cell r="P69" t="str">
            <v>GI3700</v>
          </cell>
          <cell r="Q69">
            <v>0.36</v>
          </cell>
        </row>
        <row r="70">
          <cell r="P70" t="str">
            <v>GI4100</v>
          </cell>
          <cell r="Q70">
            <v>0.39200000000000007</v>
          </cell>
        </row>
        <row r="71">
          <cell r="P71" t="str">
            <v>GI4600</v>
          </cell>
          <cell r="Q71">
            <v>0.441</v>
          </cell>
        </row>
        <row r="72">
          <cell r="P72" t="str">
            <v>AAR900</v>
          </cell>
          <cell r="Q72">
            <v>0</v>
          </cell>
        </row>
        <row r="73">
          <cell r="P73" t="str">
            <v>AAR1100</v>
          </cell>
          <cell r="Q73">
            <v>5.1999999999999949E-2</v>
          </cell>
        </row>
        <row r="74">
          <cell r="P74" t="str">
            <v>AAR1300</v>
          </cell>
          <cell r="Q74">
            <v>7.0999999999999966E-2</v>
          </cell>
        </row>
        <row r="75">
          <cell r="P75" t="str">
            <v>AAR1500</v>
          </cell>
          <cell r="Q75">
            <v>0.09</v>
          </cell>
        </row>
        <row r="76">
          <cell r="P76" t="str">
            <v>AAR1700</v>
          </cell>
          <cell r="Q76">
            <v>0.109</v>
          </cell>
        </row>
        <row r="77">
          <cell r="P77" t="str">
            <v>AAR2000</v>
          </cell>
          <cell r="Q77">
            <v>0.13</v>
          </cell>
        </row>
        <row r="78">
          <cell r="P78" t="str">
            <v>AAR2300</v>
          </cell>
          <cell r="Q78">
            <v>0.15</v>
          </cell>
        </row>
        <row r="79">
          <cell r="P79" t="str">
            <v>AAR2600</v>
          </cell>
          <cell r="Q79">
            <v>0.16900000000000001</v>
          </cell>
        </row>
        <row r="80">
          <cell r="P80" t="str">
            <v>AAR2900</v>
          </cell>
          <cell r="Q80">
            <v>0.192</v>
          </cell>
        </row>
        <row r="81">
          <cell r="P81" t="str">
            <v>AAR3300</v>
          </cell>
          <cell r="Q81">
            <v>0.218</v>
          </cell>
        </row>
        <row r="82">
          <cell r="P82" t="str">
            <v>AAR3700</v>
          </cell>
          <cell r="Q82">
            <v>0.24099999999999999</v>
          </cell>
        </row>
        <row r="83">
          <cell r="P83" t="str">
            <v>AAR4100</v>
          </cell>
          <cell r="Q83">
            <v>0.26300000000000001</v>
          </cell>
        </row>
        <row r="84">
          <cell r="P84" t="str">
            <v>AAR4600</v>
          </cell>
          <cell r="Q84">
            <v>0.28499999999999998</v>
          </cell>
        </row>
      </sheetData>
      <sheetData sheetId="18" refreshError="1"/>
      <sheetData sheetId="19" refreshError="1"/>
      <sheetData sheetId="20" refreshError="1"/>
      <sheetData sheetId="21" refreshError="1"/>
      <sheetData sheetId="22" refreshError="1">
        <row r="6">
          <cell r="BT6">
            <v>1</v>
          </cell>
          <cell r="BU6">
            <v>2</v>
          </cell>
        </row>
        <row r="7">
          <cell r="AL7">
            <v>1</v>
          </cell>
          <cell r="AM7">
            <v>2</v>
          </cell>
          <cell r="BT7" t="str">
            <v>CHE</v>
          </cell>
          <cell r="BU7">
            <v>0.1</v>
          </cell>
        </row>
        <row r="8">
          <cell r="AL8">
            <v>1100</v>
          </cell>
          <cell r="AM8">
            <v>2.8</v>
          </cell>
          <cell r="BK8">
            <v>1</v>
          </cell>
          <cell r="BL8">
            <v>2</v>
          </cell>
          <cell r="BM8">
            <v>3</v>
          </cell>
          <cell r="BN8">
            <v>4</v>
          </cell>
          <cell r="BT8" t="str">
            <v>GDI</v>
          </cell>
          <cell r="BU8">
            <v>0.2</v>
          </cell>
        </row>
        <row r="9">
          <cell r="T9" t="e">
            <v>#N/A</v>
          </cell>
          <cell r="U9">
            <v>188.82</v>
          </cell>
          <cell r="V9">
            <v>67.546000000000006</v>
          </cell>
          <cell r="W9">
            <v>0.79</v>
          </cell>
          <cell r="X9">
            <v>0.88500000000000001</v>
          </cell>
          <cell r="Y9">
            <v>1.3866468749999998</v>
          </cell>
          <cell r="Z9">
            <v>0.4960409375</v>
          </cell>
          <cell r="AA9">
            <v>0.79</v>
          </cell>
          <cell r="AB9">
            <v>0.88500000000000001</v>
          </cell>
          <cell r="AL9">
            <v>1300</v>
          </cell>
          <cell r="AM9">
            <v>2.8</v>
          </cell>
          <cell r="BK9" t="str">
            <v>Boron steel</v>
          </cell>
          <cell r="BL9">
            <v>0.75</v>
          </cell>
          <cell r="BN9">
            <v>0.1</v>
          </cell>
          <cell r="BT9" t="str">
            <v>GTM</v>
          </cell>
          <cell r="BU9">
            <v>4.4999999999999998E-2</v>
          </cell>
        </row>
        <row r="10">
          <cell r="T10" t="str">
            <v>HF</v>
          </cell>
          <cell r="U10">
            <v>209.5</v>
          </cell>
          <cell r="V10">
            <v>-47.238</v>
          </cell>
          <cell r="W10">
            <v>0.79</v>
          </cell>
          <cell r="X10">
            <v>0.92</v>
          </cell>
          <cell r="Y10">
            <v>1.5385156249999998</v>
          </cell>
          <cell r="Z10">
            <v>-0.3469040625</v>
          </cell>
          <cell r="AA10">
            <v>0.79</v>
          </cell>
          <cell r="AB10">
            <v>0.92</v>
          </cell>
          <cell r="AL10">
            <v>1500</v>
          </cell>
          <cell r="AM10">
            <v>2.8</v>
          </cell>
          <cell r="AO10">
            <v>1</v>
          </cell>
          <cell r="AP10">
            <v>2</v>
          </cell>
          <cell r="AQ10">
            <v>3</v>
          </cell>
          <cell r="AR10">
            <v>4</v>
          </cell>
          <cell r="AS10">
            <v>5</v>
          </cell>
          <cell r="AT10">
            <v>6</v>
          </cell>
          <cell r="AV10">
            <v>1</v>
          </cell>
          <cell r="AW10">
            <v>2</v>
          </cell>
          <cell r="AX10">
            <v>3</v>
          </cell>
          <cell r="AY10">
            <v>4</v>
          </cell>
          <cell r="AZ10">
            <v>5</v>
          </cell>
          <cell r="BA10">
            <v>6</v>
          </cell>
          <cell r="BB10">
            <v>7</v>
          </cell>
          <cell r="BK10" t="str">
            <v>CHE</v>
          </cell>
          <cell r="BL10">
            <v>0.75</v>
          </cell>
          <cell r="BM10">
            <v>0.58104395604395598</v>
          </cell>
          <cell r="BT10" t="str">
            <v>PEN</v>
          </cell>
          <cell r="BU10">
            <v>0.1</v>
          </cell>
        </row>
        <row r="11">
          <cell r="B11">
            <v>1100</v>
          </cell>
          <cell r="C11">
            <v>0.25</v>
          </cell>
          <cell r="D11">
            <v>0.1</v>
          </cell>
          <cell r="E11">
            <v>1.3</v>
          </cell>
          <cell r="F11">
            <v>0.5</v>
          </cell>
          <cell r="G11">
            <v>1.0499999999999998</v>
          </cell>
          <cell r="H11">
            <v>3.3</v>
          </cell>
          <cell r="I11">
            <v>3.27</v>
          </cell>
          <cell r="K11">
            <v>0.1</v>
          </cell>
          <cell r="L11">
            <v>0.2</v>
          </cell>
          <cell r="M11">
            <v>0.3</v>
          </cell>
          <cell r="N11">
            <v>0.5</v>
          </cell>
          <cell r="O11">
            <v>0.7</v>
          </cell>
          <cell r="P11">
            <v>1.8</v>
          </cell>
          <cell r="Q11">
            <v>3.5</v>
          </cell>
          <cell r="R11">
            <v>2.5</v>
          </cell>
          <cell r="AL11">
            <v>1700</v>
          </cell>
          <cell r="AM11">
            <v>2.6</v>
          </cell>
          <cell r="AO11" t="str">
            <v>Ready for grinding</v>
          </cell>
          <cell r="AQ11">
            <v>253.85</v>
          </cell>
          <cell r="AR11">
            <v>120</v>
          </cell>
          <cell r="AS11">
            <v>1.8642109374999998</v>
          </cell>
          <cell r="AT11">
            <v>0.88124999999999998</v>
          </cell>
          <cell r="AV11" t="str">
            <v>Forging</v>
          </cell>
          <cell r="AW11">
            <v>127.75</v>
          </cell>
          <cell r="AX11">
            <v>37.892000000000003</v>
          </cell>
          <cell r="AY11">
            <v>0.79</v>
          </cell>
          <cell r="AZ11">
            <v>0.93816406249999995</v>
          </cell>
          <cell r="BA11">
            <v>0.27826937500000004</v>
          </cell>
          <cell r="BB11">
            <v>0.79</v>
          </cell>
          <cell r="BK11" t="str">
            <v>GTM</v>
          </cell>
          <cell r="BL11">
            <v>0.75</v>
          </cell>
          <cell r="BM11">
            <v>0.58104395604395598</v>
          </cell>
          <cell r="BT11" t="str">
            <v>RAY</v>
          </cell>
          <cell r="BU11">
            <v>4.4999999999999998E-2</v>
          </cell>
        </row>
        <row r="12">
          <cell r="B12">
            <v>1300</v>
          </cell>
          <cell r="C12">
            <v>0.25</v>
          </cell>
          <cell r="D12">
            <v>0.1</v>
          </cell>
          <cell r="E12">
            <v>1.3</v>
          </cell>
          <cell r="F12">
            <v>0.5</v>
          </cell>
          <cell r="G12">
            <v>1.0499999999999998</v>
          </cell>
          <cell r="H12">
            <v>3.3</v>
          </cell>
          <cell r="I12">
            <v>3.36</v>
          </cell>
          <cell r="K12">
            <v>0.1</v>
          </cell>
          <cell r="L12">
            <v>0.2</v>
          </cell>
          <cell r="M12">
            <v>0.3</v>
          </cell>
          <cell r="N12">
            <v>0.5</v>
          </cell>
          <cell r="O12">
            <v>0.7</v>
          </cell>
          <cell r="P12">
            <v>1.8</v>
          </cell>
          <cell r="Q12">
            <v>3.5</v>
          </cell>
          <cell r="R12">
            <v>2.5</v>
          </cell>
          <cell r="AL12">
            <v>2000</v>
          </cell>
          <cell r="AM12">
            <v>2.6</v>
          </cell>
          <cell r="AO12" t="str">
            <v>CHE</v>
          </cell>
          <cell r="AS12">
            <v>1.8642109374999998</v>
          </cell>
          <cell r="AT12">
            <v>0.88124999999999998</v>
          </cell>
          <cell r="AV12" t="str">
            <v>JDS</v>
          </cell>
          <cell r="AZ12">
            <v>0.93816406249999995</v>
          </cell>
          <cell r="BA12">
            <v>0.27826937500000004</v>
          </cell>
          <cell r="BB12">
            <v>0.79</v>
          </cell>
          <cell r="BK12" t="str">
            <v>PEN</v>
          </cell>
          <cell r="BL12">
            <v>0.75</v>
          </cell>
          <cell r="BM12">
            <v>0.58104395604395598</v>
          </cell>
          <cell r="BT12" t="str">
            <v>UDL</v>
          </cell>
          <cell r="BU12">
            <v>0.1</v>
          </cell>
        </row>
        <row r="13">
          <cell r="B13">
            <v>1500</v>
          </cell>
          <cell r="C13">
            <v>0.25</v>
          </cell>
          <cell r="D13">
            <v>0.1</v>
          </cell>
          <cell r="E13">
            <v>1.3</v>
          </cell>
          <cell r="F13">
            <v>0.5</v>
          </cell>
          <cell r="G13">
            <v>1.0499999999999998</v>
          </cell>
          <cell r="H13">
            <v>3.3</v>
          </cell>
          <cell r="I13">
            <v>3.47</v>
          </cell>
          <cell r="K13">
            <v>0.1</v>
          </cell>
          <cell r="L13">
            <v>0.2</v>
          </cell>
          <cell r="M13">
            <v>0.3</v>
          </cell>
          <cell r="N13">
            <v>0.5</v>
          </cell>
          <cell r="O13">
            <v>0.7</v>
          </cell>
          <cell r="P13">
            <v>1.8</v>
          </cell>
          <cell r="Q13">
            <v>3.5</v>
          </cell>
          <cell r="R13">
            <v>2.5</v>
          </cell>
          <cell r="AL13">
            <v>2300</v>
          </cell>
          <cell r="AM13">
            <v>2.6</v>
          </cell>
          <cell r="AO13" t="str">
            <v>GDI</v>
          </cell>
          <cell r="AS13">
            <v>1.8642109374999998</v>
          </cell>
          <cell r="AT13">
            <v>0.88124999999999998</v>
          </cell>
          <cell r="AV13" t="str">
            <v>SDS</v>
          </cell>
          <cell r="AZ13">
            <v>0.93816406249999995</v>
          </cell>
          <cell r="BA13">
            <v>0.27826937500000004</v>
          </cell>
          <cell r="BB13">
            <v>0.79</v>
          </cell>
          <cell r="BK13" t="str">
            <v>RAY</v>
          </cell>
          <cell r="BL13">
            <v>0.75</v>
          </cell>
          <cell r="BM13">
            <v>0.58104395604395598</v>
          </cell>
          <cell r="BT13" t="str">
            <v>UNIVEL</v>
          </cell>
          <cell r="BU13">
            <v>0.1</v>
          </cell>
        </row>
        <row r="14">
          <cell r="B14">
            <v>1700</v>
          </cell>
          <cell r="C14">
            <v>0.3</v>
          </cell>
          <cell r="D14">
            <v>0.1</v>
          </cell>
          <cell r="E14">
            <v>1.3</v>
          </cell>
          <cell r="F14">
            <v>0.5</v>
          </cell>
          <cell r="G14">
            <v>1.2000000000000002</v>
          </cell>
          <cell r="H14">
            <v>3.6</v>
          </cell>
          <cell r="I14">
            <v>3.56</v>
          </cell>
          <cell r="J14">
            <v>6.7</v>
          </cell>
          <cell r="K14">
            <v>0.1</v>
          </cell>
          <cell r="L14">
            <v>0.2</v>
          </cell>
          <cell r="M14">
            <v>0.3</v>
          </cell>
          <cell r="N14">
            <v>0.5</v>
          </cell>
          <cell r="O14">
            <v>0.7</v>
          </cell>
          <cell r="P14">
            <v>1.8</v>
          </cell>
          <cell r="Q14">
            <v>3.5</v>
          </cell>
          <cell r="R14">
            <v>2.5</v>
          </cell>
          <cell r="AL14">
            <v>2600</v>
          </cell>
          <cell r="AM14">
            <v>2.6</v>
          </cell>
          <cell r="AO14" t="str">
            <v>GTM</v>
          </cell>
          <cell r="AS14">
            <v>1.8642109374999998</v>
          </cell>
          <cell r="AT14">
            <v>0.88124999999999998</v>
          </cell>
          <cell r="AV14" t="str">
            <v>TAIWAY</v>
          </cell>
          <cell r="AZ14">
            <v>0.93816406249999995</v>
          </cell>
          <cell r="BA14">
            <v>0.27826937500000004</v>
          </cell>
          <cell r="BB14">
            <v>0.79</v>
          </cell>
          <cell r="BK14" t="str">
            <v>JDS</v>
          </cell>
          <cell r="BL14">
            <v>0.75</v>
          </cell>
          <cell r="BM14">
            <v>0.58104395604395598</v>
          </cell>
          <cell r="BT14" t="str">
            <v>UTS</v>
          </cell>
          <cell r="BU14">
            <v>0</v>
          </cell>
        </row>
        <row r="15">
          <cell r="B15">
            <v>2000</v>
          </cell>
          <cell r="C15">
            <v>0.3</v>
          </cell>
          <cell r="D15">
            <v>0.1</v>
          </cell>
          <cell r="E15">
            <v>1.3</v>
          </cell>
          <cell r="F15">
            <v>0.5</v>
          </cell>
          <cell r="G15">
            <v>1.2000000000000002</v>
          </cell>
          <cell r="H15">
            <v>3.6</v>
          </cell>
          <cell r="I15">
            <v>3.67</v>
          </cell>
          <cell r="J15">
            <v>6.78</v>
          </cell>
          <cell r="K15">
            <v>0.1</v>
          </cell>
          <cell r="L15">
            <v>0.2</v>
          </cell>
          <cell r="M15">
            <v>0.3</v>
          </cell>
          <cell r="N15">
            <v>0.5</v>
          </cell>
          <cell r="O15">
            <v>0.7</v>
          </cell>
          <cell r="P15">
            <v>1.8</v>
          </cell>
          <cell r="Q15">
            <v>3.5</v>
          </cell>
          <cell r="R15">
            <v>2.5</v>
          </cell>
          <cell r="AL15">
            <v>2700</v>
          </cell>
          <cell r="AM15">
            <v>2.6</v>
          </cell>
          <cell r="AO15" t="str">
            <v>PEN</v>
          </cell>
          <cell r="AS15">
            <v>1.8642109374999998</v>
          </cell>
          <cell r="AT15">
            <v>0.88124999999999998</v>
          </cell>
          <cell r="BK15" t="str">
            <v>SDS</v>
          </cell>
          <cell r="BL15">
            <v>0.75</v>
          </cell>
          <cell r="BM15">
            <v>0.58104395604395598</v>
          </cell>
          <cell r="BT15" t="str">
            <v>JDS</v>
          </cell>
          <cell r="BU15">
            <v>0.2</v>
          </cell>
        </row>
        <row r="16">
          <cell r="B16">
            <v>2300</v>
          </cell>
          <cell r="C16">
            <v>0.3</v>
          </cell>
          <cell r="D16">
            <v>0.1</v>
          </cell>
          <cell r="E16">
            <v>1.3</v>
          </cell>
          <cell r="F16">
            <v>0.5</v>
          </cell>
          <cell r="G16">
            <v>1.2000000000000002</v>
          </cell>
          <cell r="H16">
            <v>3.6</v>
          </cell>
          <cell r="I16">
            <v>3.77</v>
          </cell>
          <cell r="J16">
            <v>6.86</v>
          </cell>
          <cell r="K16">
            <v>0.1</v>
          </cell>
          <cell r="L16">
            <v>0.2</v>
          </cell>
          <cell r="M16">
            <v>0.3</v>
          </cell>
          <cell r="N16">
            <v>0.5</v>
          </cell>
          <cell r="O16">
            <v>0.7</v>
          </cell>
          <cell r="P16">
            <v>1.8</v>
          </cell>
          <cell r="Q16">
            <v>3.5</v>
          </cell>
          <cell r="R16">
            <v>2.5</v>
          </cell>
          <cell r="AL16">
            <v>2900</v>
          </cell>
          <cell r="AM16">
            <v>2.6</v>
          </cell>
          <cell r="AO16" t="str">
            <v>RAY</v>
          </cell>
          <cell r="AS16">
            <v>1.8642109374999998</v>
          </cell>
          <cell r="AT16">
            <v>0.88124999999999998</v>
          </cell>
          <cell r="BK16" t="str">
            <v>UNIVEL</v>
          </cell>
          <cell r="BL16">
            <v>0.75</v>
          </cell>
          <cell r="BM16">
            <v>0.58104395604395598</v>
          </cell>
          <cell r="BT16" t="str">
            <v>SDS</v>
          </cell>
          <cell r="BU16">
            <v>0.2</v>
          </cell>
        </row>
        <row r="17">
          <cell r="B17">
            <v>2600</v>
          </cell>
          <cell r="C17">
            <v>0.4</v>
          </cell>
          <cell r="D17">
            <v>0.11000000000000001</v>
          </cell>
          <cell r="E17">
            <v>1.4300000000000002</v>
          </cell>
          <cell r="F17">
            <v>0.55000000000000004</v>
          </cell>
          <cell r="G17">
            <v>1.23</v>
          </cell>
          <cell r="H17">
            <v>3.6</v>
          </cell>
          <cell r="I17">
            <v>3.89</v>
          </cell>
          <cell r="J17">
            <v>6.9</v>
          </cell>
          <cell r="K17">
            <v>0.11000000000000001</v>
          </cell>
          <cell r="L17">
            <v>0.22000000000000003</v>
          </cell>
          <cell r="M17">
            <v>0.33</v>
          </cell>
          <cell r="N17">
            <v>0.55000000000000004</v>
          </cell>
          <cell r="O17">
            <v>0.77</v>
          </cell>
          <cell r="P17">
            <v>1.9800000000000002</v>
          </cell>
          <cell r="Q17">
            <v>3.8500000000000005</v>
          </cell>
          <cell r="R17">
            <v>2.75</v>
          </cell>
          <cell r="AL17">
            <v>3300</v>
          </cell>
          <cell r="AM17">
            <v>2.4</v>
          </cell>
          <cell r="AO17" t="str">
            <v>UDL</v>
          </cell>
          <cell r="AS17">
            <v>1.8642109374999998</v>
          </cell>
          <cell r="AT17">
            <v>0.88124999999999998</v>
          </cell>
          <cell r="BK17" t="str">
            <v>TAIWAY</v>
          </cell>
          <cell r="BL17">
            <v>0.75</v>
          </cell>
          <cell r="BM17">
            <v>0.58104395604395598</v>
          </cell>
          <cell r="BT17" t="str">
            <v>TAIWAY</v>
          </cell>
          <cell r="BU17">
            <v>0.15</v>
          </cell>
        </row>
        <row r="18">
          <cell r="B18">
            <v>2700</v>
          </cell>
          <cell r="C18">
            <v>0.4</v>
          </cell>
          <cell r="D18">
            <v>0.11000000000000001</v>
          </cell>
          <cell r="E18">
            <v>1.4300000000000002</v>
          </cell>
          <cell r="F18">
            <v>0.55000000000000004</v>
          </cell>
          <cell r="G18">
            <v>1.23</v>
          </cell>
          <cell r="H18">
            <v>3.6</v>
          </cell>
          <cell r="J18">
            <v>6.94</v>
          </cell>
          <cell r="K18">
            <v>0.11000000000000001</v>
          </cell>
          <cell r="L18">
            <v>0.22000000000000003</v>
          </cell>
          <cell r="M18">
            <v>0.33</v>
          </cell>
          <cell r="N18">
            <v>0.55000000000000004</v>
          </cell>
          <cell r="O18">
            <v>0.77</v>
          </cell>
          <cell r="P18">
            <v>1.9800000000000002</v>
          </cell>
          <cell r="Q18">
            <v>3.8500000000000005</v>
          </cell>
          <cell r="R18">
            <v>2.75</v>
          </cell>
          <cell r="AL18">
            <v>3700</v>
          </cell>
          <cell r="AM18">
            <v>2.2000000000000002</v>
          </cell>
          <cell r="AO18" t="str">
            <v>UNIVEL</v>
          </cell>
          <cell r="AS18">
            <v>1.8642109374999998</v>
          </cell>
          <cell r="AT18">
            <v>0.88124999999999998</v>
          </cell>
          <cell r="BK18" t="str">
            <v>UTS</v>
          </cell>
          <cell r="BL18">
            <v>0.75</v>
          </cell>
          <cell r="BM18">
            <v>0.58104395604395598</v>
          </cell>
          <cell r="BN18">
            <v>0.1</v>
          </cell>
        </row>
        <row r="19">
          <cell r="B19">
            <v>2900</v>
          </cell>
          <cell r="C19">
            <v>0.4</v>
          </cell>
          <cell r="D19">
            <v>0.11000000000000001</v>
          </cell>
          <cell r="E19">
            <v>1.4300000000000002</v>
          </cell>
          <cell r="F19">
            <v>0.55000000000000004</v>
          </cell>
          <cell r="G19">
            <v>1.23</v>
          </cell>
          <cell r="H19">
            <v>3.6</v>
          </cell>
          <cell r="I19">
            <v>4.07</v>
          </cell>
          <cell r="K19">
            <v>0.11000000000000001</v>
          </cell>
          <cell r="L19">
            <v>0.22000000000000003</v>
          </cell>
          <cell r="M19">
            <v>0.33</v>
          </cell>
          <cell r="N19">
            <v>0.55000000000000004</v>
          </cell>
          <cell r="O19">
            <v>0.77</v>
          </cell>
          <cell r="P19">
            <v>1.9800000000000002</v>
          </cell>
          <cell r="Q19">
            <v>3.8500000000000005</v>
          </cell>
          <cell r="R19">
            <v>2.75</v>
          </cell>
          <cell r="AL19">
            <v>4000</v>
          </cell>
          <cell r="AM19">
            <v>2.2000000000000002</v>
          </cell>
          <cell r="AO19" t="str">
            <v>UTS</v>
          </cell>
          <cell r="AQ19">
            <v>253.85</v>
          </cell>
          <cell r="AR19">
            <v>120</v>
          </cell>
          <cell r="BK19" t="str">
            <v>UDL</v>
          </cell>
          <cell r="BL19">
            <v>0.75</v>
          </cell>
          <cell r="BM19">
            <v>0.58104395604395598</v>
          </cell>
        </row>
        <row r="20">
          <cell r="B20">
            <v>3300</v>
          </cell>
          <cell r="C20">
            <v>0.45</v>
          </cell>
          <cell r="D20">
            <v>0.11499999999999999</v>
          </cell>
          <cell r="E20">
            <v>1.4949999999999999</v>
          </cell>
          <cell r="F20">
            <v>0.57499999999999996</v>
          </cell>
          <cell r="G20">
            <v>1.26</v>
          </cell>
          <cell r="H20">
            <v>3.9</v>
          </cell>
          <cell r="I20">
            <v>4.2699999999999996</v>
          </cell>
          <cell r="J20">
            <v>7.4</v>
          </cell>
          <cell r="K20">
            <v>0.11499999999999999</v>
          </cell>
          <cell r="L20">
            <v>0.22999999999999998</v>
          </cell>
          <cell r="M20">
            <v>0.34499999999999997</v>
          </cell>
          <cell r="N20">
            <v>0.57499999999999996</v>
          </cell>
          <cell r="O20">
            <v>0.80499999999999994</v>
          </cell>
          <cell r="P20">
            <v>2.0699999999999998</v>
          </cell>
          <cell r="Q20">
            <v>4.0249999999999995</v>
          </cell>
          <cell r="R20">
            <v>2.875</v>
          </cell>
          <cell r="AL20">
            <v>4100</v>
          </cell>
          <cell r="AM20">
            <v>2.2000000000000002</v>
          </cell>
          <cell r="BK20" t="str">
            <v>GDI</v>
          </cell>
          <cell r="BL20">
            <v>0.62</v>
          </cell>
          <cell r="BM20">
            <v>0.48032967032967033</v>
          </cell>
        </row>
        <row r="21">
          <cell r="B21">
            <v>3700</v>
          </cell>
          <cell r="C21">
            <v>0.5</v>
          </cell>
          <cell r="D21">
            <v>0.12</v>
          </cell>
          <cell r="E21">
            <v>1.56</v>
          </cell>
          <cell r="F21">
            <v>0.6</v>
          </cell>
          <cell r="G21">
            <v>1.35</v>
          </cell>
          <cell r="H21">
            <v>4.5</v>
          </cell>
          <cell r="I21">
            <v>4.49</v>
          </cell>
          <cell r="J21">
            <v>9.1</v>
          </cell>
          <cell r="K21">
            <v>0.12</v>
          </cell>
          <cell r="L21">
            <v>0.24</v>
          </cell>
          <cell r="M21">
            <v>0.36</v>
          </cell>
          <cell r="N21">
            <v>0.6</v>
          </cell>
          <cell r="O21">
            <v>0.84</v>
          </cell>
          <cell r="P21">
            <v>2.16</v>
          </cell>
          <cell r="Q21">
            <v>4.2</v>
          </cell>
          <cell r="R21">
            <v>3</v>
          </cell>
          <cell r="AL21">
            <v>4600</v>
          </cell>
          <cell r="AM21">
            <v>2.2000000000000002</v>
          </cell>
        </row>
        <row r="22">
          <cell r="B22">
            <v>4000</v>
          </cell>
          <cell r="C22">
            <v>0.5</v>
          </cell>
          <cell r="D22">
            <v>0.12</v>
          </cell>
          <cell r="E22">
            <v>1.56</v>
          </cell>
          <cell r="F22">
            <v>0.6</v>
          </cell>
          <cell r="G22">
            <v>1.35</v>
          </cell>
          <cell r="H22">
            <v>4.8</v>
          </cell>
          <cell r="K22">
            <v>0.12</v>
          </cell>
          <cell r="L22">
            <v>0.24</v>
          </cell>
          <cell r="M22">
            <v>0.36</v>
          </cell>
          <cell r="N22">
            <v>0.6</v>
          </cell>
          <cell r="O22">
            <v>0.84</v>
          </cell>
          <cell r="P22">
            <v>2.16</v>
          </cell>
          <cell r="Q22">
            <v>4.2</v>
          </cell>
          <cell r="R22">
            <v>3</v>
          </cell>
        </row>
        <row r="23">
          <cell r="B23">
            <v>4100</v>
          </cell>
          <cell r="C23">
            <v>0.5</v>
          </cell>
          <cell r="D23">
            <v>0.12</v>
          </cell>
          <cell r="E23">
            <v>1.56</v>
          </cell>
          <cell r="F23">
            <v>0.6</v>
          </cell>
          <cell r="G23">
            <v>1.35</v>
          </cell>
          <cell r="H23">
            <v>5.25</v>
          </cell>
          <cell r="I23">
            <v>4.71</v>
          </cell>
          <cell r="J23">
            <v>9.8699999999999992</v>
          </cell>
          <cell r="K23">
            <v>0.12</v>
          </cell>
          <cell r="L23">
            <v>0.24</v>
          </cell>
          <cell r="M23">
            <v>0.36</v>
          </cell>
          <cell r="N23">
            <v>0.6</v>
          </cell>
          <cell r="O23">
            <v>0.84</v>
          </cell>
          <cell r="P23">
            <v>2.16</v>
          </cell>
          <cell r="Q23">
            <v>4.2</v>
          </cell>
          <cell r="R23">
            <v>3</v>
          </cell>
        </row>
        <row r="24">
          <cell r="B24">
            <v>4600</v>
          </cell>
          <cell r="C24">
            <v>0.5</v>
          </cell>
          <cell r="D24">
            <v>0.12</v>
          </cell>
          <cell r="E24">
            <v>1.56</v>
          </cell>
          <cell r="F24">
            <v>0.6</v>
          </cell>
          <cell r="G24">
            <v>1.35</v>
          </cell>
          <cell r="H24">
            <v>5.7</v>
          </cell>
          <cell r="K24">
            <v>0.12</v>
          </cell>
          <cell r="L24">
            <v>0.24</v>
          </cell>
          <cell r="M24">
            <v>0.36</v>
          </cell>
          <cell r="N24">
            <v>0.6</v>
          </cell>
          <cell r="O24">
            <v>0.84</v>
          </cell>
          <cell r="P24">
            <v>2.16</v>
          </cell>
          <cell r="Q24">
            <v>4.2</v>
          </cell>
          <cell r="R24">
            <v>3</v>
          </cell>
        </row>
      </sheetData>
      <sheetData sheetId="23" refreshError="1">
        <row r="2">
          <cell r="B2" t="str">
            <v>UDL</v>
          </cell>
          <cell r="C2" t="str">
            <v>UTS</v>
          </cell>
          <cell r="D2" t="str">
            <v>GDI</v>
          </cell>
          <cell r="E2" t="str">
            <v>PEN</v>
          </cell>
          <cell r="F2" t="str">
            <v>RAY</v>
          </cell>
          <cell r="G2" t="str">
            <v>GTM</v>
          </cell>
          <cell r="H2" t="str">
            <v>CHE</v>
          </cell>
          <cell r="I2" t="str">
            <v>SDS</v>
          </cell>
          <cell r="J2" t="str">
            <v>JDS</v>
          </cell>
          <cell r="K2" t="str">
            <v>Taiway</v>
          </cell>
          <cell r="L2" t="str">
            <v>Univel</v>
          </cell>
        </row>
        <row r="3">
          <cell r="B3">
            <v>1.6439999999999999</v>
          </cell>
          <cell r="C3">
            <v>131.50700000000001</v>
          </cell>
          <cell r="D3">
            <v>56.027000000000001</v>
          </cell>
          <cell r="E3">
            <v>4.7469999999999999</v>
          </cell>
          <cell r="F3">
            <v>51.917999999999999</v>
          </cell>
          <cell r="G3">
            <v>51.917999999999999</v>
          </cell>
          <cell r="H3">
            <v>1397.26</v>
          </cell>
          <cell r="I3">
            <v>10.342000000000001</v>
          </cell>
          <cell r="J3">
            <v>10.342000000000001</v>
          </cell>
          <cell r="K3">
            <v>41.848999999999997</v>
          </cell>
          <cell r="L3">
            <v>9.0410000000000004</v>
          </cell>
        </row>
        <row r="4">
          <cell r="B4">
            <v>68556.27009646302</v>
          </cell>
          <cell r="C4">
            <v>5880875.7396449707</v>
          </cell>
          <cell r="D4">
            <v>157485.54913294798</v>
          </cell>
          <cell r="E4">
            <v>15079.20792079208</v>
          </cell>
          <cell r="F4">
            <v>161049.50495049506</v>
          </cell>
          <cell r="G4">
            <v>160965.5172413793</v>
          </cell>
          <cell r="H4">
            <v>24400000</v>
          </cell>
          <cell r="I4">
            <v>58504.76668339187</v>
          </cell>
          <cell r="J4">
            <v>27415.384615384617</v>
          </cell>
          <cell r="K4">
            <v>547053.25443786988</v>
          </cell>
          <cell r="L4">
            <v>94901.709401709406</v>
          </cell>
        </row>
        <row r="5">
          <cell r="B5">
            <v>0.39796444819661364</v>
          </cell>
          <cell r="C5">
            <v>0.69902995166360116</v>
          </cell>
          <cell r="D5">
            <v>6.2313635529454947</v>
          </cell>
          <cell r="E5">
            <v>5.6414970453053188</v>
          </cell>
          <cell r="F5">
            <v>1.9937907291282431</v>
          </cell>
          <cell r="G5">
            <v>12.842045129962868</v>
          </cell>
          <cell r="H5">
            <v>0.96639344262295079</v>
          </cell>
          <cell r="I5">
            <v>1.6037105236605791</v>
          </cell>
          <cell r="J5">
            <v>5.9354657687991024</v>
          </cell>
          <cell r="K5">
            <v>1.3463202526716567</v>
          </cell>
          <cell r="L5">
            <v>0.87738100598910251</v>
          </cell>
        </row>
        <row r="6">
          <cell r="B6">
            <v>1.0353641949251911</v>
          </cell>
          <cell r="C6">
            <v>0.54292572051821775</v>
          </cell>
          <cell r="D6">
            <v>2.0551110295467057</v>
          </cell>
          <cell r="E6">
            <v>2.8877216021011161</v>
          </cell>
          <cell r="F6">
            <v>3.4530308619205705</v>
          </cell>
          <cell r="G6">
            <v>4.4685804055984004</v>
          </cell>
          <cell r="H6">
            <v>1.7188524590163934</v>
          </cell>
          <cell r="I6">
            <v>0.28160629603470894</v>
          </cell>
          <cell r="J6">
            <v>0.48821548821548821</v>
          </cell>
          <cell r="K6">
            <v>1.2586747717734608</v>
          </cell>
          <cell r="L6">
            <v>0.68783716846039522</v>
          </cell>
        </row>
        <row r="7">
          <cell r="B7">
            <v>2.6781958723788642E-2</v>
          </cell>
          <cell r="C7">
            <v>7.6124086991743084E-2</v>
          </cell>
          <cell r="D7">
            <v>4.8647552667675967E-2</v>
          </cell>
          <cell r="E7">
            <v>7.8961685509655016E-2</v>
          </cell>
          <cell r="F7">
            <v>3.3512854384717003E-2</v>
          </cell>
          <cell r="G7">
            <v>5.7629774112735961E-2</v>
          </cell>
          <cell r="H7">
            <v>7.0343972730089868E-2</v>
          </cell>
          <cell r="I7">
            <v>0.13994977473335785</v>
          </cell>
          <cell r="J7">
            <v>0.16479089231409041</v>
          </cell>
          <cell r="K7">
            <v>4.4506353904835039E-2</v>
          </cell>
          <cell r="L7">
            <v>8.6402952001546317E-3</v>
          </cell>
        </row>
      </sheetData>
      <sheetData sheetId="24" refreshError="1"/>
      <sheetData sheetId="25" refreshError="1"/>
      <sheetData sheetId="26" refreshError="1">
        <row r="8">
          <cell r="A8">
            <v>1</v>
          </cell>
          <cell r="B8">
            <v>2</v>
          </cell>
          <cell r="C8">
            <v>3</v>
          </cell>
          <cell r="N8">
            <v>1</v>
          </cell>
          <cell r="O8">
            <v>2</v>
          </cell>
        </row>
        <row r="9">
          <cell r="A9" t="str">
            <v>AC</v>
          </cell>
          <cell r="B9">
            <v>0.75600000000000001</v>
          </cell>
          <cell r="C9">
            <v>0.98799999999999999</v>
          </cell>
          <cell r="N9">
            <v>1100</v>
          </cell>
          <cell r="O9">
            <v>1.8727272727272726</v>
          </cell>
        </row>
        <row r="10">
          <cell r="A10" t="str">
            <v>UF</v>
          </cell>
          <cell r="B10">
            <v>0.75600000000000001</v>
          </cell>
          <cell r="C10">
            <v>0.98799999999999999</v>
          </cell>
          <cell r="N10">
            <v>1300</v>
          </cell>
          <cell r="O10">
            <v>1.8727272727272726</v>
          </cell>
        </row>
        <row r="11">
          <cell r="A11" t="str">
            <v>GI</v>
          </cell>
          <cell r="B11">
            <v>0.71199999999999997</v>
          </cell>
          <cell r="C11">
            <v>1.599</v>
          </cell>
          <cell r="N11">
            <v>1500</v>
          </cell>
          <cell r="O11">
            <v>1.8727272727272726</v>
          </cell>
        </row>
        <row r="12">
          <cell r="A12" t="str">
            <v>DO</v>
          </cell>
          <cell r="B12">
            <v>0.71199999999999997</v>
          </cell>
          <cell r="C12">
            <v>1.599</v>
          </cell>
          <cell r="N12">
            <v>1700</v>
          </cell>
          <cell r="O12">
            <v>2.06</v>
          </cell>
        </row>
        <row r="13">
          <cell r="A13" t="str">
            <v>AAR</v>
          </cell>
          <cell r="B13">
            <v>0.71199999999999997</v>
          </cell>
          <cell r="C13">
            <v>2.2410000000000001</v>
          </cell>
          <cell r="N13">
            <v>2000</v>
          </cell>
          <cell r="O13">
            <v>2.06</v>
          </cell>
        </row>
        <row r="14">
          <cell r="A14" t="str">
            <v>VL</v>
          </cell>
          <cell r="B14">
            <v>0</v>
          </cell>
          <cell r="C14">
            <v>0</v>
          </cell>
          <cell r="N14">
            <v>2300</v>
          </cell>
          <cell r="O14">
            <v>2.06</v>
          </cell>
        </row>
        <row r="15">
          <cell r="N15">
            <v>2600</v>
          </cell>
          <cell r="O15">
            <v>2.5499999999999998</v>
          </cell>
        </row>
        <row r="16">
          <cell r="N16">
            <v>2700</v>
          </cell>
          <cell r="O16">
            <v>2.5499999999999998</v>
          </cell>
        </row>
        <row r="17">
          <cell r="N17">
            <v>2900</v>
          </cell>
          <cell r="O17">
            <v>2.5499999999999998</v>
          </cell>
        </row>
        <row r="18">
          <cell r="N18">
            <v>3300</v>
          </cell>
          <cell r="O18">
            <v>2.84</v>
          </cell>
        </row>
        <row r="19">
          <cell r="N19">
            <v>3700</v>
          </cell>
          <cell r="O19">
            <v>3.04</v>
          </cell>
        </row>
        <row r="20">
          <cell r="N20">
            <v>4000</v>
          </cell>
          <cell r="O20">
            <v>3.04</v>
          </cell>
        </row>
        <row r="21">
          <cell r="N21">
            <v>4100</v>
          </cell>
          <cell r="O21">
            <v>3.04</v>
          </cell>
        </row>
        <row r="22">
          <cell r="N22">
            <v>4600</v>
          </cell>
          <cell r="O22">
            <v>3.04</v>
          </cell>
        </row>
        <row r="31">
          <cell r="O31" t="str">
            <v>AC1100</v>
          </cell>
          <cell r="P31">
            <v>10.71</v>
          </cell>
          <cell r="U31" t="str">
            <v>GI/AAR</v>
          </cell>
          <cell r="V31">
            <v>0.76500000000000001</v>
          </cell>
          <cell r="X31">
            <v>0.65</v>
          </cell>
          <cell r="Y31">
            <v>0.35</v>
          </cell>
          <cell r="Z31">
            <v>1.3460000000000001</v>
          </cell>
          <cell r="AA31">
            <v>1.62</v>
          </cell>
        </row>
        <row r="32">
          <cell r="O32" t="str">
            <v>AC1300</v>
          </cell>
          <cell r="P32">
            <v>10.92</v>
          </cell>
          <cell r="U32" t="str">
            <v>VL</v>
          </cell>
          <cell r="V32">
            <v>0.76500000000000001</v>
          </cell>
          <cell r="X32">
            <v>0.65</v>
          </cell>
          <cell r="Y32">
            <v>0.35</v>
          </cell>
          <cell r="Z32">
            <v>1.67</v>
          </cell>
          <cell r="AA32">
            <v>1.65</v>
          </cell>
        </row>
        <row r="33">
          <cell r="O33" t="str">
            <v>AC1500</v>
          </cell>
          <cell r="P33">
            <v>11.13</v>
          </cell>
          <cell r="AA33">
            <v>1.68</v>
          </cell>
        </row>
        <row r="34">
          <cell r="O34" t="str">
            <v>AC1700</v>
          </cell>
          <cell r="P34">
            <v>11.35</v>
          </cell>
          <cell r="AA34">
            <v>1.71</v>
          </cell>
        </row>
        <row r="35">
          <cell r="O35" t="str">
            <v>AC2000</v>
          </cell>
          <cell r="P35">
            <v>11.58</v>
          </cell>
          <cell r="AA35">
            <v>1.75</v>
          </cell>
        </row>
        <row r="36">
          <cell r="O36" t="str">
            <v>AC2300</v>
          </cell>
          <cell r="P36">
            <v>11.81</v>
          </cell>
          <cell r="AA36">
            <v>1.78</v>
          </cell>
        </row>
        <row r="37">
          <cell r="O37" t="str">
            <v>AC2600</v>
          </cell>
          <cell r="P37">
            <v>12.04</v>
          </cell>
          <cell r="AA37">
            <v>1.82</v>
          </cell>
        </row>
        <row r="38">
          <cell r="O38" t="str">
            <v>AC2700</v>
          </cell>
          <cell r="P38">
            <v>0</v>
          </cell>
          <cell r="AA38">
            <v>0</v>
          </cell>
        </row>
        <row r="39">
          <cell r="O39" t="str">
            <v>AC2900</v>
          </cell>
          <cell r="P39">
            <v>12.4</v>
          </cell>
          <cell r="AA39">
            <v>1.86</v>
          </cell>
        </row>
        <row r="40">
          <cell r="O40" t="str">
            <v>AC3300</v>
          </cell>
          <cell r="P40">
            <v>12.77</v>
          </cell>
          <cell r="AA40">
            <v>1.9</v>
          </cell>
        </row>
        <row r="41">
          <cell r="O41" t="str">
            <v>AC3700</v>
          </cell>
          <cell r="P41">
            <v>13.15</v>
          </cell>
          <cell r="AA41">
            <v>1.98</v>
          </cell>
        </row>
        <row r="42">
          <cell r="O42" t="str">
            <v>AC4000</v>
          </cell>
          <cell r="P42">
            <v>0</v>
          </cell>
          <cell r="AA42">
            <v>2.02</v>
          </cell>
        </row>
        <row r="43">
          <cell r="O43" t="str">
            <v>AC4100</v>
          </cell>
          <cell r="P43">
            <v>13.54</v>
          </cell>
          <cell r="AA43">
            <v>2.0299999999999998</v>
          </cell>
        </row>
        <row r="44">
          <cell r="O44" t="str">
            <v>AC4600</v>
          </cell>
          <cell r="P44">
            <v>14.05</v>
          </cell>
          <cell r="AA44">
            <v>2.0909</v>
          </cell>
        </row>
        <row r="45">
          <cell r="O45" t="str">
            <v>UF1100</v>
          </cell>
          <cell r="P45">
            <v>10.71</v>
          </cell>
          <cell r="AA45">
            <v>1.62</v>
          </cell>
        </row>
        <row r="46">
          <cell r="O46" t="str">
            <v>UF1300</v>
          </cell>
          <cell r="P46">
            <v>10.92</v>
          </cell>
          <cell r="AA46">
            <v>1.65</v>
          </cell>
        </row>
        <row r="47">
          <cell r="O47" t="str">
            <v>UF1500</v>
          </cell>
          <cell r="P47">
            <v>11.13</v>
          </cell>
          <cell r="AA47">
            <v>1.68</v>
          </cell>
        </row>
        <row r="48">
          <cell r="O48" t="str">
            <v>UF1700</v>
          </cell>
          <cell r="P48">
            <v>11.35</v>
          </cell>
          <cell r="AA48">
            <v>1.71</v>
          </cell>
        </row>
        <row r="49">
          <cell r="O49" t="str">
            <v>UF2000</v>
          </cell>
          <cell r="P49">
            <v>11.58</v>
          </cell>
          <cell r="AA49">
            <v>1.75</v>
          </cell>
        </row>
        <row r="50">
          <cell r="O50" t="str">
            <v>UF2300</v>
          </cell>
          <cell r="P50">
            <v>11.81</v>
          </cell>
          <cell r="AA50">
            <v>1.78</v>
          </cell>
        </row>
        <row r="51">
          <cell r="O51" t="str">
            <v>UF2600</v>
          </cell>
          <cell r="P51">
            <v>12.04</v>
          </cell>
          <cell r="AA51">
            <v>1.82</v>
          </cell>
        </row>
        <row r="52">
          <cell r="O52" t="str">
            <v>UF2700</v>
          </cell>
          <cell r="P52">
            <v>0</v>
          </cell>
          <cell r="AA52">
            <v>0</v>
          </cell>
        </row>
        <row r="53">
          <cell r="O53" t="str">
            <v>UF2900</v>
          </cell>
          <cell r="P53">
            <v>12.4</v>
          </cell>
          <cell r="AA53">
            <v>1.86</v>
          </cell>
        </row>
        <row r="54">
          <cell r="O54" t="str">
            <v>UF3300</v>
          </cell>
          <cell r="P54">
            <v>12.77</v>
          </cell>
          <cell r="AA54">
            <v>1.9</v>
          </cell>
        </row>
        <row r="55">
          <cell r="O55" t="str">
            <v>UF3700</v>
          </cell>
          <cell r="P55">
            <v>13.15</v>
          </cell>
          <cell r="AA55">
            <v>1.98</v>
          </cell>
        </row>
        <row r="56">
          <cell r="O56" t="str">
            <v>UF4000</v>
          </cell>
          <cell r="P56">
            <v>0</v>
          </cell>
          <cell r="AA56">
            <v>2.02</v>
          </cell>
        </row>
        <row r="57">
          <cell r="O57" t="str">
            <v>UF4100</v>
          </cell>
          <cell r="P57">
            <v>13.54</v>
          </cell>
          <cell r="AA57">
            <v>2.0299999999999998</v>
          </cell>
        </row>
        <row r="58">
          <cell r="O58" t="str">
            <v>UF4600</v>
          </cell>
          <cell r="P58">
            <v>14.05</v>
          </cell>
          <cell r="AA58">
            <v>2.0909</v>
          </cell>
        </row>
        <row r="59">
          <cell r="O59" t="str">
            <v>GI1100</v>
          </cell>
          <cell r="P59">
            <v>5.89</v>
          </cell>
          <cell r="Q59">
            <v>7.82</v>
          </cell>
          <cell r="U59">
            <v>9.32</v>
          </cell>
          <cell r="W59">
            <v>9.3699999999999992</v>
          </cell>
          <cell r="AB59">
            <v>3.27</v>
          </cell>
          <cell r="AC59">
            <v>1.921797484641635</v>
          </cell>
        </row>
        <row r="60">
          <cell r="O60" t="str">
            <v>GI1300</v>
          </cell>
          <cell r="P60">
            <v>6.02</v>
          </cell>
          <cell r="Q60">
            <v>7.95</v>
          </cell>
          <cell r="U60">
            <v>9.4499999999999993</v>
          </cell>
          <cell r="W60">
            <v>9.5</v>
          </cell>
          <cell r="AB60">
            <v>3.36</v>
          </cell>
          <cell r="AC60">
            <v>1.9794514091808841</v>
          </cell>
        </row>
        <row r="61">
          <cell r="O61" t="str">
            <v>GI1500</v>
          </cell>
          <cell r="P61">
            <v>6.15</v>
          </cell>
          <cell r="Q61">
            <v>8.08</v>
          </cell>
          <cell r="U61">
            <v>9.58</v>
          </cell>
          <cell r="W61">
            <v>9.6300000000000008</v>
          </cell>
          <cell r="AB61">
            <v>3.47</v>
          </cell>
          <cell r="AC61">
            <v>2.0388349514563107</v>
          </cell>
        </row>
        <row r="62">
          <cell r="O62" t="str">
            <v>GI1700</v>
          </cell>
          <cell r="P62">
            <v>6.28</v>
          </cell>
          <cell r="Q62">
            <v>8.2100000000000009</v>
          </cell>
          <cell r="U62">
            <v>9.7100000000000009</v>
          </cell>
          <cell r="W62">
            <v>9.76</v>
          </cell>
          <cell r="AB62">
            <v>3.56</v>
          </cell>
          <cell r="AC62">
            <v>2.1</v>
          </cell>
        </row>
        <row r="63">
          <cell r="O63" t="str">
            <v>GI2000</v>
          </cell>
          <cell r="P63">
            <v>6.47</v>
          </cell>
          <cell r="Q63">
            <v>8.41</v>
          </cell>
          <cell r="U63">
            <v>9.9</v>
          </cell>
          <cell r="W63">
            <v>9.9499999999999993</v>
          </cell>
          <cell r="AB63">
            <v>3.67</v>
          </cell>
          <cell r="AC63">
            <v>2.12</v>
          </cell>
        </row>
        <row r="64">
          <cell r="O64" t="str">
            <v>GI2300</v>
          </cell>
          <cell r="P64">
            <v>6.87</v>
          </cell>
          <cell r="Q64">
            <v>8.6</v>
          </cell>
          <cell r="U64">
            <v>10.1</v>
          </cell>
          <cell r="W64">
            <v>10.15</v>
          </cell>
          <cell r="AB64">
            <v>3.77</v>
          </cell>
          <cell r="AC64">
            <v>2.14</v>
          </cell>
        </row>
        <row r="65">
          <cell r="O65" t="str">
            <v>GI2600</v>
          </cell>
          <cell r="P65">
            <v>6.86</v>
          </cell>
          <cell r="Q65">
            <v>8.7899999999999991</v>
          </cell>
          <cell r="U65">
            <v>10.29</v>
          </cell>
          <cell r="W65">
            <v>10.34</v>
          </cell>
          <cell r="AB65">
            <v>3.89</v>
          </cell>
          <cell r="AC65">
            <v>2.19</v>
          </cell>
        </row>
        <row r="66">
          <cell r="O66" t="str">
            <v>GI2700</v>
          </cell>
          <cell r="P66">
            <v>6.92</v>
          </cell>
          <cell r="Q66">
            <v>8.85</v>
          </cell>
          <cell r="U66">
            <v>10.35</v>
          </cell>
          <cell r="W66">
            <v>10.4</v>
          </cell>
          <cell r="AB66">
            <v>4.0067000000000004</v>
          </cell>
          <cell r="AC66">
            <v>2.21</v>
          </cell>
        </row>
        <row r="67">
          <cell r="O67" t="str">
            <v>GI2900</v>
          </cell>
          <cell r="P67">
            <v>7.05</v>
          </cell>
          <cell r="Q67">
            <v>8.99</v>
          </cell>
          <cell r="U67">
            <v>10.49</v>
          </cell>
          <cell r="W67">
            <v>10.53</v>
          </cell>
          <cell r="AB67">
            <v>4.07</v>
          </cell>
          <cell r="AC67">
            <v>2.25</v>
          </cell>
        </row>
        <row r="68">
          <cell r="O68" t="str">
            <v>GI3300</v>
          </cell>
          <cell r="P68">
            <v>7.31</v>
          </cell>
          <cell r="Q68">
            <v>9.25</v>
          </cell>
          <cell r="U68">
            <v>10.74</v>
          </cell>
          <cell r="W68">
            <v>10.79</v>
          </cell>
          <cell r="AB68">
            <v>4.2699999999999996</v>
          </cell>
          <cell r="AC68">
            <v>2.35</v>
          </cell>
        </row>
        <row r="69">
          <cell r="O69" t="str">
            <v>GI3700</v>
          </cell>
          <cell r="P69">
            <v>7.5293000000000001</v>
          </cell>
          <cell r="Q69">
            <v>9.5274999999999999</v>
          </cell>
          <cell r="U69">
            <v>11.062200000000001</v>
          </cell>
          <cell r="W69">
            <v>11.1137</v>
          </cell>
          <cell r="AB69">
            <v>4.49</v>
          </cell>
          <cell r="AC69">
            <v>2.89</v>
          </cell>
        </row>
        <row r="70">
          <cell r="O70" t="str">
            <v>GI4000</v>
          </cell>
          <cell r="P70">
            <v>7.755179</v>
          </cell>
          <cell r="Q70">
            <v>9.8133250000000007</v>
          </cell>
          <cell r="U70">
            <v>11.394066</v>
          </cell>
          <cell r="W70">
            <v>11.447111</v>
          </cell>
          <cell r="AB70">
            <v>4.6247000000000007</v>
          </cell>
          <cell r="AC70">
            <v>2.9767000000000001</v>
          </cell>
        </row>
        <row r="71">
          <cell r="O71" t="str">
            <v>GI4100</v>
          </cell>
          <cell r="P71">
            <v>7.9878343699999999</v>
          </cell>
          <cell r="Q71">
            <v>10.107724750000001</v>
          </cell>
          <cell r="U71">
            <v>11.735887980000001</v>
          </cell>
          <cell r="W71">
            <v>11.79052433</v>
          </cell>
          <cell r="AB71">
            <v>4.71</v>
          </cell>
          <cell r="AC71">
            <v>3.14</v>
          </cell>
        </row>
        <row r="72">
          <cell r="O72" t="str">
            <v>GI4600</v>
          </cell>
          <cell r="P72">
            <v>8.2274694011000005</v>
          </cell>
          <cell r="Q72">
            <v>10.4109564925</v>
          </cell>
          <cell r="U72">
            <v>12.087964619400001</v>
          </cell>
          <cell r="W72">
            <v>12.144240059900001</v>
          </cell>
          <cell r="AB72">
            <v>4.8513000000000002</v>
          </cell>
          <cell r="AC72">
            <v>3.2342000000000004</v>
          </cell>
        </row>
        <row r="73">
          <cell r="O73" t="str">
            <v>AAR1100</v>
          </cell>
          <cell r="P73">
            <v>6.89</v>
          </cell>
          <cell r="Q73">
            <v>8.82</v>
          </cell>
          <cell r="U73">
            <v>10.32</v>
          </cell>
          <cell r="W73">
            <v>10.37</v>
          </cell>
          <cell r="AB73">
            <v>6.1314491176661683</v>
          </cell>
          <cell r="AC73">
            <v>1.921797484641635</v>
          </cell>
        </row>
        <row r="74">
          <cell r="O74" t="str">
            <v>AAR1300</v>
          </cell>
          <cell r="P74">
            <v>7.02</v>
          </cell>
          <cell r="Q74">
            <v>8.9499999999999993</v>
          </cell>
          <cell r="U74">
            <v>10.45</v>
          </cell>
          <cell r="W74">
            <v>10.5</v>
          </cell>
          <cell r="AB74">
            <v>6.3153925911961535</v>
          </cell>
          <cell r="AC74">
            <v>1.9794514091808841</v>
          </cell>
        </row>
        <row r="75">
          <cell r="O75" t="str">
            <v>AAR1500</v>
          </cell>
          <cell r="P75">
            <v>7.15</v>
          </cell>
          <cell r="Q75">
            <v>9.08</v>
          </cell>
          <cell r="U75">
            <v>10.58</v>
          </cell>
          <cell r="W75">
            <v>10.63</v>
          </cell>
          <cell r="AB75">
            <v>6.5048543689320386</v>
          </cell>
          <cell r="AC75">
            <v>2.0388349514563107</v>
          </cell>
        </row>
        <row r="76">
          <cell r="O76" t="str">
            <v>AAR1700</v>
          </cell>
          <cell r="P76">
            <v>7.28</v>
          </cell>
          <cell r="Q76">
            <v>9.2100000000000009</v>
          </cell>
          <cell r="U76">
            <v>10.71</v>
          </cell>
          <cell r="W76">
            <v>10.76</v>
          </cell>
          <cell r="AB76">
            <v>6.7</v>
          </cell>
          <cell r="AC76">
            <v>2.1</v>
          </cell>
        </row>
        <row r="77">
          <cell r="O77" t="str">
            <v>AAR2000</v>
          </cell>
          <cell r="P77">
            <v>7.47</v>
          </cell>
          <cell r="Q77">
            <v>9.41</v>
          </cell>
          <cell r="U77">
            <v>10.9</v>
          </cell>
          <cell r="W77">
            <v>10.95</v>
          </cell>
          <cell r="AB77">
            <v>6.78</v>
          </cell>
          <cell r="AC77">
            <v>2.12</v>
          </cell>
        </row>
        <row r="78">
          <cell r="O78" t="str">
            <v>AAR2300</v>
          </cell>
          <cell r="P78">
            <v>7.87</v>
          </cell>
          <cell r="Q78">
            <v>9.6</v>
          </cell>
          <cell r="U78">
            <v>11.1</v>
          </cell>
          <cell r="W78">
            <v>11.15</v>
          </cell>
          <cell r="AB78">
            <v>6.86</v>
          </cell>
          <cell r="AC78">
            <v>2.14</v>
          </cell>
        </row>
        <row r="79">
          <cell r="O79" t="str">
            <v>AAR2600</v>
          </cell>
          <cell r="P79">
            <v>7.86</v>
          </cell>
          <cell r="Q79">
            <v>9.7899999999999991</v>
          </cell>
          <cell r="U79">
            <v>11.29</v>
          </cell>
          <cell r="W79">
            <v>11.34</v>
          </cell>
          <cell r="AB79">
            <v>6.9</v>
          </cell>
          <cell r="AC79">
            <v>2.19</v>
          </cell>
        </row>
        <row r="80">
          <cell r="O80" t="str">
            <v>AAR2700</v>
          </cell>
          <cell r="P80">
            <v>7.92</v>
          </cell>
          <cell r="Q80">
            <v>9.85</v>
          </cell>
          <cell r="U80">
            <v>11.35</v>
          </cell>
          <cell r="W80">
            <v>11.4</v>
          </cell>
          <cell r="AB80">
            <v>6.94</v>
          </cell>
          <cell r="AC80">
            <v>2.21</v>
          </cell>
        </row>
        <row r="81">
          <cell r="O81" t="str">
            <v>AAR2900</v>
          </cell>
          <cell r="P81">
            <v>8.0500000000000007</v>
          </cell>
          <cell r="Q81">
            <v>9.99</v>
          </cell>
          <cell r="U81">
            <v>11.49</v>
          </cell>
          <cell r="W81">
            <v>11.53</v>
          </cell>
          <cell r="AB81">
            <v>7.148200000000001</v>
          </cell>
          <cell r="AC81">
            <v>2.25</v>
          </cell>
        </row>
        <row r="82">
          <cell r="O82" t="str">
            <v>AAR3300</v>
          </cell>
          <cell r="P82">
            <v>8.3099999999999987</v>
          </cell>
          <cell r="Q82">
            <v>10.25</v>
          </cell>
          <cell r="U82">
            <v>11.74</v>
          </cell>
          <cell r="W82">
            <v>11.79</v>
          </cell>
          <cell r="AB82">
            <v>7.4</v>
          </cell>
          <cell r="AC82">
            <v>2.35</v>
          </cell>
        </row>
        <row r="83">
          <cell r="O83" t="str">
            <v>AAR3700</v>
          </cell>
          <cell r="P83">
            <v>8.5292999999999992</v>
          </cell>
          <cell r="Q83">
            <v>10.5275</v>
          </cell>
          <cell r="U83">
            <v>12.062200000000001</v>
          </cell>
          <cell r="W83">
            <v>12.1137</v>
          </cell>
          <cell r="AB83">
            <v>9.1</v>
          </cell>
          <cell r="AC83">
            <v>2.89</v>
          </cell>
        </row>
        <row r="84">
          <cell r="O84" t="str">
            <v>AAR4000</v>
          </cell>
          <cell r="P84">
            <v>8.755179</v>
          </cell>
          <cell r="Q84">
            <v>10.813325000000001</v>
          </cell>
          <cell r="U84">
            <v>12.394066</v>
          </cell>
          <cell r="W84">
            <v>12.447111</v>
          </cell>
          <cell r="AB84">
            <v>9.3729999999999993</v>
          </cell>
          <cell r="AC84">
            <v>2.9767000000000001</v>
          </cell>
        </row>
        <row r="85">
          <cell r="O85" t="str">
            <v>AAR4100</v>
          </cell>
          <cell r="P85">
            <v>8.9878343699999999</v>
          </cell>
          <cell r="Q85">
            <v>11.107724750000001</v>
          </cell>
          <cell r="U85">
            <v>12.735887980000001</v>
          </cell>
          <cell r="W85">
            <v>12.79052433</v>
          </cell>
          <cell r="AB85">
            <v>9.8699999999999992</v>
          </cell>
          <cell r="AC85">
            <v>3.14</v>
          </cell>
        </row>
        <row r="86">
          <cell r="O86" t="str">
            <v>AAR4600</v>
          </cell>
          <cell r="P86">
            <v>9.2274694011000005</v>
          </cell>
          <cell r="Q86">
            <v>11.4109564925</v>
          </cell>
          <cell r="U86">
            <v>13.087964619400001</v>
          </cell>
          <cell r="W86">
            <v>13.144240059900001</v>
          </cell>
          <cell r="AB86">
            <v>10.1661</v>
          </cell>
          <cell r="AC86">
            <v>3.2342000000000004</v>
          </cell>
        </row>
        <row r="87">
          <cell r="O87" t="str">
            <v>DO1100</v>
          </cell>
          <cell r="P87">
            <v>11.37</v>
          </cell>
          <cell r="Q87">
            <v>18.68</v>
          </cell>
          <cell r="U87">
            <v>0</v>
          </cell>
        </row>
        <row r="88">
          <cell r="O88" t="str">
            <v>DO1300</v>
          </cell>
          <cell r="P88">
            <v>11.86</v>
          </cell>
          <cell r="Q88">
            <v>19.14</v>
          </cell>
          <cell r="U88">
            <v>14.41</v>
          </cell>
        </row>
        <row r="89">
          <cell r="O89" t="str">
            <v>DO1500</v>
          </cell>
          <cell r="P89">
            <v>12.35</v>
          </cell>
          <cell r="Q89">
            <v>19.510000000000002</v>
          </cell>
          <cell r="U89">
            <v>14.74</v>
          </cell>
        </row>
        <row r="90">
          <cell r="O90" t="str">
            <v>DO1700</v>
          </cell>
          <cell r="P90">
            <v>12.84</v>
          </cell>
          <cell r="Q90">
            <v>19.88</v>
          </cell>
          <cell r="U90">
            <v>15.08</v>
          </cell>
        </row>
        <row r="91">
          <cell r="O91" t="str">
            <v>DO2000</v>
          </cell>
          <cell r="P91">
            <v>13.33</v>
          </cell>
          <cell r="Q91">
            <v>20.329999999999998</v>
          </cell>
          <cell r="U91">
            <v>15.47</v>
          </cell>
        </row>
        <row r="92">
          <cell r="O92" t="str">
            <v>DO2300</v>
          </cell>
          <cell r="P92">
            <v>13.82</v>
          </cell>
          <cell r="Q92">
            <v>20.85</v>
          </cell>
          <cell r="U92">
            <v>15.88</v>
          </cell>
        </row>
        <row r="93">
          <cell r="O93" t="str">
            <v>DO2600</v>
          </cell>
          <cell r="P93">
            <v>14.34</v>
          </cell>
          <cell r="Q93">
            <v>21.29</v>
          </cell>
          <cell r="U93">
            <v>16.37</v>
          </cell>
        </row>
        <row r="94">
          <cell r="O94" t="str">
            <v>DO2700</v>
          </cell>
          <cell r="P94">
            <v>14.8</v>
          </cell>
          <cell r="Q94">
            <v>21.56</v>
          </cell>
          <cell r="U94">
            <v>16.600000000000001</v>
          </cell>
        </row>
        <row r="95">
          <cell r="O95" t="str">
            <v>DO2900</v>
          </cell>
          <cell r="P95">
            <v>15.29</v>
          </cell>
          <cell r="Q95">
            <v>22.08</v>
          </cell>
          <cell r="U95">
            <v>17.010000000000002</v>
          </cell>
        </row>
        <row r="96">
          <cell r="O96" t="str">
            <v>DO3300</v>
          </cell>
          <cell r="P96">
            <v>16.27</v>
          </cell>
          <cell r="Q96">
            <v>23.12</v>
          </cell>
          <cell r="U96">
            <v>17.73</v>
          </cell>
        </row>
        <row r="97">
          <cell r="O97" t="str">
            <v>DO3700</v>
          </cell>
          <cell r="P97">
            <v>16.760000000000002</v>
          </cell>
          <cell r="Q97">
            <v>23.72</v>
          </cell>
          <cell r="U97">
            <v>18.3</v>
          </cell>
        </row>
        <row r="98">
          <cell r="O98" t="str">
            <v>DO4000</v>
          </cell>
          <cell r="P98">
            <v>17.739999999999998</v>
          </cell>
          <cell r="Q98">
            <v>24.23</v>
          </cell>
          <cell r="U98">
            <v>18.760000000000002</v>
          </cell>
        </row>
        <row r="99">
          <cell r="O99" t="str">
            <v>DO4100</v>
          </cell>
          <cell r="P99">
            <v>18.72</v>
          </cell>
          <cell r="Q99">
            <v>24.81</v>
          </cell>
          <cell r="U99">
            <v>19.12</v>
          </cell>
        </row>
        <row r="100">
          <cell r="O100" t="str">
            <v>DO4600</v>
          </cell>
          <cell r="P100">
            <v>19.7</v>
          </cell>
          <cell r="Q100">
            <v>25.56</v>
          </cell>
          <cell r="U100">
            <v>19.57</v>
          </cell>
        </row>
        <row r="101">
          <cell r="O101" t="str">
            <v>VL1100</v>
          </cell>
          <cell r="Q101">
            <v>0</v>
          </cell>
          <cell r="R101">
            <v>0</v>
          </cell>
          <cell r="S101">
            <v>0</v>
          </cell>
          <cell r="T101">
            <v>0</v>
          </cell>
          <cell r="U101">
            <v>0</v>
          </cell>
          <cell r="W101">
            <v>0</v>
          </cell>
        </row>
        <row r="102">
          <cell r="O102" t="str">
            <v>VL1300</v>
          </cell>
          <cell r="Q102">
            <v>0</v>
          </cell>
          <cell r="R102">
            <v>0</v>
          </cell>
          <cell r="S102">
            <v>0</v>
          </cell>
          <cell r="T102">
            <v>0</v>
          </cell>
          <cell r="U102">
            <v>0</v>
          </cell>
          <cell r="W102">
            <v>0</v>
          </cell>
        </row>
        <row r="103">
          <cell r="O103" t="str">
            <v>VL1500</v>
          </cell>
          <cell r="Q103">
            <v>12.01</v>
          </cell>
          <cell r="R103">
            <v>9.7799999999999994</v>
          </cell>
          <cell r="S103">
            <v>12.22</v>
          </cell>
          <cell r="T103">
            <v>12.66</v>
          </cell>
          <cell r="U103">
            <v>14.84</v>
          </cell>
          <cell r="W103">
            <v>14.86</v>
          </cell>
        </row>
        <row r="104">
          <cell r="O104" t="str">
            <v>VL1700</v>
          </cell>
          <cell r="Q104">
            <v>12.4</v>
          </cell>
          <cell r="R104">
            <v>10.08</v>
          </cell>
          <cell r="S104">
            <v>12.64</v>
          </cell>
          <cell r="T104">
            <v>13.08</v>
          </cell>
          <cell r="U104">
            <v>15.26</v>
          </cell>
          <cell r="W104">
            <v>15.28</v>
          </cell>
        </row>
        <row r="105">
          <cell r="O105" t="str">
            <v>VL2000</v>
          </cell>
          <cell r="Q105">
            <v>12.81</v>
          </cell>
          <cell r="R105">
            <v>10.39</v>
          </cell>
          <cell r="S105">
            <v>13.07</v>
          </cell>
          <cell r="T105">
            <v>13.52</v>
          </cell>
          <cell r="U105">
            <v>15.69</v>
          </cell>
          <cell r="W105">
            <v>15.7</v>
          </cell>
        </row>
        <row r="106">
          <cell r="O106" t="str">
            <v>VL2300</v>
          </cell>
          <cell r="Q106">
            <v>13.23</v>
          </cell>
          <cell r="R106">
            <v>10.69</v>
          </cell>
          <cell r="S106">
            <v>13.51</v>
          </cell>
          <cell r="T106">
            <v>13.97</v>
          </cell>
          <cell r="U106">
            <v>16.13</v>
          </cell>
          <cell r="W106">
            <v>16.149999999999999</v>
          </cell>
        </row>
        <row r="107">
          <cell r="O107" t="str">
            <v>VL2600</v>
          </cell>
          <cell r="Q107">
            <v>14.01</v>
          </cell>
          <cell r="R107">
            <v>11</v>
          </cell>
          <cell r="S107">
            <v>14.32</v>
          </cell>
          <cell r="T107">
            <v>14.8</v>
          </cell>
          <cell r="U107">
            <v>16.940000000000001</v>
          </cell>
          <cell r="W107">
            <v>16.95</v>
          </cell>
        </row>
        <row r="108">
          <cell r="O108" t="str">
            <v>VL2700</v>
          </cell>
          <cell r="Q108">
            <v>0</v>
          </cell>
          <cell r="R108">
            <v>0</v>
          </cell>
          <cell r="S108">
            <v>0</v>
          </cell>
          <cell r="T108">
            <v>0</v>
          </cell>
          <cell r="U108">
            <v>0</v>
          </cell>
          <cell r="W108">
            <v>0</v>
          </cell>
        </row>
        <row r="109">
          <cell r="O109" t="str">
            <v>VL2900</v>
          </cell>
          <cell r="Q109">
            <v>14.57</v>
          </cell>
          <cell r="R109">
            <v>11.29</v>
          </cell>
          <cell r="S109">
            <v>14.89</v>
          </cell>
          <cell r="T109">
            <v>15.39</v>
          </cell>
          <cell r="U109">
            <v>17.510000000000002</v>
          </cell>
          <cell r="W109">
            <v>17.53</v>
          </cell>
        </row>
        <row r="110">
          <cell r="O110" t="str">
            <v>VL3300</v>
          </cell>
          <cell r="Q110">
            <v>15.24</v>
          </cell>
          <cell r="R110">
            <v>11.6</v>
          </cell>
          <cell r="S110">
            <v>15.89</v>
          </cell>
          <cell r="T110">
            <v>16.100000000000001</v>
          </cell>
          <cell r="U110">
            <v>18.21</v>
          </cell>
          <cell r="W110">
            <v>18.23</v>
          </cell>
        </row>
        <row r="111">
          <cell r="O111" t="str">
            <v>VL3700</v>
          </cell>
          <cell r="Q111">
            <v>16.100000000000001</v>
          </cell>
          <cell r="R111">
            <v>11.91</v>
          </cell>
          <cell r="S111">
            <v>16.489999999999998</v>
          </cell>
          <cell r="T111">
            <v>17.02</v>
          </cell>
          <cell r="U111">
            <v>19.11</v>
          </cell>
          <cell r="W111">
            <v>19.12</v>
          </cell>
        </row>
        <row r="112">
          <cell r="O112" t="str">
            <v>VL4000</v>
          </cell>
          <cell r="Q112">
            <v>0</v>
          </cell>
          <cell r="R112">
            <v>0</v>
          </cell>
          <cell r="S112">
            <v>0</v>
          </cell>
          <cell r="T112">
            <v>0</v>
          </cell>
          <cell r="U112">
            <v>0</v>
          </cell>
          <cell r="W112">
            <v>0</v>
          </cell>
        </row>
        <row r="113">
          <cell r="O113" t="str">
            <v>VL4100</v>
          </cell>
          <cell r="Q113">
            <v>16.78</v>
          </cell>
          <cell r="R113">
            <v>12.21</v>
          </cell>
          <cell r="S113">
            <v>17.190000000000001</v>
          </cell>
          <cell r="T113">
            <v>17.73</v>
          </cell>
          <cell r="U113">
            <v>19.809999999999999</v>
          </cell>
          <cell r="W113">
            <v>19.82</v>
          </cell>
        </row>
        <row r="114">
          <cell r="O114" t="str">
            <v>VL4600</v>
          </cell>
          <cell r="Q114">
            <v>17.559999999999999</v>
          </cell>
          <cell r="R114">
            <v>12.51</v>
          </cell>
          <cell r="S114">
            <v>18</v>
          </cell>
          <cell r="T114">
            <v>18.559999999999999</v>
          </cell>
          <cell r="U114">
            <v>20.62</v>
          </cell>
          <cell r="W114">
            <v>20.63</v>
          </cell>
        </row>
      </sheetData>
      <sheetData sheetId="2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Note"/>
      <sheetName val="Input Sheet"/>
      <sheetName val="Cost Study Output"/>
      <sheetName val="Forging Wt_Link"/>
      <sheetName val="Forging Wt_AE"/>
      <sheetName val="Ops Info Req"/>
      <sheetName val="Mfg Study_Mfg"/>
      <sheetName val="Mfg Study_Link"/>
      <sheetName val="BOPs_Purchasing"/>
      <sheetName val="Budget_Rates"/>
      <sheetName val="Assumptions"/>
      <sheetName val="Rates"/>
      <sheetName val="TP"/>
      <sheetName val="Weight Calcs"/>
    </sheetNames>
    <sheetDataSet>
      <sheetData sheetId="0"/>
      <sheetData sheetId="1"/>
      <sheetData sheetId="2"/>
      <sheetData sheetId="3"/>
      <sheetData sheetId="4"/>
      <sheetData sheetId="5"/>
      <sheetData sheetId="6"/>
      <sheetData sheetId="7"/>
      <sheetData sheetId="8" refreshError="1">
        <row r="9">
          <cell r="AF9" t="e">
            <v>#N/A</v>
          </cell>
          <cell r="AG9">
            <v>204.7</v>
          </cell>
          <cell r="AH9">
            <v>76.454999999999998</v>
          </cell>
          <cell r="AI9">
            <v>0.79</v>
          </cell>
          <cell r="AJ9">
            <v>1.5032656249999998</v>
          </cell>
          <cell r="AK9">
            <v>0.56146640624999999</v>
          </cell>
          <cell r="AL9">
            <v>0.79</v>
          </cell>
          <cell r="BK9" t="str">
            <v>Input field</v>
          </cell>
          <cell r="BL9">
            <v>1</v>
          </cell>
          <cell r="BM9">
            <v>1</v>
          </cell>
          <cell r="BN9">
            <v>0.1</v>
          </cell>
          <cell r="BO9">
            <v>0.2</v>
          </cell>
        </row>
        <row r="10">
          <cell r="AF10" t="str">
            <v>CHE</v>
          </cell>
          <cell r="AM10">
            <v>1350</v>
          </cell>
          <cell r="AN10">
            <v>0.9661766600346392</v>
          </cell>
          <cell r="BK10" t="str">
            <v>CHE</v>
          </cell>
          <cell r="BL10">
            <v>1</v>
          </cell>
          <cell r="BO10">
            <v>0.2</v>
          </cell>
        </row>
        <row r="11">
          <cell r="AF11" t="str">
            <v>GDI</v>
          </cell>
          <cell r="AM11">
            <v>14</v>
          </cell>
          <cell r="AN11">
            <v>0.24987952237314151</v>
          </cell>
          <cell r="BK11" t="str">
            <v>GTM</v>
          </cell>
          <cell r="BL11">
            <v>1</v>
          </cell>
          <cell r="BO11">
            <v>0.2</v>
          </cell>
        </row>
        <row r="12">
          <cell r="BK12" t="str">
            <v>PEN</v>
          </cell>
          <cell r="BL12">
            <v>1</v>
          </cell>
          <cell r="BO12">
            <v>0.2</v>
          </cell>
        </row>
        <row r="13">
          <cell r="BK13" t="str">
            <v>RAY</v>
          </cell>
          <cell r="BL13">
            <v>1</v>
          </cell>
          <cell r="BO13">
            <v>0.2</v>
          </cell>
        </row>
        <row r="14">
          <cell r="BK14" t="str">
            <v>UDL</v>
          </cell>
          <cell r="BL14">
            <v>1</v>
          </cell>
          <cell r="BO14">
            <v>0.2</v>
          </cell>
        </row>
        <row r="15">
          <cell r="BK15" t="str">
            <v>UTS</v>
          </cell>
          <cell r="BL15">
            <v>1</v>
          </cell>
          <cell r="BO15">
            <v>0.2</v>
          </cell>
        </row>
        <row r="16">
          <cell r="BK16" t="str">
            <v>JDS</v>
          </cell>
          <cell r="BL16">
            <v>1</v>
          </cell>
          <cell r="BO16">
            <v>0.2</v>
          </cell>
        </row>
        <row r="17">
          <cell r="BK17" t="str">
            <v>SDS</v>
          </cell>
          <cell r="BL17">
            <v>1</v>
          </cell>
          <cell r="BO17">
            <v>0.2</v>
          </cell>
        </row>
        <row r="18">
          <cell r="BK18" t="str">
            <v>UNIVEL</v>
          </cell>
          <cell r="BL18">
            <v>1</v>
          </cell>
          <cell r="BO18">
            <v>0.2</v>
          </cell>
        </row>
        <row r="19">
          <cell r="BK19" t="str">
            <v>GDI</v>
          </cell>
          <cell r="BM19">
            <v>1</v>
          </cell>
          <cell r="BN19">
            <v>0.1</v>
          </cell>
          <cell r="BO19">
            <v>0.2</v>
          </cell>
          <cell r="BP19">
            <v>14</v>
          </cell>
          <cell r="BQ19">
            <v>0.24987952237314151</v>
          </cell>
        </row>
        <row r="20">
          <cell r="BK20" t="str">
            <v>TAIWAY</v>
          </cell>
          <cell r="BM20">
            <v>1</v>
          </cell>
          <cell r="BN20">
            <v>0.1</v>
          </cell>
          <cell r="BO20">
            <v>0.2</v>
          </cell>
        </row>
      </sheetData>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Quotation Analysis Form"/>
      <sheetName val="Traduction"/>
      <sheetName val="Parameters"/>
      <sheetName val="Request for Quotation"/>
      <sheetName val="Profile 2997 Prices per length"/>
      <sheetName val="Profile 2731 Prices per length "/>
      <sheetName val="Profile 1560 Prices per length"/>
      <sheetName val="Profiles"/>
      <sheetName val="Packaging Instructions"/>
      <sheetName val="Quotation Analysis Form S.O.P"/>
      <sheetName val="Feuil1"/>
      <sheetName val="Feuil2"/>
      <sheetName val="Feuil3"/>
      <sheetName val="Lists"/>
    </sheetNames>
    <sheetDataSet>
      <sheetData sheetId="0" refreshError="1"/>
      <sheetData sheetId="1" refreshError="1"/>
      <sheetData sheetId="2"/>
      <sheetData sheetId="3" refreshError="1">
        <row r="58">
          <cell r="A58" t="str">
            <v>yes</v>
          </cell>
        </row>
        <row r="59">
          <cell r="A59" t="str">
            <v>no</v>
          </cell>
        </row>
        <row r="62">
          <cell r="A62" t="str">
            <v>PU</v>
          </cell>
        </row>
        <row r="63">
          <cell r="A63" t="str">
            <v>HU</v>
          </cell>
        </row>
        <row r="66">
          <cell r="A66" t="str">
            <v>Tooling</v>
          </cell>
        </row>
        <row r="67">
          <cell r="A67" t="str">
            <v>D&amp;D</v>
          </cell>
        </row>
        <row r="70">
          <cell r="A70" t="str">
            <v>30 days nets</v>
          </cell>
        </row>
        <row r="71">
          <cell r="A71" t="str">
            <v>30 days end of month</v>
          </cell>
        </row>
        <row r="72">
          <cell r="A72" t="str">
            <v>45 days nets</v>
          </cell>
        </row>
        <row r="73">
          <cell r="A73" t="str">
            <v>45 days end of month</v>
          </cell>
        </row>
        <row r="74">
          <cell r="A74" t="str">
            <v>60 days nets</v>
          </cell>
        </row>
        <row r="75">
          <cell r="A75" t="str">
            <v>60 days end of month</v>
          </cell>
        </row>
        <row r="76">
          <cell r="A76" t="str">
            <v>60 days end of month the 10th</v>
          </cell>
        </row>
        <row r="77">
          <cell r="A77" t="str">
            <v>75 days nets</v>
          </cell>
        </row>
        <row r="78">
          <cell r="A78" t="str">
            <v>75 days end of month</v>
          </cell>
        </row>
        <row r="79">
          <cell r="A79" t="str">
            <v>90 days nets</v>
          </cell>
        </row>
        <row r="80">
          <cell r="A80" t="str">
            <v>90 days end of month</v>
          </cell>
        </row>
        <row r="81">
          <cell r="A81" t="str">
            <v>90 days end of month the 10th</v>
          </cell>
        </row>
        <row r="82">
          <cell r="A82" t="str">
            <v>105 days nets</v>
          </cell>
        </row>
        <row r="83">
          <cell r="A83" t="str">
            <v>105 days end of month</v>
          </cell>
        </row>
        <row r="84">
          <cell r="A84" t="str">
            <v>120 days nets</v>
          </cell>
        </row>
        <row r="85">
          <cell r="A85" t="str">
            <v>120 days end of month</v>
          </cell>
        </row>
      </sheetData>
      <sheetData sheetId="4"/>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
      <sheetName val="GENERAL"/>
      <sheetName val="RULES"/>
    </sheetNames>
    <sheetDataSet>
      <sheetData sheetId="0"/>
      <sheetData sheetId="1">
        <row r="2">
          <cell r="D2">
            <v>3</v>
          </cell>
        </row>
        <row r="4">
          <cell r="D4" t="str">
            <v>ext</v>
          </cell>
        </row>
      </sheetData>
      <sheetData sheetId="2"/>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_Names"/>
      <sheetName val="Faxform"/>
      <sheetName val="Template"/>
      <sheetName val="Template-BC"/>
      <sheetName val="INV_BY_PART"/>
      <sheetName val="Ship_To"/>
      <sheetName val="CLONES"/>
      <sheetName val="Xref"/>
      <sheetName val="Xref Pivot"/>
      <sheetName val="Directions"/>
      <sheetName val="ZMMVRZ10"/>
      <sheetName val="MAT_TYPE"/>
      <sheetName val="Holidays"/>
      <sheetName val="week_map"/>
      <sheetName val="PRD All Custs X-Ref"/>
    </sheetNames>
    <sheetDataSet>
      <sheetData sheetId="0" refreshError="1"/>
      <sheetData sheetId="1" refreshError="1"/>
      <sheetData sheetId="2" refreshError="1"/>
      <sheetData sheetId="3" refreshError="1"/>
      <sheetData sheetId="4" refreshError="1"/>
      <sheetData sheetId="5" refreshError="1">
        <row r="3">
          <cell r="B3">
            <v>100108</v>
          </cell>
          <cell r="C3" t="str">
            <v>Cummins</v>
          </cell>
          <cell r="D3">
            <v>0</v>
          </cell>
          <cell r="E3" t="str">
            <v>N</v>
          </cell>
          <cell r="F3" t="str">
            <v>unknown</v>
          </cell>
          <cell r="G3" t="str">
            <v>CMS - 5:00 pm - MHart</v>
          </cell>
        </row>
        <row r="4">
          <cell r="B4">
            <v>100110</v>
          </cell>
          <cell r="C4" t="str">
            <v>CUMMINS ENGINE - DAV,GATE #1 VALLEY POINT, VALLEY DRIVE  RUGBY</v>
          </cell>
          <cell r="D4">
            <v>16</v>
          </cell>
          <cell r="E4" t="str">
            <v>N</v>
          </cell>
          <cell r="F4" t="str">
            <v>Intl-DAV</v>
          </cell>
          <cell r="G4" t="str">
            <v>CMS - 5:00 pm - MHart</v>
          </cell>
        </row>
        <row r="5">
          <cell r="B5">
            <v>100112</v>
          </cell>
          <cell r="C5" t="str">
            <v>Ask Kevin Shuler</v>
          </cell>
          <cell r="D5">
            <v>0</v>
          </cell>
          <cell r="E5" t="str">
            <v>N</v>
          </cell>
          <cell r="F5" t="str">
            <v>Ask Kevin Shuler</v>
          </cell>
          <cell r="G5" t="str">
            <v>CMS - 5:00 pm - MHart</v>
          </cell>
        </row>
        <row r="6">
          <cell r="B6">
            <v>100113</v>
          </cell>
          <cell r="C6" t="str">
            <v>Ask Kevin Shuler</v>
          </cell>
          <cell r="D6">
            <v>0</v>
          </cell>
          <cell r="E6" t="str">
            <v>N</v>
          </cell>
          <cell r="F6" t="str">
            <v>Ask Kevin Shuler</v>
          </cell>
          <cell r="G6" t="str">
            <v>CMS - 5:00 pm - MHart</v>
          </cell>
        </row>
        <row r="7">
          <cell r="B7">
            <v>100115</v>
          </cell>
          <cell r="C7" t="str">
            <v>GETRAG CORPORATION,1848 GETRAG PARKWAY,NEWTON,28658,NC</v>
          </cell>
          <cell r="D7">
            <v>7</v>
          </cell>
          <cell r="E7" t="str">
            <v>N</v>
          </cell>
          <cell r="F7" t="str">
            <v>GAP</v>
          </cell>
          <cell r="G7" t="str">
            <v>GPG - Midnight - Dock73 - CCHT-NC</v>
          </cell>
        </row>
        <row r="8">
          <cell r="B8">
            <v>100117</v>
          </cell>
          <cell r="C8" t="str">
            <v>Ask Kevin Shuler</v>
          </cell>
          <cell r="D8">
            <v>0</v>
          </cell>
          <cell r="E8" t="str">
            <v>N</v>
          </cell>
          <cell r="F8" t="str">
            <v>Ask Kevin Shuler</v>
          </cell>
          <cell r="G8" t="str">
            <v>CMS - 5:00 pm - MHart</v>
          </cell>
        </row>
        <row r="9">
          <cell r="B9">
            <v>100118</v>
          </cell>
          <cell r="C9" t="str">
            <v>WABCO COMPRESSOR MANUFACTURNG CO.,4500 LEEDS AVENUE,CHARLESTON,29405,SC</v>
          </cell>
          <cell r="D9">
            <v>1</v>
          </cell>
          <cell r="E9" t="str">
            <v>N</v>
          </cell>
          <cell r="F9" t="str">
            <v>WABCO</v>
          </cell>
          <cell r="G9" t="str">
            <v>GPG - 7:00 am - HAND DELV.</v>
          </cell>
        </row>
        <row r="10">
          <cell r="B10">
            <v>100120</v>
          </cell>
          <cell r="C10" t="str">
            <v>Maximum Spindle Utilization,1141 S. Walnut Street,Edinburgh,46124,IN</v>
          </cell>
          <cell r="D10">
            <v>2</v>
          </cell>
          <cell r="E10" t="str">
            <v>N</v>
          </cell>
          <cell r="F10" t="str">
            <v>MSU</v>
          </cell>
          <cell r="G10" t="str">
            <v>USF HOLLAND / UPS Acct # Y9312F</v>
          </cell>
        </row>
        <row r="11">
          <cell r="B11">
            <v>100121</v>
          </cell>
          <cell r="C11" t="str">
            <v>EGL TRADE SERVICES</v>
          </cell>
          <cell r="D11">
            <v>3</v>
          </cell>
          <cell r="E11" t="str">
            <v>N</v>
          </cell>
          <cell r="F11" t="str">
            <v>EGLTRD</v>
          </cell>
          <cell r="G11" t="str">
            <v>CMS - 5:00 pm - MHart</v>
          </cell>
        </row>
        <row r="12">
          <cell r="B12">
            <v>100123</v>
          </cell>
          <cell r="C12" t="str">
            <v>I-Bot</v>
          </cell>
          <cell r="D12">
            <v>1</v>
          </cell>
          <cell r="E12" t="str">
            <v>N</v>
          </cell>
          <cell r="F12" t="str">
            <v>I-Bot</v>
          </cell>
          <cell r="G12" t="str">
            <v>GPG - 4:30 pm - LTL USF Holland</v>
          </cell>
        </row>
        <row r="13">
          <cell r="B13">
            <v>100124</v>
          </cell>
          <cell r="C13" t="str">
            <v>Ask Kevin Shuler</v>
          </cell>
          <cell r="D13">
            <v>0</v>
          </cell>
          <cell r="E13" t="str">
            <v>N</v>
          </cell>
          <cell r="F13" t="str">
            <v>Ask Kevin Shuler</v>
          </cell>
          <cell r="G13" t="str">
            <v>CMS - 5:00 pm - MHart</v>
          </cell>
        </row>
        <row r="14">
          <cell r="B14">
            <v>100125</v>
          </cell>
          <cell r="C14" t="str">
            <v>Ask Kevin Shuler</v>
          </cell>
          <cell r="D14">
            <v>0</v>
          </cell>
          <cell r="E14" t="str">
            <v>N</v>
          </cell>
          <cell r="F14" t="str">
            <v>Ask Kevin Shuler</v>
          </cell>
          <cell r="G14" t="str">
            <v>CMS - 5:00 pm - MHart</v>
          </cell>
        </row>
        <row r="15">
          <cell r="B15">
            <v>100126</v>
          </cell>
          <cell r="C15" t="str">
            <v>Ask Kevin Shuler</v>
          </cell>
          <cell r="D15">
            <v>0</v>
          </cell>
          <cell r="E15" t="str">
            <v>N</v>
          </cell>
          <cell r="F15" t="str">
            <v>Ask Kevin Shuler</v>
          </cell>
          <cell r="G15" t="str">
            <v>CMS - 5:00 pm - MHart</v>
          </cell>
        </row>
        <row r="16">
          <cell r="B16">
            <v>100127</v>
          </cell>
          <cell r="C16" t="str">
            <v>Ask Kevin Shuler</v>
          </cell>
          <cell r="D16">
            <v>0</v>
          </cell>
          <cell r="E16" t="str">
            <v>n</v>
          </cell>
          <cell r="F16" t="str">
            <v>Ask Kevin Shuler</v>
          </cell>
          <cell r="G16" t="str">
            <v>Unknown</v>
          </cell>
        </row>
        <row r="17">
          <cell r="B17">
            <v>100128</v>
          </cell>
          <cell r="C17" t="str">
            <v>unknown - Krupp Brazil sold to #</v>
          </cell>
          <cell r="D17">
            <v>0</v>
          </cell>
          <cell r="E17" t="str">
            <v>N</v>
          </cell>
          <cell r="F17" t="str">
            <v>WABCO BRAZIL</v>
          </cell>
          <cell r="G17" t="str">
            <v>CMS - 5:00 pm - Tokyu World Transport (305-882-8815)</v>
          </cell>
        </row>
        <row r="18">
          <cell r="B18">
            <v>100129</v>
          </cell>
          <cell r="C18" t="str">
            <v>JOHNSTON SWEEPER 4651 SCHAEFER AVE. CHINO, CA 91710</v>
          </cell>
          <cell r="D18">
            <v>1</v>
          </cell>
          <cell r="E18" t="str">
            <v>N</v>
          </cell>
          <cell r="F18" t="str">
            <v>Johnston</v>
          </cell>
          <cell r="G18" t="str">
            <v>UPS - COD</v>
          </cell>
        </row>
        <row r="19">
          <cell r="B19">
            <v>100130</v>
          </cell>
          <cell r="C19" t="str">
            <v>CUMMINS CAL PACIFIC</v>
          </cell>
          <cell r="D19">
            <v>3</v>
          </cell>
          <cell r="E19" t="str">
            <v>N</v>
          </cell>
          <cell r="F19" t="str">
            <v>CAL PACIFIC</v>
          </cell>
          <cell r="G19" t="str">
            <v>CMS - 4:00 pm - UPS</v>
          </cell>
        </row>
        <row r="20">
          <cell r="B20">
            <v>100131</v>
          </cell>
          <cell r="C20" t="str">
            <v>ALFING, GERMANY</v>
          </cell>
          <cell r="D20">
            <v>3</v>
          </cell>
          <cell r="E20" t="str">
            <v>N</v>
          </cell>
          <cell r="F20" t="str">
            <v>ALFING</v>
          </cell>
          <cell r="G20" t="str">
            <v>CMS - 5:00 pm - MHart</v>
          </cell>
        </row>
        <row r="21">
          <cell r="B21">
            <v>100132</v>
          </cell>
          <cell r="C21" t="str">
            <v>LUK AUTOMOTIVE</v>
          </cell>
          <cell r="D21">
            <v>2</v>
          </cell>
          <cell r="E21" t="str">
            <v>N</v>
          </cell>
          <cell r="F21" t="str">
            <v>LUK</v>
          </cell>
          <cell r="G21" t="str">
            <v>GPG - 4:30 pm - MUST GO ROADWAY!!!!!</v>
          </cell>
        </row>
        <row r="22">
          <cell r="B22">
            <v>100133</v>
          </cell>
          <cell r="C22" t="str">
            <v>MANCOR</v>
          </cell>
          <cell r="D22">
            <v>0</v>
          </cell>
          <cell r="E22" t="str">
            <v>N</v>
          </cell>
          <cell r="F22" t="str">
            <v>MANCOR</v>
          </cell>
          <cell r="G22" t="str">
            <v>GPG - CALL JEVIC 888-465-3842  "PFF"</v>
          </cell>
        </row>
        <row r="23">
          <cell r="B23">
            <v>100136</v>
          </cell>
          <cell r="C23" t="str">
            <v>HYPRO</v>
          </cell>
          <cell r="D23">
            <v>3</v>
          </cell>
          <cell r="E23" t="str">
            <v>N</v>
          </cell>
          <cell r="F23" t="str">
            <v>HYPRO</v>
          </cell>
          <cell r="G23" t="str">
            <v>GPG - 4:30 pm - Roadway.  &lt;210# via UPS Acct#2AW465</v>
          </cell>
        </row>
        <row r="24">
          <cell r="B24">
            <v>100137</v>
          </cell>
          <cell r="C24" t="str">
            <v>BENDIX</v>
          </cell>
          <cell r="D24">
            <v>2</v>
          </cell>
          <cell r="E24" t="str">
            <v>N</v>
          </cell>
          <cell r="F24" t="str">
            <v>BENDIX</v>
          </cell>
          <cell r="G24" t="str">
            <v>CALL APL LOGISTICS-804-425-6101</v>
          </cell>
        </row>
        <row r="25">
          <cell r="B25">
            <v>100138</v>
          </cell>
          <cell r="C25" t="str">
            <v>GVW PARTS, LLC</v>
          </cell>
          <cell r="D25">
            <v>3</v>
          </cell>
          <cell r="E25" t="str">
            <v>N</v>
          </cell>
          <cell r="F25" t="str">
            <v>GVW PARTS</v>
          </cell>
          <cell r="G25" t="str">
            <v>CALL EAGLE GLOBAL LOG-317-837-5812</v>
          </cell>
        </row>
        <row r="26">
          <cell r="B26">
            <v>100140</v>
          </cell>
          <cell r="C26" t="str">
            <v>BC GEARS</v>
          </cell>
          <cell r="D26">
            <v>1</v>
          </cell>
          <cell r="E26" t="str">
            <v>N</v>
          </cell>
          <cell r="F26" t="str">
            <v>BC GEARS</v>
          </cell>
          <cell r="G26" t="str">
            <v>CMS - 4:30 pm - Fed-Ex Ground Acct # / Schnider Logistics 8883142273 option #2</v>
          </cell>
        </row>
        <row r="27">
          <cell r="B27">
            <v>100140</v>
          </cell>
          <cell r="C27" t="str">
            <v>BC GEARS</v>
          </cell>
          <cell r="D27">
            <v>1</v>
          </cell>
          <cell r="E27" t="str">
            <v>N</v>
          </cell>
          <cell r="F27" t="str">
            <v>BC GEARS</v>
          </cell>
          <cell r="G27" t="str">
            <v>CMS - 4:30 pm - Fed-Ex Ground Acct # / Schnider Logistics 8883142273 option #2</v>
          </cell>
        </row>
        <row r="28">
          <cell r="B28">
            <v>100142</v>
          </cell>
          <cell r="C28" t="str">
            <v>CUSTOM MACHINE SERVICE</v>
          </cell>
          <cell r="D28">
            <v>3</v>
          </cell>
          <cell r="E28" t="str">
            <v>N</v>
          </cell>
          <cell r="F28" t="str">
            <v>CUSTOM MACHINE</v>
          </cell>
          <cell r="G28" t="str">
            <v>FEDEX Collect / UPS ACCT # E66365</v>
          </cell>
        </row>
        <row r="29">
          <cell r="B29">
            <v>100143</v>
          </cell>
          <cell r="C29" t="str">
            <v>MOTION INDUSTRIES</v>
          </cell>
          <cell r="D29">
            <v>3</v>
          </cell>
          <cell r="E29" t="str">
            <v>N</v>
          </cell>
          <cell r="F29" t="str">
            <v>MOTION INDUSTRIES</v>
          </cell>
          <cell r="G29" t="str">
            <v>Conway Central Express, Fedex Freight or UPS acct# E66365</v>
          </cell>
        </row>
        <row r="30">
          <cell r="B30">
            <v>100144</v>
          </cell>
          <cell r="C30" t="str">
            <v>CTS</v>
          </cell>
          <cell r="D30">
            <v>3</v>
          </cell>
          <cell r="E30" t="str">
            <v>N</v>
          </cell>
          <cell r="F30" t="str">
            <v>CTS</v>
          </cell>
          <cell r="G30" t="str">
            <v>COLLECT FEDEX#26441402 or  UPS# 438-505</v>
          </cell>
        </row>
        <row r="31">
          <cell r="B31">
            <v>100145</v>
          </cell>
          <cell r="C31" t="str">
            <v>I-Bot</v>
          </cell>
          <cell r="D31">
            <v>1</v>
          </cell>
          <cell r="E31" t="str">
            <v>N</v>
          </cell>
          <cell r="F31" t="str">
            <v>I-Bot</v>
          </cell>
          <cell r="G31" t="str">
            <v>GPG - 4:30 pm - LTL USF Holland</v>
          </cell>
        </row>
        <row r="32">
          <cell r="B32">
            <v>100149</v>
          </cell>
          <cell r="C32" t="str">
            <v>Ask Kevin Shuler</v>
          </cell>
          <cell r="D32">
            <v>0</v>
          </cell>
          <cell r="E32" t="str">
            <v>N</v>
          </cell>
          <cell r="F32" t="str">
            <v>Ask Kevin Shuler</v>
          </cell>
          <cell r="G32" t="str">
            <v>Ask Kevin Shuler</v>
          </cell>
        </row>
        <row r="33">
          <cell r="B33">
            <v>100151</v>
          </cell>
          <cell r="C33" t="str">
            <v>TOTAL COMPONENT SOLUTIONS</v>
          </cell>
          <cell r="D33">
            <v>0</v>
          </cell>
          <cell r="E33" t="str">
            <v>N</v>
          </cell>
          <cell r="F33" t="str">
            <v>Total Component Solutions</v>
          </cell>
          <cell r="G33" t="str">
            <v xml:space="preserve">USF HOLLAND </v>
          </cell>
        </row>
        <row r="34">
          <cell r="B34">
            <v>100158</v>
          </cell>
          <cell r="C34" t="str">
            <v>Ask Kevin Shuler</v>
          </cell>
          <cell r="D34">
            <v>0</v>
          </cell>
          <cell r="E34" t="str">
            <v>N</v>
          </cell>
          <cell r="F34" t="str">
            <v>Ask Kevin Shuler</v>
          </cell>
          <cell r="G34" t="str">
            <v>CMS - 5:00 pm - MHart</v>
          </cell>
        </row>
        <row r="35">
          <cell r="B35">
            <v>100167</v>
          </cell>
          <cell r="C35" t="str">
            <v>Unknown</v>
          </cell>
          <cell r="D35">
            <v>0</v>
          </cell>
          <cell r="E35" t="str">
            <v>N</v>
          </cell>
          <cell r="G35" t="str">
            <v>Unknown</v>
          </cell>
        </row>
        <row r="36">
          <cell r="B36">
            <v>200057</v>
          </cell>
          <cell r="C36" t="str">
            <v>CUMMINS ENGINE CO.,500 CENTRAL AVE.,COLUMBUS,47201,IN</v>
          </cell>
          <cell r="D36">
            <v>2</v>
          </cell>
          <cell r="E36" t="str">
            <v>Y</v>
          </cell>
          <cell r="F36" t="str">
            <v>CFP</v>
          </cell>
          <cell r="G36" t="str">
            <v>CMS - 5:00 pm - MHart</v>
          </cell>
        </row>
        <row r="37">
          <cell r="B37">
            <v>200058</v>
          </cell>
          <cell r="F37" t="str">
            <v>DAV</v>
          </cell>
          <cell r="G37" t="str">
            <v>FEDEX</v>
          </cell>
        </row>
        <row r="38">
          <cell r="B38">
            <v>200059</v>
          </cell>
          <cell r="C38" t="str">
            <v>CUMMINS ENGINE CO.,800 EAST THIRD ST.,SEYMOUR,47274,IN</v>
          </cell>
          <cell r="D38">
            <v>2</v>
          </cell>
          <cell r="E38" t="str">
            <v>Y</v>
          </cell>
          <cell r="F38" t="str">
            <v>CIC</v>
          </cell>
          <cell r="G38" t="str">
            <v>CMS - 5:00 pm - MHart</v>
          </cell>
        </row>
        <row r="39">
          <cell r="B39">
            <v>200060</v>
          </cell>
          <cell r="C39" t="str">
            <v>CUMMINS ENGINE CO.,4155 QUEST WAY,MEMPHIS,38115,TN</v>
          </cell>
          <cell r="D39">
            <v>2</v>
          </cell>
          <cell r="E39" t="str">
            <v>N</v>
          </cell>
          <cell r="F39" t="str">
            <v>MDC</v>
          </cell>
          <cell r="G39" t="str">
            <v>CMS - 5:00 pm - Glen National (tue &amp; fri)</v>
          </cell>
        </row>
        <row r="40">
          <cell r="B40">
            <v>200061</v>
          </cell>
          <cell r="C40" t="str">
            <v>JAMESTOWN ENGINE PLANT,4720 BAKER STREET EXT.,LAKEWOOD,14750,NY</v>
          </cell>
          <cell r="D40">
            <v>1</v>
          </cell>
          <cell r="E40" t="str">
            <v>Y</v>
          </cell>
          <cell r="F40" t="str">
            <v>JEP</v>
          </cell>
          <cell r="G40" t="str">
            <v>CMS - 11:00 am - Regal</v>
          </cell>
        </row>
        <row r="41">
          <cell r="B41">
            <v>200062</v>
          </cell>
          <cell r="C41" t="str">
            <v>DIESEL RECON AUSTRALIA,2151 AIRWEST BLVD,PLAINFIELD,46168,IN</v>
          </cell>
          <cell r="D41">
            <v>4</v>
          </cell>
          <cell r="E41" t="str">
            <v>N</v>
          </cell>
          <cell r="F41" t="str">
            <v>Intl-Australia</v>
          </cell>
          <cell r="G41" t="str">
            <v>CMS - 5:00 pm - MHart</v>
          </cell>
        </row>
        <row r="42">
          <cell r="B42">
            <v>200063</v>
          </cell>
          <cell r="C42" t="str">
            <v>Ask Kevin Shuler</v>
          </cell>
          <cell r="D42">
            <v>0</v>
          </cell>
          <cell r="E42" t="str">
            <v>N</v>
          </cell>
          <cell r="F42" t="str">
            <v>Ask Kevin Shuler</v>
          </cell>
          <cell r="G42" t="str">
            <v>CMS - 5:00 pm - MHart</v>
          </cell>
        </row>
        <row r="43">
          <cell r="B43">
            <v>200064</v>
          </cell>
          <cell r="C43" t="str">
            <v>Cummins, S de R.L de C.V.,13485 SOUTH UNITEC DRIVE,LAREDO,78041,TX</v>
          </cell>
          <cell r="D43">
            <v>16</v>
          </cell>
          <cell r="E43" t="str">
            <v>N</v>
          </cell>
          <cell r="F43" t="str">
            <v>Intl-Mexico</v>
          </cell>
          <cell r="G43" t="str">
            <v>CMS - 5:00 pm - MHart</v>
          </cell>
        </row>
        <row r="44">
          <cell r="B44">
            <v>200065</v>
          </cell>
          <cell r="C44" t="str">
            <v>TKA ATLAS INC.,901 S. RTE 23,FOSTORIA,44830,OH</v>
          </cell>
          <cell r="D44">
            <v>2</v>
          </cell>
          <cell r="E44" t="str">
            <v>N</v>
          </cell>
          <cell r="F44" t="str">
            <v>Atlas</v>
          </cell>
          <cell r="G44" t="str">
            <v>CMS - 5:00 pm - MHart</v>
          </cell>
        </row>
        <row r="45">
          <cell r="B45">
            <v>200066</v>
          </cell>
          <cell r="C45" t="str">
            <v>CUMMINS ENGINE COMPANY,AFTERMARKET,2680 PERSHING AVE.,MEMPHIS,38112,TN</v>
          </cell>
          <cell r="D45">
            <v>2</v>
          </cell>
          <cell r="E45" t="str">
            <v>N</v>
          </cell>
          <cell r="F45" t="str">
            <v>DRCM</v>
          </cell>
          <cell r="G45" t="str">
            <v>CMS - 5:00 pm - Glen National (tue &amp; fri)</v>
          </cell>
        </row>
        <row r="46">
          <cell r="B46">
            <v>200067</v>
          </cell>
          <cell r="C46" t="str">
            <v>PPG</v>
          </cell>
          <cell r="D46">
            <v>5</v>
          </cell>
          <cell r="E46" t="str">
            <v>N</v>
          </cell>
          <cell r="F46" t="str">
            <v>PPG</v>
          </cell>
          <cell r="G46" t="str">
            <v>CMS - 5:00 pm - USFH COLLECT - Contact Mike for PO#/ UPS Acct #X37365</v>
          </cell>
        </row>
        <row r="47">
          <cell r="B47">
            <v>200068</v>
          </cell>
          <cell r="C47" t="str">
            <v>CUMMINS ENGINE CO - CTC, INC.,1900 McKINLEY,COLUMBUS, IN,47201,</v>
          </cell>
          <cell r="D47">
            <v>3</v>
          </cell>
          <cell r="E47" t="str">
            <v>N</v>
          </cell>
          <cell r="F47" t="str">
            <v>STCT</v>
          </cell>
          <cell r="G47" t="str">
            <v>CMS - 5:00 pm - MHart</v>
          </cell>
        </row>
        <row r="48">
          <cell r="B48">
            <v>200069</v>
          </cell>
          <cell r="C48" t="str">
            <v>FUEL SYSTEMS BUSINESS,1460 NORTH NATIONAL ROAD,COLUMBUS, IN,47201,</v>
          </cell>
          <cell r="D48">
            <v>3</v>
          </cell>
          <cell r="E48" t="str">
            <v>N</v>
          </cell>
          <cell r="F48" t="str">
            <v>FSB</v>
          </cell>
          <cell r="G48" t="str">
            <v>CMS - 5:00 pm - MHart</v>
          </cell>
        </row>
        <row r="49">
          <cell r="B49">
            <v>200070</v>
          </cell>
          <cell r="C49" t="str">
            <v>CUMMINS ENGINE COMPANY, INC.,INTERSTATE 65 &amp; STATE ROAD 58,COLUMBUS,47201,IN</v>
          </cell>
          <cell r="D49">
            <v>1</v>
          </cell>
          <cell r="E49" t="str">
            <v>Y</v>
          </cell>
          <cell r="F49" t="str">
            <v>CMEP</v>
          </cell>
          <cell r="G49" t="str">
            <v>CMS - 5:00 pm - MHart</v>
          </cell>
        </row>
        <row r="50">
          <cell r="B50">
            <v>200071</v>
          </cell>
          <cell r="C50" t="str">
            <v>087 CONSOLIDATED DIESEL,US HIGHWAY 301,WHITAKERS,27891,NC</v>
          </cell>
          <cell r="D50">
            <v>1</v>
          </cell>
          <cell r="E50" t="str">
            <v>Y</v>
          </cell>
          <cell r="F50" t="str">
            <v>CDC</v>
          </cell>
          <cell r="G50" t="str">
            <v>CMS - 5:00 pm - Harris Trucking</v>
          </cell>
        </row>
        <row r="51">
          <cell r="B51">
            <v>200072</v>
          </cell>
          <cell r="C51" t="str">
            <v>194 CUMMINS ENGINE LTD - DARLINGTON,2151 AIRWEST BLVD,PLAINFIELD,46168,IN</v>
          </cell>
          <cell r="D51">
            <v>15</v>
          </cell>
          <cell r="E51" t="str">
            <v>Y</v>
          </cell>
          <cell r="F51" t="str">
            <v>Intl-Darlington</v>
          </cell>
          <cell r="G51" t="str">
            <v>CMS - 5:00 pm - MHart</v>
          </cell>
        </row>
        <row r="52">
          <cell r="B52">
            <v>200073</v>
          </cell>
          <cell r="C52" t="str">
            <v>Ask Kevin Shuler</v>
          </cell>
          <cell r="D52">
            <v>0</v>
          </cell>
          <cell r="E52" t="str">
            <v>N</v>
          </cell>
          <cell r="F52" t="str">
            <v>Ask Kevin Shuler</v>
          </cell>
          <cell r="G52" t="str">
            <v>CMS - 5:00 pm - MHart</v>
          </cell>
        </row>
        <row r="53">
          <cell r="B53">
            <v>200074</v>
          </cell>
          <cell r="C53" t="str">
            <v>150 CUMMINS BRASIL LTDA,2151 AIRWEST BLVD,PLAINFIELD,46168,IN</v>
          </cell>
          <cell r="D53">
            <v>32</v>
          </cell>
          <cell r="E53" t="str">
            <v>N</v>
          </cell>
          <cell r="F53" t="str">
            <v>Intl-Brazil</v>
          </cell>
          <cell r="G53" t="str">
            <v>CMS - 5:00 pm - MHart</v>
          </cell>
        </row>
        <row r="54">
          <cell r="B54">
            <v>200075</v>
          </cell>
          <cell r="C54" t="str">
            <v>CASE CORP.</v>
          </cell>
          <cell r="D54">
            <v>2</v>
          </cell>
          <cell r="E54" t="str">
            <v>N</v>
          </cell>
          <cell r="F54" t="str">
            <v>CASE</v>
          </cell>
          <cell r="G54" t="str">
            <v>CMS - 4:30 pm - Fed-Ex</v>
          </cell>
        </row>
        <row r="55">
          <cell r="B55">
            <v>200076</v>
          </cell>
          <cell r="C55" t="str">
            <v>CAT - PROTO</v>
          </cell>
          <cell r="D55">
            <v>1</v>
          </cell>
          <cell r="E55" t="str">
            <v>WEB</v>
          </cell>
          <cell r="F55" t="str">
            <v>CAT-PROTO</v>
          </cell>
          <cell r="G55" t="str">
            <v>GPG - 4:30 pm - Roadway.  &lt;210# via UPS Acct#2AW465</v>
          </cell>
        </row>
        <row r="56">
          <cell r="B56">
            <v>200077</v>
          </cell>
          <cell r="C56" t="str">
            <v>KRUPP BRAZIL ( OCEAN )</v>
          </cell>
          <cell r="D56">
            <v>36</v>
          </cell>
          <cell r="E56" t="str">
            <v>N</v>
          </cell>
          <cell r="F56" t="str">
            <v>Intl-Krupp Brazil</v>
          </cell>
          <cell r="G56" t="str">
            <v>CMS - 5:00 pm - MHart</v>
          </cell>
        </row>
        <row r="57">
          <cell r="B57">
            <v>200078</v>
          </cell>
          <cell r="C57" t="str">
            <v>TRW</v>
          </cell>
          <cell r="D57">
            <v>3</v>
          </cell>
          <cell r="E57" t="str">
            <v>N</v>
          </cell>
          <cell r="F57" t="str">
            <v>TRW</v>
          </cell>
          <cell r="G57" t="str">
            <v>CMS - 5:00 pm - USFH COLLECT</v>
          </cell>
        </row>
        <row r="58">
          <cell r="B58">
            <v>200079</v>
          </cell>
          <cell r="C58" t="str">
            <v>CAT -  40 MOSSVILLE PAST DUE AND BLDG BB</v>
          </cell>
          <cell r="D58">
            <v>0</v>
          </cell>
          <cell r="E58" t="str">
            <v>WEB</v>
          </cell>
          <cell r="F58" t="str">
            <v>CAT-RAP-62-1 BB</v>
          </cell>
          <cell r="G58" t="str">
            <v>GPG - RAP 6:00 am</v>
          </cell>
        </row>
        <row r="59">
          <cell r="B59">
            <v>200080</v>
          </cell>
          <cell r="C59" t="str">
            <v>CAT -  SUPERIOR CONSOLIDATION (47 - MORTON ASN)</v>
          </cell>
          <cell r="D59">
            <v>3</v>
          </cell>
          <cell r="E59" t="str">
            <v>WEB</v>
          </cell>
          <cell r="F59" t="str">
            <v>CAT-SC</v>
          </cell>
          <cell r="G59" t="str">
            <v>GPG - 4:30 pm - Roadway.  &lt;210# via UPS Acct#2AW465</v>
          </cell>
        </row>
        <row r="60">
          <cell r="B60">
            <v>200081</v>
          </cell>
          <cell r="C60" t="str">
            <v>CAT - 92 CDO DISTRIBUTION</v>
          </cell>
          <cell r="D60">
            <v>3</v>
          </cell>
          <cell r="E60" t="str">
            <v>WEB</v>
          </cell>
          <cell r="F60" t="str">
            <v>CAT-CDO</v>
          </cell>
          <cell r="G60" t="str">
            <v>GPG - 4:30 pm - Roadway.  &lt;210# via UPS Acct#2AW465</v>
          </cell>
        </row>
        <row r="61">
          <cell r="B61">
            <v>200082</v>
          </cell>
          <cell r="C61" t="str">
            <v>CAT - 68 CORINTH REMANUFACTURING</v>
          </cell>
          <cell r="D61">
            <v>3</v>
          </cell>
          <cell r="E61" t="str">
            <v>WEB</v>
          </cell>
          <cell r="F61" t="str">
            <v>CAT-CM</v>
          </cell>
          <cell r="G61" t="str">
            <v>GPG - 4:30 pm - Roadway.  &lt;210# via UPS Acct#2AW465</v>
          </cell>
        </row>
        <row r="62">
          <cell r="B62">
            <v>200083</v>
          </cell>
          <cell r="C62" t="str">
            <v>CAT - 47 MORTON</v>
          </cell>
          <cell r="D62">
            <v>3</v>
          </cell>
          <cell r="E62" t="str">
            <v>WEB</v>
          </cell>
          <cell r="F62" t="str">
            <v>CAT - MORTON</v>
          </cell>
          <cell r="G62" t="str">
            <v>GPG - 4:30 pm - Roadway.  &lt;210# via UPS Acct#2AW465</v>
          </cell>
        </row>
        <row r="63">
          <cell r="B63">
            <v>200084</v>
          </cell>
          <cell r="C63" t="str">
            <v>EGL KITTING</v>
          </cell>
          <cell r="D63">
            <v>3</v>
          </cell>
          <cell r="E63" t="str">
            <v>Y</v>
          </cell>
          <cell r="F63" t="str">
            <v>EGL</v>
          </cell>
          <cell r="G63" t="str">
            <v>CMS - 5:00 pm - MHart</v>
          </cell>
        </row>
        <row r="64">
          <cell r="B64">
            <v>200085</v>
          </cell>
          <cell r="C64" t="str">
            <v>BIC CORP</v>
          </cell>
          <cell r="D64">
            <v>3</v>
          </cell>
          <cell r="E64" t="str">
            <v>N</v>
          </cell>
          <cell r="F64" t="str">
            <v>BIC CORP</v>
          </cell>
          <cell r="G64" t="str">
            <v>FEDEX  ACCT # 1931-3009-7</v>
          </cell>
        </row>
        <row r="65">
          <cell r="B65">
            <v>200086</v>
          </cell>
          <cell r="C65" t="str">
            <v>KNORR-BREMSE</v>
          </cell>
          <cell r="D65">
            <v>25</v>
          </cell>
          <cell r="E65" t="str">
            <v>N</v>
          </cell>
          <cell r="F65" t="str">
            <v>Intl-KNORR-BREMSE</v>
          </cell>
          <cell r="G65" t="str">
            <v>Call Jayne Carpenter @ Wilson Logistics 757-420-5855 x323
Prepaid, 3rd Party Billing to Wilson
Logistics, Chesapeake, VA (carrier TBD each time)</v>
          </cell>
        </row>
        <row r="66">
          <cell r="B66">
            <v>200087</v>
          </cell>
          <cell r="C66" t="str">
            <v>EGL GLOBAL KITTING - UK</v>
          </cell>
          <cell r="D66">
            <v>15</v>
          </cell>
          <cell r="E66" t="str">
            <v>Y</v>
          </cell>
          <cell r="F66" t="str">
            <v>Intl-EGL Warrington UK</v>
          </cell>
          <cell r="G66" t="str">
            <v>CMS - 5:00 pm - MHart</v>
          </cell>
        </row>
        <row r="67">
          <cell r="B67">
            <v>200088</v>
          </cell>
          <cell r="C67" t="str">
            <v>CIC - REC LOC #059  3093266 ONLY !!</v>
          </cell>
          <cell r="D67">
            <v>2</v>
          </cell>
          <cell r="E67" t="str">
            <v>Y</v>
          </cell>
          <cell r="F67" t="str">
            <v>CIC (8591's)</v>
          </cell>
          <cell r="G67" t="str">
            <v>CMS - 5:00 pm - MHart</v>
          </cell>
        </row>
        <row r="68">
          <cell r="B68">
            <v>200089</v>
          </cell>
          <cell r="C68" t="str">
            <v>CAT -  40 MOSSVILLE BLDG BB PAGE #2</v>
          </cell>
          <cell r="D68">
            <v>0</v>
          </cell>
          <cell r="E68" t="str">
            <v>WEB</v>
          </cell>
          <cell r="F68" t="str">
            <v>CAT-RAP-62-103 E</v>
          </cell>
          <cell r="G68" t="str">
            <v>GPG - RAP 6:00 am</v>
          </cell>
        </row>
        <row r="69">
          <cell r="B69">
            <v>200090</v>
          </cell>
          <cell r="C69" t="str">
            <v>CAT -  40 MOSSVILLE ITI BLDG E PAGE #3</v>
          </cell>
          <cell r="D69">
            <v>0</v>
          </cell>
          <cell r="E69" t="str">
            <v>WEB</v>
          </cell>
          <cell r="F69" t="str">
            <v>CAT-RAP-62-104 D</v>
          </cell>
          <cell r="G69" t="str">
            <v>GPG - RAP 6:00 am</v>
          </cell>
        </row>
        <row r="70">
          <cell r="B70">
            <v>200091</v>
          </cell>
          <cell r="C70" t="str">
            <v>CAT -  40 MOSSVILLE ITI BLDG E PAGE #4</v>
          </cell>
          <cell r="D70">
            <v>0</v>
          </cell>
          <cell r="E70" t="str">
            <v>WEB</v>
          </cell>
          <cell r="F70" t="str">
            <v>CAT-RAP-62-109 DD</v>
          </cell>
          <cell r="G70" t="str">
            <v>GPG - RAP 6:00 am</v>
          </cell>
        </row>
        <row r="71">
          <cell r="B71">
            <v>200092</v>
          </cell>
          <cell r="C71" t="str">
            <v>CAT -  40 MOSSVILLE BLDG DD PAGE #5</v>
          </cell>
          <cell r="D71">
            <v>0</v>
          </cell>
          <cell r="E71" t="str">
            <v>WEB</v>
          </cell>
          <cell r="F71" t="str">
            <v>CAT-RAP-62-118 D</v>
          </cell>
          <cell r="G71" t="str">
            <v>GPG - RAP 6:00 am</v>
          </cell>
        </row>
        <row r="72">
          <cell r="B72">
            <v>200093</v>
          </cell>
          <cell r="C72" t="str">
            <v>CAT -  40 MOSSVILLE GRAY INTERPLANT PAGE #6</v>
          </cell>
          <cell r="D72">
            <v>0</v>
          </cell>
          <cell r="E72" t="str">
            <v>WEB</v>
          </cell>
          <cell r="F72" t="str">
            <v>CAT-RAP-62-112 GR</v>
          </cell>
          <cell r="G72" t="str">
            <v>GPG - RAP 6:00 am</v>
          </cell>
        </row>
        <row r="73">
          <cell r="B73">
            <v>200094</v>
          </cell>
          <cell r="C73" t="str">
            <v>CAT- GREENVILLE</v>
          </cell>
          <cell r="D73">
            <v>3</v>
          </cell>
          <cell r="E73" t="str">
            <v>WEB</v>
          </cell>
          <cell r="F73" t="str">
            <v>CAT-GN</v>
          </cell>
          <cell r="G73" t="str">
            <v>GPG - Roadway 4:30 pm</v>
          </cell>
        </row>
        <row r="74">
          <cell r="B74">
            <v>200095</v>
          </cell>
          <cell r="C74" t="str">
            <v>BENDIX</v>
          </cell>
          <cell r="D74">
            <v>2</v>
          </cell>
          <cell r="E74" t="str">
            <v>N</v>
          </cell>
          <cell r="F74" t="str">
            <v>BENDIX</v>
          </cell>
          <cell r="G74" t="str">
            <v>CALL APL LOGISTICS-877 681-1949</v>
          </cell>
        </row>
        <row r="75">
          <cell r="B75">
            <v>200096</v>
          </cell>
          <cell r="C75" t="str">
            <v>CASE CORP. - FARGO</v>
          </cell>
          <cell r="D75">
            <v>5</v>
          </cell>
          <cell r="E75" t="str">
            <v>N</v>
          </cell>
          <cell r="F75" t="str">
            <v>CASE - FARGO</v>
          </cell>
          <cell r="G75" t="str">
            <v>ABF - ACCT # 568505-0001 / UPS ACCT # WA-1270</v>
          </cell>
        </row>
        <row r="76">
          <cell r="B76">
            <v>200097</v>
          </cell>
          <cell r="C76" t="str">
            <v>BENDIX ALLIED - HUNTINGTON PLANT</v>
          </cell>
          <cell r="D76">
            <v>2</v>
          </cell>
          <cell r="E76" t="str">
            <v>N</v>
          </cell>
          <cell r="F76" t="str">
            <v>BENDIX HUNTINGTON</v>
          </cell>
          <cell r="G76" t="str">
            <v>CALL APL LOGISTICS-877 681-1949</v>
          </cell>
        </row>
        <row r="77">
          <cell r="B77">
            <v>200098</v>
          </cell>
          <cell r="C77" t="str">
            <v xml:space="preserve">CAT - GRIFFIN </v>
          </cell>
          <cell r="D77">
            <v>1</v>
          </cell>
          <cell r="E77" t="str">
            <v>WEB</v>
          </cell>
          <cell r="F77" t="str">
            <v>CAT-Griffin</v>
          </cell>
          <cell r="G77" t="str">
            <v>GPG - 4:30 pm - Overnite</v>
          </cell>
        </row>
        <row r="78">
          <cell r="B78">
            <v>200099</v>
          </cell>
          <cell r="C78" t="str">
            <v>TREMEC</v>
          </cell>
          <cell r="D78">
            <v>3</v>
          </cell>
          <cell r="E78" t="str">
            <v>N</v>
          </cell>
          <cell r="F78" t="str">
            <v>TREMEC</v>
          </cell>
          <cell r="G78" t="str">
            <v>R. Urjil decides</v>
          </cell>
        </row>
        <row r="79">
          <cell r="B79">
            <v>200100</v>
          </cell>
          <cell r="C79" t="str">
            <v>WABCO BRAZIL</v>
          </cell>
          <cell r="D79">
            <v>3</v>
          </cell>
          <cell r="E79" t="str">
            <v>N</v>
          </cell>
          <cell r="F79" t="str">
            <v>Intl-WABCO BRAZIL</v>
          </cell>
          <cell r="G79" t="str">
            <v>Call Frank @ TOKYU WORLD TRANSPORT 305-593-8850                                                                                                                              (carrier TBD each time)</v>
          </cell>
        </row>
        <row r="80">
          <cell r="B80">
            <v>200112</v>
          </cell>
          <cell r="C80" t="str">
            <v>unknown</v>
          </cell>
        </row>
        <row r="81">
          <cell r="B81">
            <v>200101</v>
          </cell>
          <cell r="C81" t="str">
            <v>INDUSTRIAL SERVICE CORP</v>
          </cell>
          <cell r="D81">
            <v>0</v>
          </cell>
          <cell r="E81" t="str">
            <v>N</v>
          </cell>
          <cell r="F81" t="str">
            <v>Industrial Service Corp</v>
          </cell>
          <cell r="G81" t="str">
            <v>Snyder Logistics (1 888-314-2273) call 48 hrs prior)</v>
          </cell>
        </row>
        <row r="82">
          <cell r="B82">
            <v>200102</v>
          </cell>
          <cell r="C82" t="str">
            <v>CUMMINS STATE  STREET</v>
          </cell>
          <cell r="D82">
            <v>0</v>
          </cell>
          <cell r="E82" t="str">
            <v>N</v>
          </cell>
          <cell r="F82" t="str">
            <v>CUMMINS STATE STREET</v>
          </cell>
          <cell r="G82" t="str">
            <v>FEDEX ACCT# 1018-6265-8</v>
          </cell>
        </row>
        <row r="83">
          <cell r="B83" t="str">
            <v>??-20003</v>
          </cell>
          <cell r="C83" t="str">
            <v>CUMMINS ENGINE CO. (CAP),FIFTH &amp; CALIFORNIA,COLUMBUS,47201,IN</v>
          </cell>
          <cell r="D83">
            <v>0</v>
          </cell>
          <cell r="E83" t="str">
            <v>N</v>
          </cell>
          <cell r="F83" t="str">
            <v>LineSet</v>
          </cell>
          <cell r="G83" t="str">
            <v>CMS - 5:00 pm - MHart</v>
          </cell>
        </row>
        <row r="84">
          <cell r="B84" t="str">
            <v>??-20021</v>
          </cell>
          <cell r="C84" t="str">
            <v>DRCC</v>
          </cell>
          <cell r="D84">
            <v>1</v>
          </cell>
          <cell r="E84" t="str">
            <v>N</v>
          </cell>
          <cell r="F84" t="str">
            <v>DRCC</v>
          </cell>
          <cell r="G84" t="str">
            <v>CMS - 5:00 pm - MHart</v>
          </cell>
        </row>
        <row r="85">
          <cell r="B85" t="str">
            <v>??-20024</v>
          </cell>
          <cell r="C85" t="str">
            <v>Ask Kevin Shuler</v>
          </cell>
          <cell r="D85">
            <v>0</v>
          </cell>
          <cell r="E85" t="str">
            <v>N</v>
          </cell>
          <cell r="F85" t="str">
            <v>Ask Kevin Shuler</v>
          </cell>
          <cell r="G85" t="str">
            <v>CMS - 5:00 pm - MHart</v>
          </cell>
        </row>
        <row r="86">
          <cell r="B86" t="str">
            <v>??-20040</v>
          </cell>
          <cell r="C86" t="str">
            <v>Cummins Engine Company (CEP),15200 SR 11 SOUTH,Columbus,47201,IN</v>
          </cell>
          <cell r="D86">
            <v>2</v>
          </cell>
          <cell r="E86" t="str">
            <v>N</v>
          </cell>
          <cell r="F86" t="str">
            <v>Apex</v>
          </cell>
          <cell r="G86" t="str">
            <v>CMS - 5:00 pm - MHart</v>
          </cell>
        </row>
        <row r="87">
          <cell r="B87" t="str">
            <v>??-20041</v>
          </cell>
          <cell r="C87" t="str">
            <v>Cummins Engine Company (CEP),15200 SR 11 SOUTH,Columbus,47201,IN</v>
          </cell>
          <cell r="D87">
            <v>2</v>
          </cell>
          <cell r="E87" t="str">
            <v>Y</v>
          </cell>
          <cell r="F87" t="str">
            <v>Apex</v>
          </cell>
          <cell r="G87" t="str">
            <v>CMS - 5:00 pm - MHart</v>
          </cell>
        </row>
        <row r="88">
          <cell r="B88" t="str">
            <v>??-20063</v>
          </cell>
          <cell r="C88" t="str">
            <v>Ask Kevin Shuler</v>
          </cell>
          <cell r="D88">
            <v>0</v>
          </cell>
          <cell r="E88" t="str">
            <v>N</v>
          </cell>
          <cell r="F88" t="str">
            <v>Ask Kevin Shuler</v>
          </cell>
          <cell r="G88" t="str">
            <v>CMS - 5:00 pm - MHart</v>
          </cell>
        </row>
        <row r="89">
          <cell r="B89" t="str">
            <v>??-20081</v>
          </cell>
          <cell r="C89" t="str">
            <v>LINDON ENGINEERING</v>
          </cell>
          <cell r="D89">
            <v>16</v>
          </cell>
          <cell r="E89" t="str">
            <v>N</v>
          </cell>
          <cell r="F89" t="str">
            <v>Intl-LINDON</v>
          </cell>
          <cell r="G89" t="str">
            <v>CMS - 5:00 pm - MHart</v>
          </cell>
        </row>
        <row r="90">
          <cell r="B90" t="str">
            <v>??-20095</v>
          </cell>
          <cell r="C90" t="str">
            <v>Ask Kevin Shuler</v>
          </cell>
          <cell r="D90">
            <v>0</v>
          </cell>
          <cell r="E90" t="str">
            <v>N</v>
          </cell>
          <cell r="F90" t="str">
            <v>Ask Kevin Shuler</v>
          </cell>
          <cell r="G90" t="str">
            <v>CMS - 5:00 pm - MHart</v>
          </cell>
        </row>
        <row r="91">
          <cell r="B91" t="str">
            <v>??-20111</v>
          </cell>
          <cell r="C91" t="str">
            <v>S &amp; S TOOLING  AND MACHINE COMPANY,910 N. ENGLISH STATION RD.,LOUISVILLE,40223,KY</v>
          </cell>
          <cell r="D91">
            <v>3</v>
          </cell>
          <cell r="E91" t="str">
            <v>N</v>
          </cell>
          <cell r="F91" t="str">
            <v>S&amp;S</v>
          </cell>
          <cell r="G91" t="str">
            <v>CMS - 3:30 pm - Amer. Frgt. Ways</v>
          </cell>
        </row>
        <row r="92">
          <cell r="B92" t="str">
            <v>??-20123</v>
          </cell>
          <cell r="C92" t="str">
            <v>Ask Kevin Shuler</v>
          </cell>
          <cell r="D92">
            <v>0</v>
          </cell>
          <cell r="E92" t="str">
            <v>N</v>
          </cell>
          <cell r="F92" t="str">
            <v>Ask Kevin Shuler</v>
          </cell>
          <cell r="G92" t="str">
            <v>CMS - 5:00 pm - MHart</v>
          </cell>
        </row>
        <row r="93">
          <cell r="B93" t="str">
            <v>??-20130</v>
          </cell>
          <cell r="C93" t="str">
            <v>JI-EE</v>
          </cell>
          <cell r="D93">
            <v>30</v>
          </cell>
          <cell r="E93" t="str">
            <v>N</v>
          </cell>
          <cell r="F93" t="str">
            <v>HOLD-JI-EE</v>
          </cell>
          <cell r="G93" t="str">
            <v>DO_NOT_SHIP</v>
          </cell>
        </row>
        <row r="94">
          <cell r="B94" t="str">
            <v>??-20160</v>
          </cell>
          <cell r="C94" t="str">
            <v>CUMMINS PROTO</v>
          </cell>
          <cell r="D94">
            <v>2</v>
          </cell>
          <cell r="E94" t="str">
            <v>N</v>
          </cell>
          <cell r="F94" t="str">
            <v>CUMMINS PROTO</v>
          </cell>
          <cell r="G94" t="str">
            <v>CMS - 5:00 pm - MHart</v>
          </cell>
        </row>
        <row r="95">
          <cell r="B95" t="str">
            <v>??-20166</v>
          </cell>
          <cell r="C95" t="str">
            <v>STOCK-ON-TEES,2151 AIRWEST BLVD,PLAINFIELD,46168,IN</v>
          </cell>
          <cell r="D95">
            <v>16</v>
          </cell>
          <cell r="E95" t="str">
            <v>N</v>
          </cell>
          <cell r="F95" t="str">
            <v>Intl-Komatsu</v>
          </cell>
          <cell r="G95" t="str">
            <v>CMS - 5:00 pm - MHart</v>
          </cell>
        </row>
        <row r="96">
          <cell r="B96" t="str">
            <v>??-20175</v>
          </cell>
          <cell r="C96" t="str">
            <v>FREIGHTLINER,552 HYATT STREET,GAFFNEY,29341,SC</v>
          </cell>
          <cell r="D96">
            <v>1</v>
          </cell>
          <cell r="E96" t="str">
            <v>N</v>
          </cell>
          <cell r="F96" t="str">
            <v>Freightliner</v>
          </cell>
          <cell r="G96" t="str">
            <v>CMS - 5:00 pm - MHart</v>
          </cell>
        </row>
        <row r="97">
          <cell r="B97" t="str">
            <v>??-20180</v>
          </cell>
          <cell r="C97" t="str">
            <v>Brett A. Heald - Prototype</v>
          </cell>
          <cell r="D97">
            <v>0</v>
          </cell>
          <cell r="E97" t="str">
            <v>N</v>
          </cell>
          <cell r="F97" t="str">
            <v>CUMMINS PROTO</v>
          </cell>
          <cell r="G97" t="str">
            <v>CMS - 5:00 pm - MHart</v>
          </cell>
        </row>
        <row r="98">
          <cell r="B98" t="str">
            <v>??-20182</v>
          </cell>
          <cell r="C98" t="str">
            <v>University of Dayton Research Institute - Prototype</v>
          </cell>
          <cell r="D98">
            <v>0</v>
          </cell>
          <cell r="E98" t="str">
            <v>N</v>
          </cell>
          <cell r="F98" t="str">
            <v>Dayton</v>
          </cell>
          <cell r="G98" t="str">
            <v>CMS - 5:00 pm - MHart</v>
          </cell>
        </row>
        <row r="99">
          <cell r="B99" t="str">
            <v>??-20196</v>
          </cell>
          <cell r="C99" t="str">
            <v>ZF , GERMANY</v>
          </cell>
          <cell r="D99">
            <v>21</v>
          </cell>
          <cell r="E99" t="str">
            <v>Y</v>
          </cell>
          <cell r="F99" t="str">
            <v>Intl-ZF</v>
          </cell>
          <cell r="G99" t="str">
            <v>CMS - 5:00 pm - MHart</v>
          </cell>
        </row>
        <row r="100">
          <cell r="B100" t="str">
            <v>??-20200</v>
          </cell>
          <cell r="C100" t="str">
            <v>CUMMINS ENGINE - DAV,2151 AIRWEST BLVD,PLAINFIELD,46168,IN</v>
          </cell>
          <cell r="D100">
            <v>16</v>
          </cell>
          <cell r="E100" t="str">
            <v>Y</v>
          </cell>
          <cell r="F100" t="str">
            <v>Intl-DAV</v>
          </cell>
          <cell r="G100" t="str">
            <v>CMS - 5:00 pm - MHart</v>
          </cell>
        </row>
        <row r="101">
          <cell r="B101" t="str">
            <v>??-20202</v>
          </cell>
          <cell r="C101" t="str">
            <v>CUMMINS RCE</v>
          </cell>
          <cell r="D101">
            <v>3</v>
          </cell>
          <cell r="E101" t="str">
            <v>N</v>
          </cell>
          <cell r="F101" t="str">
            <v>RCE</v>
          </cell>
          <cell r="G101" t="str">
            <v>CMS - 4:30 pm - Fed-Ex (3rd party billing)</v>
          </cell>
        </row>
        <row r="102">
          <cell r="B102" t="str">
            <v>??-20211</v>
          </cell>
          <cell r="C102" t="str">
            <v>TRUCK COUNTRY</v>
          </cell>
          <cell r="D102">
            <v>3</v>
          </cell>
          <cell r="E102" t="str">
            <v>N</v>
          </cell>
          <cell r="F102" t="str">
            <v>TRUCK</v>
          </cell>
          <cell r="G102" t="str">
            <v>CMS - 4:00 pm - UPS</v>
          </cell>
        </row>
        <row r="103">
          <cell r="B103" t="str">
            <v>??-20215</v>
          </cell>
          <cell r="C103" t="str">
            <v>unknown - Mexico sold to #</v>
          </cell>
          <cell r="D103">
            <v>0</v>
          </cell>
          <cell r="E103" t="str">
            <v>N</v>
          </cell>
          <cell r="F103" t="str">
            <v>Ask Mike Greene</v>
          </cell>
          <cell r="G103" t="str">
            <v>CMS - 5:00 pm - MHart</v>
          </cell>
        </row>
        <row r="104">
          <cell r="B104" t="str">
            <v>??-20227</v>
          </cell>
          <cell r="C104" t="str">
            <v>IMO PUMP</v>
          </cell>
          <cell r="D104">
            <v>3</v>
          </cell>
          <cell r="E104" t="str">
            <v>N</v>
          </cell>
          <cell r="F104" t="str">
            <v>IMO PUMP</v>
          </cell>
          <cell r="G104" t="str">
            <v>CMS - 4:30 pm - UPS COLLECT ACCT#412237 ATTN BRENDA HARVEY PH# 270-3384-4741 EXT 236</v>
          </cell>
        </row>
        <row r="105">
          <cell r="B105" t="str">
            <v>??-20240</v>
          </cell>
          <cell r="C105" t="str">
            <v>CAT - 12 AURORA</v>
          </cell>
          <cell r="D105">
            <v>3</v>
          </cell>
          <cell r="E105" t="str">
            <v>WEB</v>
          </cell>
          <cell r="F105" t="str">
            <v>CAT - AURORA</v>
          </cell>
          <cell r="G105" t="str">
            <v>CMS - 5:00 pm - MHart</v>
          </cell>
        </row>
        <row r="106">
          <cell r="B106" t="str">
            <v>??-20247</v>
          </cell>
          <cell r="C106" t="str">
            <v>CAT -  40 MOSSVILLE HAND WRITTEN #'S</v>
          </cell>
          <cell r="D106">
            <v>0</v>
          </cell>
          <cell r="E106" t="str">
            <v>WEB</v>
          </cell>
          <cell r="F106" t="str">
            <v>CAT-RAPMP</v>
          </cell>
          <cell r="G106" t="str">
            <v>GPG - RAP 6:00 am</v>
          </cell>
        </row>
        <row r="107">
          <cell r="B107" t="str">
            <v>??-20255</v>
          </cell>
          <cell r="C107" t="str">
            <v>CUMMINS INDIA</v>
          </cell>
          <cell r="D107">
            <v>32</v>
          </cell>
          <cell r="E107" t="str">
            <v>N</v>
          </cell>
          <cell r="F107" t="str">
            <v>Intl-CUMMINS INDIA</v>
          </cell>
          <cell r="G107" t="str">
            <v>CALL FEDEX EAST 1-800-984-6795 FREIGHT COLLECT</v>
          </cell>
        </row>
        <row r="108">
          <cell r="B108" t="str">
            <v>??-20261</v>
          </cell>
          <cell r="C108" t="str">
            <v>MERITOR WABCO</v>
          </cell>
          <cell r="D108">
            <v>3</v>
          </cell>
          <cell r="E108" t="str">
            <v>N</v>
          </cell>
          <cell r="F108" t="str">
            <v>MERITOR WABCO</v>
          </cell>
          <cell r="G108" t="str">
            <v>BC GEAR TRUCK</v>
          </cell>
        </row>
        <row r="109">
          <cell r="B109" t="str">
            <v>BANK</v>
          </cell>
          <cell r="C109" t="str">
            <v>BANK</v>
          </cell>
          <cell r="D109">
            <v>0</v>
          </cell>
          <cell r="E109" t="str">
            <v>N</v>
          </cell>
          <cell r="F109" t="str">
            <v>BANK</v>
          </cell>
          <cell r="G109" t="str">
            <v>ASK RICK URJIL ????</v>
          </cell>
        </row>
      </sheetData>
      <sheetData sheetId="6" refreshError="1"/>
      <sheetData sheetId="7" refreshError="1"/>
      <sheetData sheetId="8" refreshError="1"/>
      <sheetData sheetId="9" refreshError="1"/>
      <sheetData sheetId="10" refreshError="1">
        <row r="2">
          <cell r="B2" t="str">
            <v>2000-001-521</v>
          </cell>
          <cell r="C2" t="str">
            <v>2.01</v>
          </cell>
          <cell r="D2">
            <v>400</v>
          </cell>
          <cell r="G2">
            <v>37445</v>
          </cell>
          <cell r="H2" t="str">
            <v>2000-TAB-521</v>
          </cell>
          <cell r="M2" t="str">
            <v>M2 X .4 X 4MM FHCS REV. 2.01</v>
          </cell>
        </row>
        <row r="3">
          <cell r="B3" t="str">
            <v>2000-01-043</v>
          </cell>
          <cell r="C3" t="str">
            <v>MISSING</v>
          </cell>
          <cell r="D3">
            <v>400</v>
          </cell>
          <cell r="F3" t="str">
            <v>X</v>
          </cell>
          <cell r="G3">
            <v>36752</v>
          </cell>
          <cell r="H3" t="str">
            <v>L201679-001</v>
          </cell>
          <cell r="M3" t="str">
            <v>COBALT SAMARIUM MAGNET</v>
          </cell>
        </row>
        <row r="4">
          <cell r="B4" t="str">
            <v>2000-01-060</v>
          </cell>
          <cell r="C4" t="str">
            <v>2.1</v>
          </cell>
          <cell r="D4">
            <v>400</v>
          </cell>
          <cell r="G4">
            <v>37410</v>
          </cell>
          <cell r="H4" t="str">
            <v>2000-TAB-060</v>
          </cell>
          <cell r="M4" t="str">
            <v>BEARING, BALL DEEP GROOVE  REV. 2.1</v>
          </cell>
        </row>
        <row r="5">
          <cell r="B5" t="str">
            <v>2000-01-061</v>
          </cell>
          <cell r="C5" t="str">
            <v>2.1</v>
          </cell>
          <cell r="D5">
            <v>400</v>
          </cell>
          <cell r="G5">
            <v>37921</v>
          </cell>
          <cell r="H5" t="str">
            <v>2000-01-061</v>
          </cell>
          <cell r="M5" t="str">
            <v>CROSS ROLLER RING  REV. 2.1</v>
          </cell>
        </row>
        <row r="6">
          <cell r="B6" t="str">
            <v>2000-01-064</v>
          </cell>
          <cell r="C6" t="str">
            <v>2.1</v>
          </cell>
          <cell r="D6">
            <v>400</v>
          </cell>
          <cell r="G6">
            <v>37169</v>
          </cell>
          <cell r="H6" t="str">
            <v>2000-01-064</v>
          </cell>
          <cell r="M6" t="str">
            <v>BEARING PRELOAD SPRING  REV. 2.1</v>
          </cell>
        </row>
        <row r="7">
          <cell r="B7" t="str">
            <v>2000-01-065</v>
          </cell>
          <cell r="C7" t="str">
            <v>2.1</v>
          </cell>
          <cell r="D7">
            <v>400</v>
          </cell>
          <cell r="G7">
            <v>37924</v>
          </cell>
          <cell r="H7" t="str">
            <v>2000-01-065</v>
          </cell>
          <cell r="M7" t="str">
            <v>RING, RETAINING  REV. 2.1</v>
          </cell>
        </row>
        <row r="8">
          <cell r="B8" t="str">
            <v>2000-01-083</v>
          </cell>
          <cell r="C8" t="str">
            <v>2.</v>
          </cell>
          <cell r="D8">
            <v>400</v>
          </cell>
          <cell r="G8">
            <v>37924</v>
          </cell>
          <cell r="H8" t="str">
            <v>2000-01-083</v>
          </cell>
          <cell r="M8" t="str">
            <v>BEARING, RADIAL 1.3870 O.D.  REV. 2.</v>
          </cell>
        </row>
        <row r="9">
          <cell r="B9" t="str">
            <v>2000-01-344</v>
          </cell>
          <cell r="C9" t="str">
            <v>MISSING</v>
          </cell>
          <cell r="D9">
            <v>400</v>
          </cell>
          <cell r="G9">
            <v>36741</v>
          </cell>
          <cell r="H9" t="str">
            <v>2000-01-344</v>
          </cell>
          <cell r="M9" t="str">
            <v>CABLE TIE HOLDER</v>
          </cell>
        </row>
        <row r="10">
          <cell r="B10" t="str">
            <v>2000-01-365</v>
          </cell>
          <cell r="C10" t="str">
            <v>2.1</v>
          </cell>
          <cell r="D10">
            <v>400</v>
          </cell>
          <cell r="G10">
            <v>37924</v>
          </cell>
          <cell r="H10" t="str">
            <v>2000-01-365</v>
          </cell>
          <cell r="M10" t="str">
            <v>WIRE CLAMP  REV. 2.1</v>
          </cell>
        </row>
        <row r="11">
          <cell r="B11" t="str">
            <v>2000-01-373</v>
          </cell>
          <cell r="C11" t="str">
            <v>2.0</v>
          </cell>
          <cell r="D11">
            <v>400</v>
          </cell>
          <cell r="G11">
            <v>37530</v>
          </cell>
          <cell r="H11" t="str">
            <v>2000-01-373</v>
          </cell>
          <cell r="M11" t="str">
            <v>CHO-SEAL CONDUCTIVE GASKET  REV. 2.0</v>
          </cell>
        </row>
        <row r="12">
          <cell r="B12" t="str">
            <v>2000-01-374</v>
          </cell>
          <cell r="C12" t="str">
            <v>2.0</v>
          </cell>
          <cell r="D12">
            <v>400</v>
          </cell>
          <cell r="G12">
            <v>37963</v>
          </cell>
          <cell r="H12" t="str">
            <v>2000-01-374</v>
          </cell>
          <cell r="M12" t="str">
            <v>CHO-FOIL COPPER TAPE  REV. 2.0</v>
          </cell>
        </row>
        <row r="13">
          <cell r="B13" t="str">
            <v>2000-01-412</v>
          </cell>
          <cell r="C13" t="str">
            <v>2.0</v>
          </cell>
          <cell r="D13">
            <v>400</v>
          </cell>
          <cell r="G13">
            <v>37924</v>
          </cell>
          <cell r="H13" t="str">
            <v>2000-TAB-412</v>
          </cell>
          <cell r="M13" t="str">
            <v>FLEXIBLE CONDUIT-OUTER  REV. 2.0</v>
          </cell>
        </row>
        <row r="14">
          <cell r="B14" t="str">
            <v>2000-01-413</v>
          </cell>
          <cell r="C14" t="str">
            <v>2.0</v>
          </cell>
          <cell r="D14">
            <v>400</v>
          </cell>
          <cell r="G14">
            <v>37924</v>
          </cell>
          <cell r="M14" t="str">
            <v>BRACKET - FLEXIBLE CONDUIT  REV. 2.0</v>
          </cell>
        </row>
        <row r="15">
          <cell r="B15" t="str">
            <v>2000-01-604</v>
          </cell>
          <cell r="C15" t="str">
            <v>2.0</v>
          </cell>
          <cell r="D15">
            <v>410</v>
          </cell>
          <cell r="G15">
            <v>37963</v>
          </cell>
          <cell r="H15" t="str">
            <v>LOCT-01-242</v>
          </cell>
          <cell r="M15" t="str">
            <v>3M SCOTCHWELD ADHESIVE REV. 2.0</v>
          </cell>
        </row>
        <row r="16">
          <cell r="B16" t="str">
            <v>2000-01-784</v>
          </cell>
          <cell r="C16" t="str">
            <v>MISSING</v>
          </cell>
          <cell r="D16">
            <v>400</v>
          </cell>
          <cell r="G16">
            <v>38078</v>
          </cell>
          <cell r="M16" t="str">
            <v>M6 Flat Custom Washer Rev. 2.0</v>
          </cell>
        </row>
        <row r="17">
          <cell r="B17" t="str">
            <v>2000-013-518</v>
          </cell>
          <cell r="C17" t="str">
            <v>2.02</v>
          </cell>
          <cell r="D17">
            <v>400</v>
          </cell>
          <cell r="G17">
            <v>37924</v>
          </cell>
          <cell r="H17" t="str">
            <v>2000-TAB-518</v>
          </cell>
          <cell r="M17" t="str">
            <v>M3 X .5 X 8MM SHCS REV. 2.02</v>
          </cell>
        </row>
        <row r="18">
          <cell r="B18" t="str">
            <v>2000-013-521</v>
          </cell>
          <cell r="C18" t="str">
            <v>2.01</v>
          </cell>
          <cell r="D18">
            <v>400</v>
          </cell>
          <cell r="G18">
            <v>37445</v>
          </cell>
          <cell r="H18" t="str">
            <v>2000-TAB-521</v>
          </cell>
          <cell r="M18" t="str">
            <v>M3 X .5 X 10MM FHCS REV. 2.01</v>
          </cell>
        </row>
        <row r="19">
          <cell r="B19" t="str">
            <v>2000-013-522</v>
          </cell>
          <cell r="C19" t="str">
            <v>2.0</v>
          </cell>
          <cell r="D19">
            <v>400</v>
          </cell>
          <cell r="G19">
            <v>37445</v>
          </cell>
          <cell r="H19" t="str">
            <v>2000-TAB-522</v>
          </cell>
          <cell r="M19" t="str">
            <v>M4 X .7 X 16MM FLANGED SHCS REV. 2.0</v>
          </cell>
        </row>
        <row r="20">
          <cell r="B20" t="str">
            <v>2000-013-525</v>
          </cell>
          <cell r="C20" t="str">
            <v>2.02</v>
          </cell>
          <cell r="D20">
            <v>400</v>
          </cell>
          <cell r="G20">
            <v>37924</v>
          </cell>
          <cell r="H20" t="str">
            <v>2000-TAB-525</v>
          </cell>
          <cell r="M20" t="str">
            <v>M3 X .5 X 10MM TORX FHCS REV. 2.02</v>
          </cell>
        </row>
        <row r="21">
          <cell r="B21" t="str">
            <v>2000-013-526</v>
          </cell>
          <cell r="C21" t="str">
            <v>2.02</v>
          </cell>
          <cell r="D21">
            <v>400</v>
          </cell>
          <cell r="G21">
            <v>37924</v>
          </cell>
          <cell r="M21" t="str">
            <v>M4 X .7 X 16MM SHCS TORX  REV. 2.02</v>
          </cell>
        </row>
        <row r="22">
          <cell r="B22" t="str">
            <v>2000-02-046</v>
          </cell>
          <cell r="C22" t="str">
            <v>2.0</v>
          </cell>
          <cell r="D22">
            <v>400</v>
          </cell>
          <cell r="G22">
            <v>37924</v>
          </cell>
          <cell r="H22" t="str">
            <v>2000-02-046</v>
          </cell>
          <cell r="M22" t="str">
            <v>KEY, SQUARE MACHINE .1875L  REV. 2.0</v>
          </cell>
        </row>
        <row r="23">
          <cell r="B23" t="str">
            <v>2000-02-060</v>
          </cell>
          <cell r="C23" t="str">
            <v>2.1</v>
          </cell>
          <cell r="D23">
            <v>400</v>
          </cell>
          <cell r="G23">
            <v>37924</v>
          </cell>
          <cell r="H23" t="str">
            <v>2000-02-060</v>
          </cell>
          <cell r="M23" t="str">
            <v>BEARING, RADIAL REV. 2.1</v>
          </cell>
        </row>
        <row r="24">
          <cell r="B24" t="str">
            <v>2000-02-083</v>
          </cell>
          <cell r="C24" t="str">
            <v>2.</v>
          </cell>
          <cell r="D24">
            <v>400</v>
          </cell>
          <cell r="G24">
            <v>37924</v>
          </cell>
          <cell r="H24" t="str">
            <v>2000-02-083</v>
          </cell>
          <cell r="M24" t="str">
            <v>BEARING, RADIAL 1.6535 O.D.  REV. 2.</v>
          </cell>
        </row>
        <row r="25">
          <cell r="B25" t="str">
            <v>2000-02-232</v>
          </cell>
          <cell r="C25" t="str">
            <v>2.2</v>
          </cell>
          <cell r="D25">
            <v>400</v>
          </cell>
          <cell r="G25">
            <v>37924</v>
          </cell>
          <cell r="H25" t="str">
            <v>2000-TAB-232</v>
          </cell>
          <cell r="M25" t="str">
            <v>CABLE TIE .135 X 6  REV. 2.2</v>
          </cell>
        </row>
        <row r="26">
          <cell r="B26" t="str">
            <v>2000-02-302</v>
          </cell>
          <cell r="C26" t="str">
            <v>2.0</v>
          </cell>
          <cell r="D26">
            <v>400</v>
          </cell>
          <cell r="G26">
            <v>37924</v>
          </cell>
          <cell r="H26" t="str">
            <v>2000-02-302</v>
          </cell>
          <cell r="M26" t="str">
            <v>CABLE TIE MOUNT  REV. 2.0</v>
          </cell>
        </row>
        <row r="27">
          <cell r="B27" t="str">
            <v>2000-02-389</v>
          </cell>
          <cell r="C27" t="str">
            <v>MISSING</v>
          </cell>
          <cell r="D27">
            <v>400</v>
          </cell>
          <cell r="H27" t="str">
            <v>2000-02-389</v>
          </cell>
          <cell r="M27" t="str">
            <v>RUBBER SOLID STEM BUMPER</v>
          </cell>
        </row>
        <row r="28">
          <cell r="B28" t="str">
            <v>2000-02-412</v>
          </cell>
          <cell r="C28" t="str">
            <v>2.0</v>
          </cell>
          <cell r="D28">
            <v>400</v>
          </cell>
          <cell r="G28">
            <v>37924</v>
          </cell>
          <cell r="H28" t="str">
            <v>2000-TAB-412</v>
          </cell>
          <cell r="M28" t="str">
            <v>FLEXIBLE CONDUIT-INNER  REV. 2.0</v>
          </cell>
        </row>
        <row r="29">
          <cell r="B29" t="str">
            <v>2000-020-519</v>
          </cell>
          <cell r="C29" t="str">
            <v>2.01</v>
          </cell>
          <cell r="D29">
            <v>400</v>
          </cell>
          <cell r="G29">
            <v>37445</v>
          </cell>
          <cell r="H29" t="str">
            <v>2000-TAB-519</v>
          </cell>
          <cell r="M29" t="str">
            <v>M4 X .7 X 6MM BHCS REV. 2.01</v>
          </cell>
        </row>
        <row r="30">
          <cell r="B30" t="str">
            <v>2000-020-524</v>
          </cell>
          <cell r="C30" t="str">
            <v>2.02</v>
          </cell>
          <cell r="D30">
            <v>400</v>
          </cell>
          <cell r="G30">
            <v>37924</v>
          </cell>
          <cell r="H30" t="str">
            <v>2000-TAB-524</v>
          </cell>
          <cell r="M30" t="str">
            <v>M4 x .7 x 6MM TORX BHCS REV. 2.02</v>
          </cell>
        </row>
        <row r="31">
          <cell r="B31" t="str">
            <v>2000-025-521</v>
          </cell>
          <cell r="C31" t="str">
            <v>2.01</v>
          </cell>
          <cell r="D31">
            <v>400</v>
          </cell>
          <cell r="G31">
            <v>37445</v>
          </cell>
          <cell r="H31" t="str">
            <v>2000-TAB-521</v>
          </cell>
          <cell r="M31" t="str">
            <v>M4 X .7 X 16MM FHCS REV. 2.01</v>
          </cell>
        </row>
        <row r="32">
          <cell r="B32" t="str">
            <v>2000-025-525</v>
          </cell>
          <cell r="C32" t="str">
            <v>2.02</v>
          </cell>
          <cell r="D32">
            <v>400</v>
          </cell>
          <cell r="G32">
            <v>37924</v>
          </cell>
          <cell r="M32" t="str">
            <v>M4 X .7 X 16MM FHCS TORX  REV. 2.02</v>
          </cell>
        </row>
        <row r="33">
          <cell r="B33" t="str">
            <v>2000-026-519</v>
          </cell>
          <cell r="C33" t="str">
            <v>2.01</v>
          </cell>
          <cell r="D33">
            <v>400</v>
          </cell>
          <cell r="G33">
            <v>37445</v>
          </cell>
          <cell r="H33" t="str">
            <v>2000-TAB-519</v>
          </cell>
          <cell r="M33" t="str">
            <v>M4 X .7 X 18MM BHCS REV. 2.01</v>
          </cell>
        </row>
        <row r="34">
          <cell r="B34" t="str">
            <v>2000-026-524</v>
          </cell>
          <cell r="C34" t="str">
            <v>2.02</v>
          </cell>
          <cell r="D34">
            <v>400</v>
          </cell>
          <cell r="G34">
            <v>37924</v>
          </cell>
          <cell r="H34" t="str">
            <v>2000-TAB-524</v>
          </cell>
          <cell r="M34" t="str">
            <v>M4 X .7 X 18MM TORX BHCS REV. 2.02</v>
          </cell>
        </row>
        <row r="35">
          <cell r="B35" t="str">
            <v>2000-03-057</v>
          </cell>
          <cell r="C35" t="str">
            <v>MISSING</v>
          </cell>
          <cell r="D35">
            <v>400</v>
          </cell>
          <cell r="F35" t="str">
            <v>X</v>
          </cell>
          <cell r="G35">
            <v>36752</v>
          </cell>
          <cell r="H35" t="str">
            <v>2000-03-057</v>
          </cell>
          <cell r="M35" t="str">
            <v>SPRING PIN</v>
          </cell>
        </row>
        <row r="36">
          <cell r="B36" t="str">
            <v>2000-04-056</v>
          </cell>
          <cell r="C36" t="str">
            <v>2.00</v>
          </cell>
          <cell r="D36">
            <v>400</v>
          </cell>
          <cell r="G36">
            <v>37924</v>
          </cell>
          <cell r="H36" t="str">
            <v>200-04-056</v>
          </cell>
          <cell r="M36" t="str">
            <v>PLUG, FINISHING 1"W CAP  REV. 2.00</v>
          </cell>
        </row>
        <row r="37">
          <cell r="B37" t="str">
            <v>2000-04-060</v>
          </cell>
          <cell r="C37" t="str">
            <v>2.1</v>
          </cell>
          <cell r="D37">
            <v>400</v>
          </cell>
          <cell r="G37">
            <v>37924</v>
          </cell>
          <cell r="H37" t="str">
            <v>2000-TAB-060</v>
          </cell>
          <cell r="M37" t="str">
            <v>BEARING, DEEP GROOVE REV. 2.1</v>
          </cell>
        </row>
        <row r="38">
          <cell r="B38" t="str">
            <v>2000-04-065</v>
          </cell>
          <cell r="C38" t="str">
            <v>2.1</v>
          </cell>
          <cell r="D38">
            <v>400</v>
          </cell>
          <cell r="G38">
            <v>37924</v>
          </cell>
          <cell r="H38" t="str">
            <v>2000-04-065</v>
          </cell>
          <cell r="M38" t="str">
            <v>RING, RETAINER  REV. 2.1</v>
          </cell>
        </row>
        <row r="39">
          <cell r="B39" t="str">
            <v>2000-04-205</v>
          </cell>
          <cell r="C39" t="str">
            <v>MISSING</v>
          </cell>
          <cell r="D39">
            <v>400</v>
          </cell>
          <cell r="F39" t="str">
            <v>X</v>
          </cell>
          <cell r="G39">
            <v>36752</v>
          </cell>
          <cell r="H39" t="str">
            <v>2000-04-205</v>
          </cell>
          <cell r="M39" t="str">
            <v>OIL IMPREGNATED BRONZE BEARING</v>
          </cell>
        </row>
        <row r="40">
          <cell r="B40" t="str">
            <v>2000-04-232</v>
          </cell>
          <cell r="C40" t="str">
            <v>2.2</v>
          </cell>
          <cell r="D40">
            <v>400</v>
          </cell>
          <cell r="G40">
            <v>37924</v>
          </cell>
          <cell r="H40" t="str">
            <v>2000-TAB-232</v>
          </cell>
          <cell r="M40" t="str">
            <v>CABLE TIE .190 X 11.5  REV. 2.2</v>
          </cell>
        </row>
        <row r="41">
          <cell r="B41" t="str">
            <v>2000-04-244</v>
          </cell>
          <cell r="C41" t="str">
            <v>2.5</v>
          </cell>
          <cell r="D41">
            <v>400</v>
          </cell>
          <cell r="G41">
            <v>37924</v>
          </cell>
          <cell r="H41" t="str">
            <v>2000-TAB-244</v>
          </cell>
          <cell r="M41" t="str">
            <v>CABLE CLAMP .25 N-4-BLK  REV. 2.5</v>
          </cell>
        </row>
        <row r="42">
          <cell r="B42" t="str">
            <v>2000-04-277</v>
          </cell>
          <cell r="C42" t="str">
            <v>2.0</v>
          </cell>
          <cell r="D42">
            <v>400</v>
          </cell>
          <cell r="G42">
            <v>37924</v>
          </cell>
          <cell r="H42" t="str">
            <v>2000-04-277</v>
          </cell>
          <cell r="M42" t="str">
            <v>RING, INTERNAL RETAINER  REV. 2.0</v>
          </cell>
        </row>
        <row r="43">
          <cell r="B43" t="str">
            <v>2000-05-065</v>
          </cell>
          <cell r="C43" t="str">
            <v>2.1</v>
          </cell>
          <cell r="D43">
            <v>400</v>
          </cell>
          <cell r="G43">
            <v>37924</v>
          </cell>
          <cell r="H43" t="str">
            <v>2000-05-065</v>
          </cell>
          <cell r="M43" t="str">
            <v>RING, RETAINER  REV. 2.1</v>
          </cell>
        </row>
        <row r="44">
          <cell r="B44" t="str">
            <v>2000-052-518</v>
          </cell>
          <cell r="C44" t="str">
            <v>2.01</v>
          </cell>
          <cell r="D44">
            <v>400</v>
          </cell>
          <cell r="G44">
            <v>37405</v>
          </cell>
          <cell r="H44" t="str">
            <v>2000-TAB-518</v>
          </cell>
          <cell r="M44" t="str">
            <v>M4 X .7 X 8MM SHCS REV. 2.01</v>
          </cell>
        </row>
        <row r="45">
          <cell r="B45" t="str">
            <v>2000-052-523</v>
          </cell>
          <cell r="C45" t="str">
            <v>2.02</v>
          </cell>
          <cell r="D45">
            <v>400</v>
          </cell>
          <cell r="G45">
            <v>37924</v>
          </cell>
          <cell r="M45" t="str">
            <v>M4 X .7 X 8MM SHCS TORX  REV. 2.02</v>
          </cell>
        </row>
        <row r="46">
          <cell r="B46" t="str">
            <v>2000-053-518</v>
          </cell>
          <cell r="C46" t="str">
            <v>2.02</v>
          </cell>
          <cell r="D46">
            <v>400</v>
          </cell>
          <cell r="G46">
            <v>37924</v>
          </cell>
          <cell r="H46" t="str">
            <v>2000-TAB-518</v>
          </cell>
          <cell r="M46" t="str">
            <v>M4 X .7 X 10MM SHCS REV. 2.02</v>
          </cell>
        </row>
        <row r="47">
          <cell r="B47" t="str">
            <v>2000-054-523</v>
          </cell>
          <cell r="C47" t="str">
            <v>2.02</v>
          </cell>
          <cell r="D47">
            <v>400</v>
          </cell>
          <cell r="G47">
            <v>38061</v>
          </cell>
          <cell r="H47" t="str">
            <v>2000-TAB-518</v>
          </cell>
          <cell r="M47" t="str">
            <v>M4 X 0.7 X 12MM SHCS REV. 2.02</v>
          </cell>
        </row>
        <row r="48">
          <cell r="B48" t="str">
            <v>2000-056-521</v>
          </cell>
          <cell r="C48" t="str">
            <v>2.01</v>
          </cell>
          <cell r="D48">
            <v>400</v>
          </cell>
          <cell r="G48">
            <v>37405</v>
          </cell>
          <cell r="H48" t="str">
            <v>2000-TAB-521</v>
          </cell>
          <cell r="M48" t="str">
            <v>M5 X .8 X 20MM REV. 2.01</v>
          </cell>
        </row>
        <row r="49">
          <cell r="B49" t="str">
            <v>2000-056-525</v>
          </cell>
          <cell r="C49" t="str">
            <v>2.02</v>
          </cell>
          <cell r="D49">
            <v>400</v>
          </cell>
          <cell r="G49">
            <v>37924</v>
          </cell>
          <cell r="M49" t="str">
            <v>M5 X .8 X 20MM FHCS TORX  REV. 2.02</v>
          </cell>
        </row>
        <row r="50">
          <cell r="B50" t="str">
            <v>2000-058-518</v>
          </cell>
          <cell r="C50" t="str">
            <v>2.01</v>
          </cell>
          <cell r="D50">
            <v>400</v>
          </cell>
          <cell r="G50">
            <v>37445</v>
          </cell>
          <cell r="H50" t="str">
            <v>2000-TAB-518</v>
          </cell>
          <cell r="M50" t="str">
            <v>M4 X .7 X 20MM SHCS REV. 2.01</v>
          </cell>
        </row>
        <row r="51">
          <cell r="B51" t="str">
            <v>2000-058-523</v>
          </cell>
          <cell r="C51" t="str">
            <v>2.02</v>
          </cell>
          <cell r="D51">
            <v>400</v>
          </cell>
          <cell r="G51">
            <v>37924</v>
          </cell>
          <cell r="H51" t="str">
            <v>2000-TAB-523</v>
          </cell>
          <cell r="M51" t="str">
            <v>M4 X .7 X 20MM TORX SHCS REV. 2.02</v>
          </cell>
        </row>
        <row r="52">
          <cell r="B52" t="str">
            <v>2000-06-572</v>
          </cell>
          <cell r="C52" t="str">
            <v>2.0</v>
          </cell>
          <cell r="D52">
            <v>400</v>
          </cell>
          <cell r="G52">
            <v>37924</v>
          </cell>
          <cell r="H52" t="str">
            <v>DKFD-TAB-572</v>
          </cell>
          <cell r="M52" t="str">
            <v>RETAINING RING  REV. 2.0</v>
          </cell>
        </row>
        <row r="53">
          <cell r="B53" t="str">
            <v>2000-07-056</v>
          </cell>
          <cell r="C53" t="str">
            <v>2.</v>
          </cell>
          <cell r="D53">
            <v>400</v>
          </cell>
          <cell r="G53">
            <v>37924</v>
          </cell>
          <cell r="H53" t="str">
            <v>2000-07-056</v>
          </cell>
          <cell r="M53" t="str">
            <v>PLUG, POLYTHYLENE FINISHING  REV. 2.</v>
          </cell>
        </row>
        <row r="54">
          <cell r="B54" t="str">
            <v>2000-07-066</v>
          </cell>
          <cell r="C54" t="str">
            <v>MISSING</v>
          </cell>
          <cell r="D54">
            <v>400</v>
          </cell>
          <cell r="G54">
            <v>38106</v>
          </cell>
          <cell r="M54" t="str">
            <v>External Retaining Ring Rev. 2.3</v>
          </cell>
        </row>
        <row r="55">
          <cell r="B55" t="str">
            <v>2000-07-140</v>
          </cell>
          <cell r="C55" t="str">
            <v>2.2</v>
          </cell>
          <cell r="D55">
            <v>400</v>
          </cell>
          <cell r="G55">
            <v>37804</v>
          </cell>
          <cell r="H55" t="str">
            <v>2000-07-140</v>
          </cell>
          <cell r="M55" t="str">
            <v>E-RING .207 F.D.  REV. 2.2</v>
          </cell>
        </row>
        <row r="56">
          <cell r="B56" t="str">
            <v>2000-07-639</v>
          </cell>
          <cell r="C56" t="str">
            <v>2.0</v>
          </cell>
          <cell r="D56">
            <v>410</v>
          </cell>
          <cell r="G56">
            <v>37924</v>
          </cell>
          <cell r="M56" t="str">
            <v>M5 X .8 X 18MM SHCS REV. 2.0</v>
          </cell>
        </row>
        <row r="57">
          <cell r="B57" t="str">
            <v>2000-07-752</v>
          </cell>
          <cell r="C57" t="str">
            <v>2.0</v>
          </cell>
          <cell r="D57">
            <v>400</v>
          </cell>
          <cell r="E57" t="str">
            <v>F</v>
          </cell>
          <cell r="M57" t="str">
            <v>BEARING, NEEDLE ROLLER  REV. 2.0</v>
          </cell>
        </row>
        <row r="58">
          <cell r="B58" t="str">
            <v>2000-08-244</v>
          </cell>
          <cell r="C58" t="str">
            <v>2.5</v>
          </cell>
          <cell r="D58">
            <v>400</v>
          </cell>
          <cell r="G58">
            <v>37924</v>
          </cell>
          <cell r="H58" t="str">
            <v>2000-TAB-244</v>
          </cell>
          <cell r="M58" t="str">
            <v>CABLE CLAMP .50 N8B-BLK  REV. 2.5</v>
          </cell>
        </row>
        <row r="59">
          <cell r="B59" t="str">
            <v>2000-08-450</v>
          </cell>
          <cell r="C59" t="str">
            <v>2.00</v>
          </cell>
          <cell r="D59">
            <v>400</v>
          </cell>
          <cell r="G59">
            <v>37924</v>
          </cell>
          <cell r="H59" t="str">
            <v>2000-07-140</v>
          </cell>
          <cell r="M59" t="str">
            <v>EXTERNAL RETAINING RING REV. 2.00</v>
          </cell>
        </row>
        <row r="60">
          <cell r="B60" t="str">
            <v>2000-08-639</v>
          </cell>
          <cell r="C60" t="str">
            <v>2.0</v>
          </cell>
          <cell r="D60">
            <v>400</v>
          </cell>
          <cell r="G60">
            <v>37924</v>
          </cell>
          <cell r="M60" t="str">
            <v>M5 X 20MM SHCS REV. 2.0</v>
          </cell>
        </row>
        <row r="61">
          <cell r="B61" t="str">
            <v>2000-09-388</v>
          </cell>
          <cell r="C61" t="str">
            <v>2.0</v>
          </cell>
          <cell r="D61">
            <v>400</v>
          </cell>
          <cell r="G61">
            <v>37924</v>
          </cell>
          <cell r="H61" t="str">
            <v>2000-TAB-388</v>
          </cell>
          <cell r="M61" t="str">
            <v>LOCKNUT, NYLON INSERT  REV. 2.0</v>
          </cell>
        </row>
        <row r="62">
          <cell r="B62" t="str">
            <v>2000-102-518</v>
          </cell>
          <cell r="C62" t="str">
            <v>2.02</v>
          </cell>
          <cell r="D62">
            <v>400</v>
          </cell>
          <cell r="G62">
            <v>37924</v>
          </cell>
          <cell r="H62" t="str">
            <v>2000-TAB-518</v>
          </cell>
          <cell r="M62" t="str">
            <v>M5 X .8 X 10MM SHCS REV. 2.02</v>
          </cell>
        </row>
        <row r="63">
          <cell r="B63" t="str">
            <v>2000-103-520</v>
          </cell>
          <cell r="C63" t="str">
            <v>2.02</v>
          </cell>
          <cell r="D63">
            <v>400</v>
          </cell>
          <cell r="G63">
            <v>37404</v>
          </cell>
          <cell r="H63" t="str">
            <v>2000-TAB-520</v>
          </cell>
          <cell r="M63" t="str">
            <v>M5 X .8 X 12MM LHCS REV. 2.02</v>
          </cell>
        </row>
        <row r="64">
          <cell r="B64" t="str">
            <v>2000-105-518</v>
          </cell>
          <cell r="C64" t="str">
            <v>2.02</v>
          </cell>
          <cell r="D64">
            <v>400</v>
          </cell>
          <cell r="G64">
            <v>37924</v>
          </cell>
          <cell r="H64" t="str">
            <v>2000-TAB-518</v>
          </cell>
          <cell r="M64" t="str">
            <v>M5 X .8 X 16MM SHCS REV. 2.02</v>
          </cell>
        </row>
        <row r="65">
          <cell r="B65" t="str">
            <v>2000-106-518</v>
          </cell>
          <cell r="C65" t="str">
            <v>2.01</v>
          </cell>
          <cell r="D65">
            <v>400</v>
          </cell>
          <cell r="G65">
            <v>37405</v>
          </cell>
          <cell r="H65" t="str">
            <v>2000-TAB-518</v>
          </cell>
          <cell r="M65" t="str">
            <v>M5 x .8 x 18MM SHCS REV. 2.01</v>
          </cell>
        </row>
        <row r="66">
          <cell r="B66" t="str">
            <v>2000-107-518</v>
          </cell>
          <cell r="C66" t="str">
            <v>2.01</v>
          </cell>
          <cell r="D66">
            <v>400</v>
          </cell>
          <cell r="G66">
            <v>37404</v>
          </cell>
          <cell r="H66" t="str">
            <v>2000-TAB-518</v>
          </cell>
          <cell r="M66" t="str">
            <v>M5 X .8 X 20MM SHCS REV. 2.01</v>
          </cell>
        </row>
        <row r="67">
          <cell r="B67" t="str">
            <v>2000-109-518</v>
          </cell>
          <cell r="C67" t="str">
            <v>2.02</v>
          </cell>
          <cell r="D67">
            <v>400</v>
          </cell>
          <cell r="G67">
            <v>37924</v>
          </cell>
          <cell r="H67" t="str">
            <v>2000-TAB-518</v>
          </cell>
          <cell r="M67" t="str">
            <v>M5 X .8 X 25MM SHCS REV. 2.02</v>
          </cell>
        </row>
        <row r="68">
          <cell r="B68" t="str">
            <v>2000-111-518</v>
          </cell>
          <cell r="C68" t="str">
            <v>2.02</v>
          </cell>
          <cell r="D68">
            <v>400</v>
          </cell>
          <cell r="G68">
            <v>37924</v>
          </cell>
          <cell r="H68" t="str">
            <v>2000-TAB-518</v>
          </cell>
          <cell r="M68" t="str">
            <v>M5 X .8 X 35MM SHCS REV. 2.02</v>
          </cell>
        </row>
        <row r="69">
          <cell r="B69" t="str">
            <v>2000-1110-738</v>
          </cell>
          <cell r="C69" t="str">
            <v>2.1</v>
          </cell>
          <cell r="D69">
            <v>400</v>
          </cell>
          <cell r="E69" t="str">
            <v>F</v>
          </cell>
          <cell r="G69">
            <v>38111</v>
          </cell>
          <cell r="M69" t="str">
            <v>PIN, SPRING 8 x 20mm  REV. 2.1</v>
          </cell>
        </row>
        <row r="70">
          <cell r="B70" t="str">
            <v>2000-1111-738</v>
          </cell>
          <cell r="C70" t="str">
            <v>MISSING</v>
          </cell>
          <cell r="D70">
            <v>400</v>
          </cell>
          <cell r="F70" t="str">
            <v>X</v>
          </cell>
          <cell r="G70">
            <v>38070</v>
          </cell>
          <cell r="M70" t="str">
            <v>Spring Pin 8 x 22mm Rev. 2.0</v>
          </cell>
        </row>
        <row r="71">
          <cell r="B71" t="str">
            <v>2000-118-518</v>
          </cell>
          <cell r="C71" t="str">
            <v>2.02</v>
          </cell>
          <cell r="D71">
            <v>400</v>
          </cell>
          <cell r="G71">
            <v>37924</v>
          </cell>
          <cell r="H71" t="str">
            <v>2000-TAB-518</v>
          </cell>
          <cell r="M71" t="str">
            <v>M5 X .8 X 70MM SHCS REV. 2.02</v>
          </cell>
        </row>
        <row r="72">
          <cell r="B72" t="str">
            <v>2000-12-301</v>
          </cell>
          <cell r="C72" t="str">
            <v>2</v>
          </cell>
          <cell r="D72">
            <v>400</v>
          </cell>
          <cell r="G72">
            <v>37924</v>
          </cell>
          <cell r="H72" t="str">
            <v>2000-TAB-301</v>
          </cell>
          <cell r="M72" t="str">
            <v>PIN, COTTER 1/16" X 1" ZP ST  REV. 2</v>
          </cell>
        </row>
        <row r="73">
          <cell r="B73" t="str">
            <v>2000-14-731</v>
          </cell>
          <cell r="C73" t="str">
            <v>MISSING</v>
          </cell>
          <cell r="D73">
            <v>400</v>
          </cell>
          <cell r="M73" t="str">
            <v>Sleeve Bearing Rev. 2.0</v>
          </cell>
        </row>
        <row r="74">
          <cell r="B74" t="str">
            <v>2000-152-676</v>
          </cell>
          <cell r="C74" t="str">
            <v>MISSING</v>
          </cell>
          <cell r="D74">
            <v>400</v>
          </cell>
          <cell r="G74">
            <v>38070</v>
          </cell>
          <cell r="M74" t="str">
            <v>M6 X 1 X 25 SHCS W/FLANGE Rev. 2.1</v>
          </cell>
        </row>
        <row r="75">
          <cell r="B75" t="str">
            <v>2000-153-676</v>
          </cell>
          <cell r="C75" t="str">
            <v>MISSING</v>
          </cell>
          <cell r="D75">
            <v>400</v>
          </cell>
          <cell r="G75">
            <v>38070</v>
          </cell>
          <cell r="M75" t="str">
            <v>M6 X 1 X 30 SHCS W/FLANGE Rev. 2.1</v>
          </cell>
        </row>
        <row r="76">
          <cell r="B76" t="str">
            <v>2000-154-676</v>
          </cell>
          <cell r="C76" t="str">
            <v>MISSING</v>
          </cell>
          <cell r="D76">
            <v>400</v>
          </cell>
          <cell r="G76">
            <v>38070</v>
          </cell>
          <cell r="M76" t="str">
            <v>M6 X 1 X 35 SHCS W/FLANGE Rev. 2.1</v>
          </cell>
        </row>
        <row r="77">
          <cell r="B77" t="str">
            <v>2000-157-676</v>
          </cell>
          <cell r="C77" t="str">
            <v>MISSING</v>
          </cell>
          <cell r="D77">
            <v>400</v>
          </cell>
          <cell r="G77">
            <v>38070</v>
          </cell>
          <cell r="M77" t="str">
            <v>M6 X 1 X 60 SHCS W/FLANGE Rev. 2.1</v>
          </cell>
        </row>
        <row r="78">
          <cell r="B78" t="str">
            <v>2000-159-523</v>
          </cell>
          <cell r="C78" t="str">
            <v>MISSING</v>
          </cell>
          <cell r="D78">
            <v>400</v>
          </cell>
          <cell r="H78" t="str">
            <v>2000-159-523</v>
          </cell>
          <cell r="M78" t="str">
            <v>FHCS, METRIC,BLK DACROMET (FASCO)</v>
          </cell>
        </row>
        <row r="79">
          <cell r="B79" t="str">
            <v>2000-159-672</v>
          </cell>
          <cell r="C79" t="str">
            <v>2.00</v>
          </cell>
          <cell r="D79">
            <v>400</v>
          </cell>
          <cell r="E79" t="str">
            <v>F</v>
          </cell>
          <cell r="M79" t="str">
            <v>SCREW, M6 X 1 X 25 SHCS  REV. 2.00</v>
          </cell>
        </row>
        <row r="80">
          <cell r="B80" t="str">
            <v>2000-160-672</v>
          </cell>
          <cell r="C80" t="str">
            <v>2.00</v>
          </cell>
          <cell r="D80">
            <v>400</v>
          </cell>
          <cell r="E80" t="str">
            <v>F</v>
          </cell>
          <cell r="M80" t="str">
            <v>SCREW, M6 X 1 X 30 SHCS  REV. 2.00</v>
          </cell>
        </row>
        <row r="81">
          <cell r="B81" t="str">
            <v>2000-161-518</v>
          </cell>
          <cell r="C81" t="str">
            <v>2.02</v>
          </cell>
          <cell r="D81">
            <v>400</v>
          </cell>
          <cell r="G81">
            <v>37924</v>
          </cell>
          <cell r="H81" t="str">
            <v>2000-TAB-518</v>
          </cell>
          <cell r="M81" t="str">
            <v>M6 X 1 X 35MM SHCS REV. 2.02</v>
          </cell>
        </row>
        <row r="82">
          <cell r="B82" t="str">
            <v>2000-161-523</v>
          </cell>
          <cell r="C82" t="str">
            <v>MISSING</v>
          </cell>
          <cell r="D82">
            <v>400</v>
          </cell>
          <cell r="H82" t="str">
            <v>2000-161-523</v>
          </cell>
          <cell r="M82" t="str">
            <v>FHCS, METRIC, BLK DACROMET (FASCO)</v>
          </cell>
        </row>
        <row r="83">
          <cell r="B83" t="str">
            <v>2000-161-672</v>
          </cell>
          <cell r="C83" t="str">
            <v>2.00</v>
          </cell>
          <cell r="D83">
            <v>400</v>
          </cell>
          <cell r="E83" t="str">
            <v>F</v>
          </cell>
          <cell r="M83" t="str">
            <v>SCREW, M6 X 1 X 35 SHCS  REV. 2.00</v>
          </cell>
        </row>
        <row r="84">
          <cell r="B84" t="str">
            <v>2000-166-672</v>
          </cell>
          <cell r="C84" t="str">
            <v>MISSING</v>
          </cell>
          <cell r="D84">
            <v>400</v>
          </cell>
          <cell r="G84">
            <v>38106</v>
          </cell>
          <cell r="M84" t="str">
            <v>M6 x 1 x 60mm SHCS Rev. 2.00</v>
          </cell>
        </row>
        <row r="85">
          <cell r="B85" t="str">
            <v>2000-192-522</v>
          </cell>
          <cell r="C85" t="str">
            <v>2</v>
          </cell>
          <cell r="D85">
            <v>400</v>
          </cell>
          <cell r="G85">
            <v>37924</v>
          </cell>
          <cell r="H85" t="str">
            <v>2000-TAB-522</v>
          </cell>
          <cell r="M85" t="str">
            <v>M10 X 1.5 X 30MM SHCS FLANGED REV. 2</v>
          </cell>
        </row>
        <row r="86">
          <cell r="B86" t="str">
            <v>2000-23-037</v>
          </cell>
          <cell r="C86" t="str">
            <v>2.3</v>
          </cell>
          <cell r="D86">
            <v>400</v>
          </cell>
          <cell r="G86">
            <v>37924</v>
          </cell>
          <cell r="H86" t="str">
            <v>2000-TAB-037</v>
          </cell>
          <cell r="M86" t="str">
            <v>WASHER, SPRING WAVE 1.351  REV. 2.3</v>
          </cell>
        </row>
        <row r="87">
          <cell r="B87" t="str">
            <v>2000-27-037</v>
          </cell>
          <cell r="C87" t="str">
            <v>2.3</v>
          </cell>
          <cell r="D87">
            <v>400</v>
          </cell>
          <cell r="G87">
            <v>37924</v>
          </cell>
          <cell r="H87" t="str">
            <v>2000-TAB-037</v>
          </cell>
          <cell r="M87" t="str">
            <v>WASHER, SPRING WAVE 1.621  REV. 2.3</v>
          </cell>
        </row>
        <row r="88">
          <cell r="B88" t="str">
            <v>2000-44-031</v>
          </cell>
          <cell r="C88" t="str">
            <v>MISSING</v>
          </cell>
          <cell r="D88">
            <v>400</v>
          </cell>
          <cell r="F88" t="str">
            <v>X</v>
          </cell>
          <cell r="G88">
            <v>36752</v>
          </cell>
          <cell r="H88" t="str">
            <v>2000-44-031</v>
          </cell>
          <cell r="M88" t="str">
            <v>SPRING RING</v>
          </cell>
        </row>
        <row r="89">
          <cell r="B89" t="str">
            <v>2000-603-520</v>
          </cell>
          <cell r="C89" t="str">
            <v>2.02</v>
          </cell>
          <cell r="D89">
            <v>400</v>
          </cell>
          <cell r="G89">
            <v>37924</v>
          </cell>
          <cell r="H89" t="str">
            <v>2000-TAB-520</v>
          </cell>
          <cell r="M89" t="str">
            <v>M5 X .8 X 12MM SHCS REV. 2.02</v>
          </cell>
        </row>
        <row r="90">
          <cell r="B90">
            <v>6270000400</v>
          </cell>
          <cell r="C90">
            <v>2</v>
          </cell>
          <cell r="D90">
            <v>101</v>
          </cell>
          <cell r="G90">
            <v>37440</v>
          </cell>
          <cell r="H90" t="str">
            <v>YL5P-7002-AA</v>
          </cell>
          <cell r="I90">
            <v>37240</v>
          </cell>
          <cell r="J90" t="str">
            <v>D</v>
          </cell>
          <cell r="K90">
            <v>2</v>
          </cell>
          <cell r="L90">
            <v>504255</v>
          </cell>
          <cell r="M90" t="str">
            <v>TRANS AX ASY (2000 MODEL YEAR)</v>
          </cell>
        </row>
        <row r="91">
          <cell r="B91">
            <v>6270010600</v>
          </cell>
          <cell r="C91" t="str">
            <v>E</v>
          </cell>
          <cell r="D91">
            <v>102</v>
          </cell>
          <cell r="G91">
            <v>37463</v>
          </cell>
          <cell r="H91" t="str">
            <v>FO#F8YP-7B449-</v>
          </cell>
          <cell r="I91">
            <v>36689</v>
          </cell>
          <cell r="J91" t="str">
            <v>C</v>
          </cell>
          <cell r="K91" t="str">
            <v>E</v>
          </cell>
          <cell r="L91">
            <v>504361</v>
          </cell>
          <cell r="M91" t="str">
            <v>CARR ASY - TRANS C PLNT GR (DIFF)</v>
          </cell>
        </row>
        <row r="92">
          <cell r="B92">
            <v>6270010700</v>
          </cell>
          <cell r="C92" t="str">
            <v>A2</v>
          </cell>
          <cell r="D92">
            <v>206</v>
          </cell>
          <cell r="G92">
            <v>37440</v>
          </cell>
          <cell r="H92" t="str">
            <v>FO#F8YP-7B469-</v>
          </cell>
          <cell r="I92">
            <v>35230</v>
          </cell>
          <cell r="J92" t="str">
            <v>C</v>
          </cell>
          <cell r="K92" t="str">
            <v>A2</v>
          </cell>
          <cell r="L92">
            <v>501357</v>
          </cell>
          <cell r="M92" t="str">
            <v>CARR - TRANS C PLNT GR (DIFF)</v>
          </cell>
        </row>
        <row r="93">
          <cell r="B93">
            <v>6270010790</v>
          </cell>
          <cell r="C93" t="str">
            <v>MISSING</v>
          </cell>
          <cell r="D93">
            <v>300</v>
          </cell>
          <cell r="E93" t="str">
            <v>P</v>
          </cell>
          <cell r="G93">
            <v>37505</v>
          </cell>
          <cell r="M93" t="str">
            <v>CARR - TRANS C PLNT GR (DIFF) (FORGI</v>
          </cell>
        </row>
        <row r="94">
          <cell r="B94">
            <v>6270010800</v>
          </cell>
          <cell r="C94" t="str">
            <v>D5</v>
          </cell>
          <cell r="D94">
            <v>206</v>
          </cell>
          <cell r="G94">
            <v>36999</v>
          </cell>
          <cell r="H94" t="str">
            <v>FO#F8YP7A131AB</v>
          </cell>
          <cell r="I94">
            <v>36495</v>
          </cell>
          <cell r="J94" t="str">
            <v>C</v>
          </cell>
          <cell r="K94" t="str">
            <v>D5</v>
          </cell>
          <cell r="L94">
            <v>503792</v>
          </cell>
          <cell r="M94" t="str">
            <v>SUPT - TRANS PLNT (DIFF)</v>
          </cell>
        </row>
        <row r="95">
          <cell r="B95">
            <v>6270010890</v>
          </cell>
          <cell r="C95" t="str">
            <v>C</v>
          </cell>
          <cell r="D95">
            <v>300</v>
          </cell>
          <cell r="G95">
            <v>37505</v>
          </cell>
          <cell r="I95">
            <v>35854</v>
          </cell>
          <cell r="K95" t="str">
            <v>C</v>
          </cell>
          <cell r="L95">
            <v>503266</v>
          </cell>
          <cell r="M95" t="str">
            <v>SUPT - TRANS PLNT (DIFF) (FORGING)</v>
          </cell>
        </row>
        <row r="96">
          <cell r="B96">
            <v>6270011090</v>
          </cell>
          <cell r="C96" t="str">
            <v>MISSING</v>
          </cell>
          <cell r="D96">
            <v>300</v>
          </cell>
          <cell r="E96" t="str">
            <v>P</v>
          </cell>
          <cell r="G96">
            <v>37505</v>
          </cell>
          <cell r="M96" t="str">
            <v>CARR - TRANS A PLNT GR (PRIM) (FORGI</v>
          </cell>
        </row>
        <row r="97">
          <cell r="B97">
            <v>6270011190</v>
          </cell>
          <cell r="C97" t="str">
            <v>B</v>
          </cell>
          <cell r="D97">
            <v>300</v>
          </cell>
          <cell r="G97">
            <v>37089</v>
          </cell>
          <cell r="I97">
            <v>35854</v>
          </cell>
          <cell r="K97" t="str">
            <v>B</v>
          </cell>
          <cell r="L97">
            <v>503265</v>
          </cell>
          <cell r="M97" t="str">
            <v>SUPT - TRANS PLNT (PRIM) (FORGING)</v>
          </cell>
        </row>
        <row r="98">
          <cell r="B98">
            <v>6270011390</v>
          </cell>
          <cell r="C98" t="str">
            <v>MISSING</v>
          </cell>
          <cell r="D98">
            <v>300</v>
          </cell>
          <cell r="E98" t="str">
            <v>P</v>
          </cell>
          <cell r="G98">
            <v>37505</v>
          </cell>
          <cell r="M98" t="str">
            <v>CARR - TRANS B PLNT GR (SECDRY) (FOR</v>
          </cell>
        </row>
        <row r="99">
          <cell r="B99">
            <v>6270011690</v>
          </cell>
          <cell r="C99" t="str">
            <v>B</v>
          </cell>
          <cell r="D99">
            <v>300</v>
          </cell>
          <cell r="G99">
            <v>37505</v>
          </cell>
          <cell r="I99">
            <v>35854</v>
          </cell>
          <cell r="K99" t="str">
            <v>B</v>
          </cell>
          <cell r="L99">
            <v>503264</v>
          </cell>
          <cell r="M99" t="str">
            <v>PLT - TRANS PLNT GR SECDRY (FORGING)</v>
          </cell>
        </row>
        <row r="100">
          <cell r="B100">
            <v>6270013100</v>
          </cell>
          <cell r="C100" t="str">
            <v>MISSING</v>
          </cell>
          <cell r="D100">
            <v>450</v>
          </cell>
          <cell r="G100">
            <v>37921</v>
          </cell>
          <cell r="H100" t="str">
            <v>FO#ES-F8YP-14B</v>
          </cell>
          <cell r="J100" t="str">
            <v>A</v>
          </cell>
          <cell r="M100" t="str">
            <v>MOTOR ASY - EV TRACTION MOTOR</v>
          </cell>
        </row>
        <row r="101">
          <cell r="B101">
            <v>6270013300</v>
          </cell>
          <cell r="C101" t="str">
            <v>-</v>
          </cell>
          <cell r="D101">
            <v>900</v>
          </cell>
          <cell r="G101">
            <v>37921</v>
          </cell>
          <cell r="H101" t="str">
            <v>FO#ESM-F8YP-7A</v>
          </cell>
          <cell r="I101">
            <v>35230</v>
          </cell>
          <cell r="J101" t="str">
            <v>A7</v>
          </cell>
          <cell r="K101" t="str">
            <v>-</v>
          </cell>
          <cell r="L101">
            <v>501403</v>
          </cell>
          <cell r="M101" t="str">
            <v>GR - TRANS SUN (SECDRY) (MATERIAL SP</v>
          </cell>
        </row>
        <row r="102">
          <cell r="B102">
            <v>6270013400</v>
          </cell>
          <cell r="C102" t="str">
            <v>MISSING</v>
          </cell>
          <cell r="D102">
            <v>900</v>
          </cell>
          <cell r="G102">
            <v>37921</v>
          </cell>
          <cell r="H102" t="str">
            <v>FO#ES-E1EP-7F2</v>
          </cell>
          <cell r="J102" t="str">
            <v>A</v>
          </cell>
          <cell r="M102" t="str">
            <v>SPECIFICATION - CONTAMINATION</v>
          </cell>
        </row>
        <row r="103">
          <cell r="B103">
            <v>6270013500</v>
          </cell>
          <cell r="C103" t="str">
            <v>MISSING</v>
          </cell>
          <cell r="D103">
            <v>900</v>
          </cell>
          <cell r="G103">
            <v>37921</v>
          </cell>
          <cell r="H103" t="str">
            <v>ES-C6AP-7A109-</v>
          </cell>
          <cell r="J103" t="str">
            <v>A</v>
          </cell>
          <cell r="M103" t="str">
            <v>SPECIFICATION - SURFACE CHARACTER</v>
          </cell>
        </row>
        <row r="104">
          <cell r="B104">
            <v>6270013600</v>
          </cell>
          <cell r="C104" t="str">
            <v>-</v>
          </cell>
          <cell r="D104">
            <v>900</v>
          </cell>
          <cell r="G104">
            <v>37921</v>
          </cell>
          <cell r="H104" t="str">
            <v>FO#ESM-F8YP-7A</v>
          </cell>
          <cell r="I104">
            <v>35230</v>
          </cell>
          <cell r="J104" t="str">
            <v>A7</v>
          </cell>
          <cell r="K104" t="str">
            <v>-</v>
          </cell>
          <cell r="L104">
            <v>501404</v>
          </cell>
          <cell r="M104" t="str">
            <v>GR - TRANS SUN (DIFF) (MATERIAL SPEC</v>
          </cell>
        </row>
        <row r="105">
          <cell r="B105">
            <v>6270013700</v>
          </cell>
          <cell r="C105" t="str">
            <v>MISSING</v>
          </cell>
          <cell r="D105">
            <v>900</v>
          </cell>
          <cell r="G105">
            <v>37921</v>
          </cell>
          <cell r="H105" t="str">
            <v>FO#ES-F8YP-7A1</v>
          </cell>
          <cell r="J105" t="str">
            <v>A</v>
          </cell>
          <cell r="M105" t="str">
            <v>PARKING MECHANISM (ENGINEERING SPEC)</v>
          </cell>
        </row>
        <row r="106">
          <cell r="B106">
            <v>6270013900</v>
          </cell>
          <cell r="C106" t="str">
            <v>$</v>
          </cell>
          <cell r="D106">
            <v>102</v>
          </cell>
          <cell r="G106">
            <v>37921</v>
          </cell>
          <cell r="H106" t="str">
            <v>FO#F8YP7H104AE</v>
          </cell>
          <cell r="I106">
            <v>35563</v>
          </cell>
          <cell r="K106" t="str">
            <v>$</v>
          </cell>
          <cell r="L106">
            <v>501845</v>
          </cell>
          <cell r="M106" t="str">
            <v>CSE &amp; BRG ASY - TRANS</v>
          </cell>
        </row>
        <row r="107">
          <cell r="B107">
            <v>6270014000</v>
          </cell>
          <cell r="C107" t="str">
            <v>A</v>
          </cell>
          <cell r="D107">
            <v>206</v>
          </cell>
          <cell r="G107">
            <v>37440</v>
          </cell>
          <cell r="H107" t="str">
            <v>FO#F8YP7F097AF</v>
          </cell>
          <cell r="I107">
            <v>35902</v>
          </cell>
          <cell r="J107" t="str">
            <v>D</v>
          </cell>
          <cell r="K107" t="str">
            <v>A</v>
          </cell>
          <cell r="L107">
            <v>503308</v>
          </cell>
          <cell r="M107" t="str">
            <v>CSE - TRA / AX TRANS</v>
          </cell>
        </row>
        <row r="108">
          <cell r="B108">
            <v>6270014090</v>
          </cell>
          <cell r="C108" t="str">
            <v>A+</v>
          </cell>
          <cell r="D108">
            <v>300</v>
          </cell>
          <cell r="G108">
            <v>37505</v>
          </cell>
          <cell r="H108" t="str">
            <v>FO#RFF8YP7F097</v>
          </cell>
          <cell r="I108">
            <v>35230</v>
          </cell>
          <cell r="K108" t="str">
            <v>A+</v>
          </cell>
          <cell r="L108">
            <v>501428</v>
          </cell>
          <cell r="M108" t="str">
            <v>CSE - TRA / AX TRANS (CASTING)</v>
          </cell>
        </row>
        <row r="109">
          <cell r="B109">
            <v>6270014400</v>
          </cell>
          <cell r="C109" t="str">
            <v>MISSING</v>
          </cell>
          <cell r="D109">
            <v>400</v>
          </cell>
          <cell r="G109">
            <v>37504</v>
          </cell>
          <cell r="H109" t="str">
            <v>FO#F8YP7G276AA</v>
          </cell>
          <cell r="J109" t="str">
            <v>C</v>
          </cell>
          <cell r="M109" t="str">
            <v>BLKHD ASY - TRANS WIR CONN</v>
          </cell>
        </row>
        <row r="110">
          <cell r="B110">
            <v>6270015300</v>
          </cell>
          <cell r="C110" t="str">
            <v>B2</v>
          </cell>
          <cell r="D110">
            <v>102</v>
          </cell>
          <cell r="G110">
            <v>37921</v>
          </cell>
          <cell r="H110" t="str">
            <v>FO#F8YP-7H331-</v>
          </cell>
          <cell r="I110">
            <v>35552</v>
          </cell>
          <cell r="J110" t="str">
            <v>C</v>
          </cell>
          <cell r="K110" t="str">
            <v>B2</v>
          </cell>
          <cell r="L110">
            <v>501812</v>
          </cell>
          <cell r="M110" t="str">
            <v>DIFF ASY - TRA / AX</v>
          </cell>
        </row>
        <row r="111">
          <cell r="B111">
            <v>6270015400</v>
          </cell>
          <cell r="C111" t="str">
            <v>F</v>
          </cell>
          <cell r="D111">
            <v>102</v>
          </cell>
          <cell r="G111">
            <v>37921</v>
          </cell>
          <cell r="H111" t="str">
            <v>FO#F1YP7H328AB</v>
          </cell>
          <cell r="I111">
            <v>36689</v>
          </cell>
          <cell r="J111" t="str">
            <v>C</v>
          </cell>
          <cell r="K111" t="str">
            <v>F</v>
          </cell>
          <cell r="L111">
            <v>504361</v>
          </cell>
          <cell r="M111" t="str">
            <v>PLNT ASY - TRANS DIFF</v>
          </cell>
        </row>
        <row r="112">
          <cell r="B112">
            <v>6270016800</v>
          </cell>
          <cell r="C112" t="str">
            <v>B1</v>
          </cell>
          <cell r="D112">
            <v>400</v>
          </cell>
          <cell r="G112">
            <v>37504</v>
          </cell>
          <cell r="H112" t="str">
            <v>FO#F8YP7E332BC</v>
          </cell>
          <cell r="I112">
            <v>35230</v>
          </cell>
          <cell r="J112" t="str">
            <v>D</v>
          </cell>
          <cell r="K112" t="str">
            <v>B1</v>
          </cell>
          <cell r="L112">
            <v>501421</v>
          </cell>
          <cell r="M112" t="str">
            <v>SPG ASY - TRANS MAN VLV DTNT</v>
          </cell>
        </row>
        <row r="113">
          <cell r="B113">
            <v>6270017300</v>
          </cell>
          <cell r="C113" t="str">
            <v>A1</v>
          </cell>
          <cell r="D113">
            <v>102</v>
          </cell>
          <cell r="G113">
            <v>37440</v>
          </cell>
          <cell r="H113" t="str">
            <v>FO#F8YP7A120AB</v>
          </cell>
          <cell r="I113">
            <v>35299</v>
          </cell>
          <cell r="J113" t="str">
            <v>C</v>
          </cell>
          <cell r="K113" t="str">
            <v>A1</v>
          </cell>
          <cell r="L113">
            <v>501500</v>
          </cell>
          <cell r="M113" t="str">
            <v>PWL ASY - TRANS PRK</v>
          </cell>
        </row>
        <row r="114">
          <cell r="B114">
            <v>6270018300</v>
          </cell>
          <cell r="C114" t="str">
            <v>B1</v>
          </cell>
          <cell r="D114">
            <v>102</v>
          </cell>
          <cell r="G114">
            <v>36658</v>
          </cell>
          <cell r="H114" t="str">
            <v>FO#F8YP14B340A</v>
          </cell>
          <cell r="I114">
            <v>35833</v>
          </cell>
          <cell r="K114" t="str">
            <v>B1</v>
          </cell>
          <cell r="L114">
            <v>503191</v>
          </cell>
          <cell r="M114" t="str">
            <v>MTR &amp; BRG ASY - TRCT</v>
          </cell>
        </row>
        <row r="115">
          <cell r="B115">
            <v>6270018400</v>
          </cell>
          <cell r="C115" t="str">
            <v>MISSING</v>
          </cell>
          <cell r="D115">
            <v>450</v>
          </cell>
          <cell r="G115">
            <v>37504</v>
          </cell>
          <cell r="H115" t="str">
            <v>FO#F8Y814B280A</v>
          </cell>
          <cell r="I115">
            <v>36591</v>
          </cell>
          <cell r="L115">
            <v>504206</v>
          </cell>
          <cell r="M115" t="str">
            <v>MOTOR ASY - TRACTION</v>
          </cell>
        </row>
        <row r="116">
          <cell r="B116">
            <v>6270019400</v>
          </cell>
          <cell r="C116">
            <v>2</v>
          </cell>
          <cell r="D116">
            <v>400</v>
          </cell>
          <cell r="G116">
            <v>37504</v>
          </cell>
          <cell r="H116" t="str">
            <v>FO#F8DP7F293AB</v>
          </cell>
          <cell r="I116">
            <v>36593</v>
          </cell>
          <cell r="J116" t="str">
            <v>C</v>
          </cell>
          <cell r="K116">
            <v>2</v>
          </cell>
          <cell r="L116">
            <v>504216</v>
          </cell>
          <cell r="M116" t="str">
            <v>TRANSMISSION RANGE SENSOR ASSEMBLY</v>
          </cell>
        </row>
        <row r="117">
          <cell r="B117">
            <v>6270019600</v>
          </cell>
          <cell r="C117" t="str">
            <v>BH</v>
          </cell>
          <cell r="D117">
            <v>400</v>
          </cell>
          <cell r="G117">
            <v>37504</v>
          </cell>
          <cell r="H117" t="str">
            <v>FO#F8YP7A256AA</v>
          </cell>
          <cell r="I117">
            <v>35299</v>
          </cell>
          <cell r="J117" t="str">
            <v>C</v>
          </cell>
          <cell r="K117" t="str">
            <v>BH</v>
          </cell>
          <cell r="L117">
            <v>501507</v>
          </cell>
          <cell r="M117" t="str">
            <v>LVR ASY - TRANS MAN CONTR</v>
          </cell>
        </row>
        <row r="118">
          <cell r="B118">
            <v>6270020400</v>
          </cell>
          <cell r="C118" t="str">
            <v>MISSING</v>
          </cell>
          <cell r="D118">
            <v>400</v>
          </cell>
          <cell r="G118">
            <v>37504</v>
          </cell>
          <cell r="H118" t="str">
            <v>FO#F8YP-7E440-</v>
          </cell>
          <cell r="J118" t="str">
            <v>C</v>
          </cell>
          <cell r="M118" t="str">
            <v>SW ASY - TRANS OIL PRESS</v>
          </cell>
        </row>
        <row r="119">
          <cell r="B119">
            <v>6270020600</v>
          </cell>
          <cell r="C119" t="str">
            <v>MISSING</v>
          </cell>
          <cell r="D119">
            <v>400</v>
          </cell>
          <cell r="G119">
            <v>37504</v>
          </cell>
          <cell r="H119" t="str">
            <v>FO#F8YP-7E424-</v>
          </cell>
          <cell r="J119" t="str">
            <v>A</v>
          </cell>
          <cell r="M119" t="str">
            <v>BOOT - TRANS SHIFT CABLE</v>
          </cell>
        </row>
        <row r="120">
          <cell r="B120">
            <v>6270020800</v>
          </cell>
          <cell r="C120" t="str">
            <v>A2</v>
          </cell>
          <cell r="D120">
            <v>400</v>
          </cell>
          <cell r="G120">
            <v>37504</v>
          </cell>
          <cell r="H120" t="str">
            <v>FO#F8YP-7H024-</v>
          </cell>
          <cell r="I120">
            <v>35230</v>
          </cell>
          <cell r="J120" t="str">
            <v>A</v>
          </cell>
          <cell r="K120" t="str">
            <v>A2</v>
          </cell>
          <cell r="L120">
            <v>501356</v>
          </cell>
          <cell r="M120" t="str">
            <v>BRG ASY - TRANS PLNT GR NDL</v>
          </cell>
        </row>
        <row r="121">
          <cell r="B121">
            <v>6270021100</v>
          </cell>
          <cell r="C121" t="str">
            <v>C</v>
          </cell>
          <cell r="D121">
            <v>102</v>
          </cell>
          <cell r="G121">
            <v>37921</v>
          </cell>
          <cell r="H121" t="str">
            <v>FO#F8YP7R213AC</v>
          </cell>
          <cell r="I121">
            <v>36526</v>
          </cell>
          <cell r="J121" t="str">
            <v>B</v>
          </cell>
          <cell r="K121" t="str">
            <v>C</v>
          </cell>
          <cell r="L121">
            <v>503814</v>
          </cell>
          <cell r="M121" t="str">
            <v>PUMP &amp; FILTER ASY - TRANS OIL</v>
          </cell>
        </row>
        <row r="122">
          <cell r="B122">
            <v>6270022100</v>
          </cell>
          <cell r="C122" t="str">
            <v>E</v>
          </cell>
          <cell r="D122">
            <v>900</v>
          </cell>
          <cell r="G122">
            <v>37921</v>
          </cell>
          <cell r="H122" t="str">
            <v>ES-F8YP-7E440-</v>
          </cell>
          <cell r="I122">
            <v>35643</v>
          </cell>
          <cell r="J122" t="str">
            <v>A1</v>
          </cell>
          <cell r="K122" t="str">
            <v>E</v>
          </cell>
          <cell r="L122">
            <v>501950</v>
          </cell>
          <cell r="M122" t="str">
            <v>TRANSAXLE LUBRICATION PRESSURE SWITC</v>
          </cell>
        </row>
        <row r="123">
          <cell r="B123">
            <v>6270022200</v>
          </cell>
          <cell r="C123" t="str">
            <v>A</v>
          </cell>
          <cell r="D123">
            <v>400</v>
          </cell>
          <cell r="G123">
            <v>37504</v>
          </cell>
          <cell r="H123" t="str">
            <v>FO#F8Y8-7G186-</v>
          </cell>
          <cell r="I123">
            <v>36526</v>
          </cell>
          <cell r="J123" t="str">
            <v>B</v>
          </cell>
          <cell r="K123" t="str">
            <v>A</v>
          </cell>
          <cell r="L123">
            <v>503814</v>
          </cell>
          <cell r="M123" t="str">
            <v>FILTER &amp; SEAL ASY - TRANS OIL</v>
          </cell>
        </row>
        <row r="124">
          <cell r="B124">
            <v>6270022300</v>
          </cell>
          <cell r="C124" t="str">
            <v>-</v>
          </cell>
          <cell r="D124">
            <v>400</v>
          </cell>
          <cell r="E124" t="str">
            <v>F</v>
          </cell>
          <cell r="G124">
            <v>37504</v>
          </cell>
          <cell r="H124" t="str">
            <v>FO#F8Y8-7A103-</v>
          </cell>
          <cell r="I124">
            <v>35796</v>
          </cell>
          <cell r="J124" t="str">
            <v>D</v>
          </cell>
          <cell r="K124" t="str">
            <v>-</v>
          </cell>
          <cell r="L124">
            <v>501942</v>
          </cell>
          <cell r="M124" t="str">
            <v>PUMP ASY - OIL</v>
          </cell>
        </row>
        <row r="125">
          <cell r="B125">
            <v>6270022400</v>
          </cell>
          <cell r="C125" t="str">
            <v>MISSING</v>
          </cell>
          <cell r="D125">
            <v>900</v>
          </cell>
          <cell r="G125">
            <v>37921</v>
          </cell>
          <cell r="H125" t="str">
            <v>ES-F8Y8-7A103-</v>
          </cell>
          <cell r="J125" t="str">
            <v>A</v>
          </cell>
          <cell r="M125" t="str">
            <v>LUBE PUMP (ENGINEERING SPEC)</v>
          </cell>
        </row>
        <row r="126">
          <cell r="B126">
            <v>6270029600</v>
          </cell>
          <cell r="C126" t="str">
            <v>MISSING</v>
          </cell>
          <cell r="D126">
            <v>900</v>
          </cell>
          <cell r="G126">
            <v>36703</v>
          </cell>
          <cell r="H126" t="str">
            <v>XL5P-IN270-AA</v>
          </cell>
          <cell r="J126" t="str">
            <v>D</v>
          </cell>
          <cell r="M126" t="str">
            <v>CH - TOR SPEC CH</v>
          </cell>
        </row>
        <row r="127">
          <cell r="B127">
            <v>6270029800</v>
          </cell>
          <cell r="C127">
            <v>4</v>
          </cell>
          <cell r="D127">
            <v>102</v>
          </cell>
          <cell r="G127">
            <v>37921</v>
          </cell>
          <cell r="H127" t="str">
            <v>YL5P-7F094-AA</v>
          </cell>
          <cell r="I127">
            <v>37240</v>
          </cell>
          <cell r="J127" t="str">
            <v>E</v>
          </cell>
          <cell r="K127">
            <v>4</v>
          </cell>
          <cell r="L127">
            <v>504255</v>
          </cell>
          <cell r="M127" t="str">
            <v>CSE ASY - TRA / AX</v>
          </cell>
        </row>
        <row r="128">
          <cell r="B128">
            <v>6270029900</v>
          </cell>
          <cell r="C128" t="str">
            <v>MISSING</v>
          </cell>
          <cell r="D128">
            <v>102</v>
          </cell>
          <cell r="G128">
            <v>37921</v>
          </cell>
          <cell r="H128" t="str">
            <v>YL5P-7A398-AA</v>
          </cell>
          <cell r="J128" t="str">
            <v>D</v>
          </cell>
          <cell r="M128" t="str">
            <v>PLNT ASY - TRANS (PRIM/SECDRY)</v>
          </cell>
        </row>
        <row r="129">
          <cell r="B129">
            <v>6270030000</v>
          </cell>
          <cell r="C129" t="str">
            <v>C</v>
          </cell>
          <cell r="D129">
            <v>102</v>
          </cell>
          <cell r="G129">
            <v>37921</v>
          </cell>
          <cell r="H129" t="str">
            <v>YL5P-7H326-AA</v>
          </cell>
          <cell r="I129">
            <v>36689</v>
          </cell>
          <cell r="J129" t="str">
            <v>C</v>
          </cell>
          <cell r="K129" t="str">
            <v>C</v>
          </cell>
          <cell r="L129">
            <v>504361</v>
          </cell>
          <cell r="M129" t="str">
            <v>PLNT ASY - TRANS PRIM</v>
          </cell>
        </row>
        <row r="130">
          <cell r="B130">
            <v>6270030100</v>
          </cell>
          <cell r="C130" t="str">
            <v>B</v>
          </cell>
          <cell r="D130">
            <v>102</v>
          </cell>
          <cell r="G130">
            <v>37463</v>
          </cell>
          <cell r="H130" t="str">
            <v>YL5P-7B446-AA</v>
          </cell>
          <cell r="I130">
            <v>36689</v>
          </cell>
          <cell r="J130" t="str">
            <v>D</v>
          </cell>
          <cell r="K130" t="str">
            <v>B</v>
          </cell>
          <cell r="L130">
            <v>504361</v>
          </cell>
          <cell r="M130" t="str">
            <v>CARRIER ASY - TRANS A PLNT GEAR (PRI</v>
          </cell>
        </row>
        <row r="131">
          <cell r="B131">
            <v>6270030200</v>
          </cell>
          <cell r="C131" t="str">
            <v>MISSING</v>
          </cell>
          <cell r="D131">
            <v>206</v>
          </cell>
          <cell r="G131">
            <v>37440</v>
          </cell>
          <cell r="H131" t="str">
            <v>YL5P-7B494-AA</v>
          </cell>
          <cell r="J131" t="str">
            <v>D</v>
          </cell>
          <cell r="M131" t="str">
            <v>CARR - TRANS A PLNT GR (PRIM)</v>
          </cell>
        </row>
        <row r="132">
          <cell r="B132">
            <v>6270030300</v>
          </cell>
          <cell r="C132">
            <v>0</v>
          </cell>
          <cell r="D132">
            <v>206</v>
          </cell>
          <cell r="G132">
            <v>37440</v>
          </cell>
          <cell r="H132" t="str">
            <v>YL5P-7A131-BA</v>
          </cell>
          <cell r="I132">
            <v>36956</v>
          </cell>
          <cell r="J132" t="str">
            <v>D</v>
          </cell>
          <cell r="K132">
            <v>0</v>
          </cell>
          <cell r="L132">
            <v>504712</v>
          </cell>
          <cell r="M132" t="str">
            <v>SUPT - TRANS PLNT (PRIM)</v>
          </cell>
        </row>
        <row r="133">
          <cell r="B133">
            <v>6270030500</v>
          </cell>
          <cell r="C133" t="str">
            <v>MISSING</v>
          </cell>
          <cell r="D133">
            <v>400</v>
          </cell>
          <cell r="G133">
            <v>37504</v>
          </cell>
          <cell r="H133" t="str">
            <v>YL5P-7H024-AA</v>
          </cell>
          <cell r="J133" t="str">
            <v>B</v>
          </cell>
          <cell r="M133" t="str">
            <v>BRG ASY - TRANS PLNT GR NDL</v>
          </cell>
        </row>
        <row r="134">
          <cell r="B134">
            <v>6270030900</v>
          </cell>
          <cell r="C134" t="str">
            <v>C</v>
          </cell>
          <cell r="D134">
            <v>102</v>
          </cell>
          <cell r="G134">
            <v>37921</v>
          </cell>
          <cell r="H134" t="str">
            <v>YL5P-7H327-AA</v>
          </cell>
          <cell r="I134">
            <v>36689</v>
          </cell>
          <cell r="J134" t="str">
            <v>D</v>
          </cell>
          <cell r="K134" t="str">
            <v>C</v>
          </cell>
          <cell r="L134">
            <v>504361</v>
          </cell>
          <cell r="M134" t="str">
            <v>PLNT ASY - TRANS SECDRY</v>
          </cell>
        </row>
        <row r="135">
          <cell r="B135">
            <v>6270031000</v>
          </cell>
          <cell r="C135" t="str">
            <v>B</v>
          </cell>
          <cell r="D135">
            <v>102</v>
          </cell>
          <cell r="G135">
            <v>37505</v>
          </cell>
          <cell r="H135" t="str">
            <v>YL5P-7797-AA</v>
          </cell>
          <cell r="I135">
            <v>36689</v>
          </cell>
          <cell r="J135" t="str">
            <v>D</v>
          </cell>
          <cell r="K135" t="str">
            <v>B</v>
          </cell>
          <cell r="L135">
            <v>504361</v>
          </cell>
          <cell r="M135" t="str">
            <v>CARR ASY - TRANS B PLNT GR (SECDRY)</v>
          </cell>
        </row>
        <row r="136">
          <cell r="B136">
            <v>6270031100</v>
          </cell>
          <cell r="C136" t="str">
            <v>MISSING</v>
          </cell>
          <cell r="D136">
            <v>206</v>
          </cell>
          <cell r="G136">
            <v>37440</v>
          </cell>
          <cell r="H136" t="str">
            <v>YL5P-7B447-AA</v>
          </cell>
          <cell r="J136" t="str">
            <v>D</v>
          </cell>
          <cell r="M136" t="str">
            <v>CARR - TRANS B PLNT GR (SECDRY)</v>
          </cell>
        </row>
        <row r="137">
          <cell r="B137">
            <v>6270031200</v>
          </cell>
          <cell r="C137" t="str">
            <v>MISSING</v>
          </cell>
          <cell r="D137">
            <v>102</v>
          </cell>
          <cell r="G137">
            <v>37440</v>
          </cell>
          <cell r="H137" t="str">
            <v>YL5P-7A130-AA</v>
          </cell>
          <cell r="J137" t="str">
            <v>D</v>
          </cell>
          <cell r="M137" t="str">
            <v>SUPT ASY - TRANS PLNT (SECDRY)</v>
          </cell>
        </row>
        <row r="138">
          <cell r="B138">
            <v>6270031300</v>
          </cell>
          <cell r="C138" t="str">
            <v>MISSING</v>
          </cell>
          <cell r="D138">
            <v>206</v>
          </cell>
          <cell r="G138">
            <v>37000</v>
          </cell>
          <cell r="H138" t="str">
            <v>YL5P-7H330-AA</v>
          </cell>
          <cell r="J138" t="str">
            <v>D</v>
          </cell>
          <cell r="M138" t="str">
            <v>PLT - TRANS PLNT GR SECDRY</v>
          </cell>
        </row>
        <row r="139">
          <cell r="B139">
            <v>6270031500</v>
          </cell>
          <cell r="C139" t="str">
            <v>AB</v>
          </cell>
          <cell r="D139">
            <v>900</v>
          </cell>
          <cell r="G139">
            <v>36703</v>
          </cell>
          <cell r="H139" t="str">
            <v>ES-YL5P-7002-A</v>
          </cell>
          <cell r="I139">
            <v>37240</v>
          </cell>
          <cell r="J139" t="str">
            <v>A</v>
          </cell>
          <cell r="K139" t="str">
            <v>AB</v>
          </cell>
          <cell r="L139">
            <v>504255</v>
          </cell>
          <cell r="M139" t="str">
            <v>SPEC - TRANSAXLE ASSEMBLY</v>
          </cell>
        </row>
        <row r="140">
          <cell r="B140">
            <v>6271010090</v>
          </cell>
          <cell r="C140">
            <v>3</v>
          </cell>
          <cell r="D140">
            <v>300</v>
          </cell>
          <cell r="E140" t="str">
            <v>P</v>
          </cell>
          <cell r="G140">
            <v>37505</v>
          </cell>
          <cell r="H140" t="str">
            <v>FO#BSXP191003</v>
          </cell>
          <cell r="I140">
            <v>35643</v>
          </cell>
          <cell r="J140" t="str">
            <v>C</v>
          </cell>
          <cell r="K140">
            <v>3</v>
          </cell>
          <cell r="L140">
            <v>501950</v>
          </cell>
          <cell r="M140" t="str">
            <v>GR - TRANS PLNT (PRIM) (RAW)</v>
          </cell>
        </row>
        <row r="141">
          <cell r="B141">
            <v>6271010240</v>
          </cell>
          <cell r="C141" t="str">
            <v>C1</v>
          </cell>
          <cell r="D141">
            <v>206</v>
          </cell>
          <cell r="G141">
            <v>37505</v>
          </cell>
          <cell r="H141" t="str">
            <v>FO#F8YP-7A348-</v>
          </cell>
          <cell r="I141">
            <v>36495</v>
          </cell>
          <cell r="J141" t="str">
            <v>D2</v>
          </cell>
          <cell r="K141" t="str">
            <v>C1</v>
          </cell>
          <cell r="L141">
            <v>503789</v>
          </cell>
          <cell r="M141" t="str">
            <v>GR - TRANS SUN (SECDRY)</v>
          </cell>
        </row>
        <row r="142">
          <cell r="B142">
            <v>6271010290</v>
          </cell>
          <cell r="C142" t="str">
            <v>B</v>
          </cell>
          <cell r="D142">
            <v>300</v>
          </cell>
          <cell r="G142">
            <v>37089</v>
          </cell>
          <cell r="H142" t="str">
            <v>FO#BSXP191009</v>
          </cell>
          <cell r="I142">
            <v>35854</v>
          </cell>
          <cell r="J142" t="str">
            <v>C</v>
          </cell>
          <cell r="K142" t="str">
            <v>B</v>
          </cell>
          <cell r="L142">
            <v>503268</v>
          </cell>
          <cell r="M142" t="str">
            <v>GR - TRANS SUN (SECDRY) (RAW)</v>
          </cell>
        </row>
        <row r="143">
          <cell r="B143">
            <v>6271010340</v>
          </cell>
          <cell r="C143" t="str">
            <v>B1</v>
          </cell>
          <cell r="D143">
            <v>206</v>
          </cell>
          <cell r="G143">
            <v>37505</v>
          </cell>
          <cell r="H143" t="str">
            <v>FO#F8YP-7A183-</v>
          </cell>
          <cell r="I143">
            <v>35406</v>
          </cell>
          <cell r="J143" t="str">
            <v>C2</v>
          </cell>
          <cell r="K143" t="str">
            <v>B1</v>
          </cell>
          <cell r="L143">
            <v>501409</v>
          </cell>
          <cell r="M143" t="str">
            <v>GR - TRANS PLNT (DIFF)</v>
          </cell>
        </row>
        <row r="144">
          <cell r="B144">
            <v>6271010390</v>
          </cell>
          <cell r="C144">
            <v>6</v>
          </cell>
          <cell r="D144">
            <v>300</v>
          </cell>
          <cell r="E144" t="str">
            <v>P</v>
          </cell>
          <cell r="G144">
            <v>37505</v>
          </cell>
          <cell r="H144" t="str">
            <v>FO#BSXP191022</v>
          </cell>
          <cell r="I144">
            <v>35643</v>
          </cell>
          <cell r="J144" t="str">
            <v>C</v>
          </cell>
          <cell r="K144">
            <v>6</v>
          </cell>
          <cell r="L144">
            <v>501950</v>
          </cell>
          <cell r="M144" t="str">
            <v>GR - TRANS PLNT (DIFF) (RAW)</v>
          </cell>
        </row>
        <row r="145">
          <cell r="B145">
            <v>6271011500</v>
          </cell>
          <cell r="C145" t="str">
            <v>M2</v>
          </cell>
          <cell r="D145">
            <v>206</v>
          </cell>
          <cell r="G145">
            <v>37440</v>
          </cell>
          <cell r="H145" t="str">
            <v>FO#F8YP-7G334-</v>
          </cell>
          <cell r="I145">
            <v>36046</v>
          </cell>
          <cell r="J145" t="str">
            <v>C2</v>
          </cell>
          <cell r="K145" t="str">
            <v>M2</v>
          </cell>
          <cell r="L145">
            <v>503506</v>
          </cell>
          <cell r="M145" t="str">
            <v>GR - TRANS FNL DRV RG</v>
          </cell>
        </row>
        <row r="146">
          <cell r="B146">
            <v>6271011590</v>
          </cell>
          <cell r="C146" t="str">
            <v>MISSING</v>
          </cell>
          <cell r="D146">
            <v>300</v>
          </cell>
          <cell r="G146">
            <v>37089</v>
          </cell>
          <cell r="M146" t="str">
            <v>GR - TRANS FNL DRV RG (FORGING)</v>
          </cell>
        </row>
        <row r="147">
          <cell r="B147">
            <v>6271011700</v>
          </cell>
          <cell r="C147">
            <v>5</v>
          </cell>
          <cell r="D147">
            <v>206</v>
          </cell>
          <cell r="G147">
            <v>37505</v>
          </cell>
          <cell r="H147" t="str">
            <v>FO#F8YP7G211DA</v>
          </cell>
          <cell r="I147">
            <v>35563</v>
          </cell>
          <cell r="J147" t="str">
            <v>D</v>
          </cell>
          <cell r="K147">
            <v>5</v>
          </cell>
          <cell r="L147">
            <v>501846</v>
          </cell>
          <cell r="M147" t="str">
            <v>GR - TRANS RG (PRIM)</v>
          </cell>
        </row>
        <row r="148">
          <cell r="B148">
            <v>6271011790</v>
          </cell>
          <cell r="C148" t="str">
            <v>MISSING</v>
          </cell>
          <cell r="D148">
            <v>300</v>
          </cell>
          <cell r="G148">
            <v>37090</v>
          </cell>
          <cell r="M148" t="str">
            <v>GR - TRANS RG (PRIM) (FORGING)</v>
          </cell>
        </row>
        <row r="149">
          <cell r="B149">
            <v>6271011800</v>
          </cell>
          <cell r="C149">
            <v>4</v>
          </cell>
          <cell r="D149">
            <v>206</v>
          </cell>
          <cell r="G149">
            <v>37505</v>
          </cell>
          <cell r="H149" t="str">
            <v>FO#F8YP7G211CA</v>
          </cell>
          <cell r="I149">
            <v>35563</v>
          </cell>
          <cell r="J149" t="str">
            <v>D</v>
          </cell>
          <cell r="K149">
            <v>4</v>
          </cell>
          <cell r="L149">
            <v>501847</v>
          </cell>
          <cell r="M149" t="str">
            <v>GR - TRANS RG (SECDRY)</v>
          </cell>
        </row>
        <row r="150">
          <cell r="B150">
            <v>6271011890</v>
          </cell>
          <cell r="C150" t="str">
            <v>MISSING</v>
          </cell>
          <cell r="D150">
            <v>300</v>
          </cell>
          <cell r="G150">
            <v>37505</v>
          </cell>
          <cell r="M150" t="str">
            <v>GR - TRANS RG (SECDRY) (FORGING)</v>
          </cell>
        </row>
        <row r="151">
          <cell r="B151">
            <v>6271029100</v>
          </cell>
          <cell r="C151" t="str">
            <v>$</v>
          </cell>
          <cell r="D151">
            <v>206</v>
          </cell>
          <cell r="G151">
            <v>37440</v>
          </cell>
          <cell r="H151" t="str">
            <v>XL5P-7G334-AA</v>
          </cell>
          <cell r="I151">
            <v>36495</v>
          </cell>
          <cell r="J151" t="str">
            <v>C</v>
          </cell>
          <cell r="K151" t="str">
            <v>$</v>
          </cell>
          <cell r="L151">
            <v>503790</v>
          </cell>
          <cell r="M151" t="str">
            <v>GR - TRANS FNL DRV RG</v>
          </cell>
        </row>
        <row r="152">
          <cell r="B152">
            <v>6271030440</v>
          </cell>
          <cell r="C152" t="str">
            <v>MISSING</v>
          </cell>
          <cell r="D152">
            <v>206</v>
          </cell>
          <cell r="G152">
            <v>37505</v>
          </cell>
          <cell r="H152" t="str">
            <v>YL5P-7A183-AA</v>
          </cell>
          <cell r="J152" t="str">
            <v>D</v>
          </cell>
          <cell r="M152" t="str">
            <v>GR - TRANS PLNT (PRIM)</v>
          </cell>
        </row>
        <row r="153">
          <cell r="B153">
            <v>6271031440</v>
          </cell>
          <cell r="C153" t="str">
            <v>MISSING</v>
          </cell>
          <cell r="D153">
            <v>206</v>
          </cell>
          <cell r="G153">
            <v>37505</v>
          </cell>
          <cell r="H153" t="str">
            <v>YL5P-7H050-BA</v>
          </cell>
          <cell r="J153" t="str">
            <v>D</v>
          </cell>
          <cell r="M153" t="str">
            <v>GR - TRANS PLNT (SECDRY)</v>
          </cell>
        </row>
        <row r="154">
          <cell r="B154">
            <v>6276010440</v>
          </cell>
          <cell r="C154" t="str">
            <v>A3</v>
          </cell>
          <cell r="D154">
            <v>206</v>
          </cell>
          <cell r="G154">
            <v>37463</v>
          </cell>
          <cell r="H154" t="str">
            <v>FO#F8YP7A348BA</v>
          </cell>
          <cell r="I154">
            <v>35299</v>
          </cell>
          <cell r="J154" t="str">
            <v>C2</v>
          </cell>
          <cell r="K154" t="str">
            <v>A3</v>
          </cell>
          <cell r="L154">
            <v>501489</v>
          </cell>
          <cell r="M154" t="str">
            <v>GR - TRANS SUN (DIFF)</v>
          </cell>
        </row>
        <row r="155">
          <cell r="B155">
            <v>6276010490</v>
          </cell>
          <cell r="C155" t="str">
            <v>D</v>
          </cell>
          <cell r="D155">
            <v>300</v>
          </cell>
          <cell r="G155">
            <v>37505</v>
          </cell>
          <cell r="I155">
            <v>36179</v>
          </cell>
          <cell r="K155" t="str">
            <v>D</v>
          </cell>
          <cell r="L155">
            <v>503690</v>
          </cell>
          <cell r="M155" t="str">
            <v>GR - TRANS SUN (DIFF) (FORGING)</v>
          </cell>
        </row>
        <row r="156">
          <cell r="B156">
            <v>6276010500</v>
          </cell>
          <cell r="C156" t="str">
            <v>A1</v>
          </cell>
          <cell r="D156">
            <v>206</v>
          </cell>
          <cell r="G156">
            <v>37505</v>
          </cell>
          <cell r="H156" t="str">
            <v>FO#F8YP-7G251-</v>
          </cell>
          <cell r="I156">
            <v>35643</v>
          </cell>
          <cell r="J156" t="str">
            <v>C</v>
          </cell>
          <cell r="K156" t="str">
            <v>A1</v>
          </cell>
          <cell r="L156">
            <v>501950</v>
          </cell>
          <cell r="M156" t="str">
            <v>SHFT - TRA / AX DIFF OPUT</v>
          </cell>
        </row>
        <row r="157">
          <cell r="B157">
            <v>6276010590</v>
          </cell>
          <cell r="C157" t="str">
            <v>MISSING</v>
          </cell>
          <cell r="D157">
            <v>300</v>
          </cell>
          <cell r="E157" t="str">
            <v>P</v>
          </cell>
          <cell r="G157">
            <v>37505</v>
          </cell>
          <cell r="M157" t="str">
            <v>SHFT - TRA / AX DIFF OPUT (FORGING)</v>
          </cell>
        </row>
        <row r="158">
          <cell r="B158">
            <v>6276015600</v>
          </cell>
          <cell r="C158" t="str">
            <v>A7</v>
          </cell>
          <cell r="D158">
            <v>400</v>
          </cell>
          <cell r="G158">
            <v>37504</v>
          </cell>
          <cell r="H158" t="str">
            <v>FO#F8YP-7D197-</v>
          </cell>
          <cell r="I158">
            <v>35230</v>
          </cell>
          <cell r="J158" t="str">
            <v>C</v>
          </cell>
          <cell r="K158" t="str">
            <v>A7</v>
          </cell>
          <cell r="L158">
            <v>501356</v>
          </cell>
          <cell r="M158" t="str">
            <v>SHFT - TRANS B PLNT GR (DIFF)</v>
          </cell>
        </row>
        <row r="159">
          <cell r="B159">
            <v>6276030800</v>
          </cell>
          <cell r="C159" t="str">
            <v>A4</v>
          </cell>
          <cell r="D159">
            <v>400</v>
          </cell>
          <cell r="G159">
            <v>37504</v>
          </cell>
          <cell r="H159" t="str">
            <v>YL5P-7A238-AA</v>
          </cell>
          <cell r="I159">
            <v>36591</v>
          </cell>
          <cell r="J159" t="str">
            <v>C</v>
          </cell>
          <cell r="K159" t="str">
            <v>A4</v>
          </cell>
          <cell r="L159">
            <v>504206</v>
          </cell>
          <cell r="M159" t="str">
            <v>SHFT - TRANS PLNT GR</v>
          </cell>
        </row>
        <row r="160">
          <cell r="B160">
            <v>6277014100</v>
          </cell>
          <cell r="C160" t="str">
            <v>MISSING</v>
          </cell>
          <cell r="D160">
            <v>400</v>
          </cell>
          <cell r="G160">
            <v>37504</v>
          </cell>
          <cell r="M160" t="str">
            <v>PLUG - SHIPPING (BULKHEAD CONNECTOR)</v>
          </cell>
        </row>
        <row r="161">
          <cell r="B161">
            <v>6277014200</v>
          </cell>
          <cell r="C161" t="str">
            <v>MISSING</v>
          </cell>
          <cell r="D161">
            <v>400</v>
          </cell>
          <cell r="G161">
            <v>37090</v>
          </cell>
          <cell r="H161" t="str">
            <v>FO#F8YP-7324-A</v>
          </cell>
          <cell r="J161" t="str">
            <v>C</v>
          </cell>
          <cell r="M161" t="str">
            <v>PIN - TRANS PRK PWL STP</v>
          </cell>
        </row>
        <row r="162">
          <cell r="B162">
            <v>6277014300</v>
          </cell>
          <cell r="C162" t="str">
            <v>B1</v>
          </cell>
          <cell r="D162">
            <v>400</v>
          </cell>
          <cell r="G162">
            <v>37504</v>
          </cell>
          <cell r="H162" t="str">
            <v>FO#F8YP7N279AA</v>
          </cell>
          <cell r="I162">
            <v>35230</v>
          </cell>
          <cell r="K162" t="str">
            <v>B1</v>
          </cell>
          <cell r="L162">
            <v>501414</v>
          </cell>
          <cell r="M162" t="str">
            <v>PLG - TRANS PRESS CHK</v>
          </cell>
        </row>
        <row r="163">
          <cell r="B163">
            <v>6277014700</v>
          </cell>
          <cell r="C163" t="str">
            <v>A3</v>
          </cell>
          <cell r="D163">
            <v>400</v>
          </cell>
          <cell r="G163">
            <v>37504</v>
          </cell>
          <cell r="H163" t="str">
            <v>FO#F8YP6K877AC</v>
          </cell>
          <cell r="I163">
            <v>35552</v>
          </cell>
          <cell r="J163" t="str">
            <v>C</v>
          </cell>
          <cell r="K163" t="str">
            <v>A3</v>
          </cell>
          <cell r="L163">
            <v>501812</v>
          </cell>
          <cell r="M163" t="str">
            <v>SE - OIL PMP</v>
          </cell>
        </row>
        <row r="164">
          <cell r="B164">
            <v>6277014800</v>
          </cell>
          <cell r="C164" t="str">
            <v>A1</v>
          </cell>
          <cell r="D164">
            <v>400</v>
          </cell>
          <cell r="G164">
            <v>37504</v>
          </cell>
          <cell r="H164" t="str">
            <v>FO#F8Y87N260AC</v>
          </cell>
          <cell r="I164">
            <v>35299</v>
          </cell>
          <cell r="J164" t="str">
            <v>C</v>
          </cell>
          <cell r="K164" t="str">
            <v>A1</v>
          </cell>
          <cell r="L164">
            <v>501488</v>
          </cell>
          <cell r="M164" t="str">
            <v>ADAPTOR - TRA / AX OIL FILTER</v>
          </cell>
        </row>
        <row r="165">
          <cell r="B165">
            <v>6277015000</v>
          </cell>
          <cell r="C165" t="str">
            <v>MISSING</v>
          </cell>
          <cell r="D165">
            <v>400</v>
          </cell>
          <cell r="G165">
            <v>37504</v>
          </cell>
          <cell r="H165" t="str">
            <v>FO#N605891-S36</v>
          </cell>
          <cell r="J165" t="str">
            <v>A</v>
          </cell>
          <cell r="M165" t="str">
            <v>BOLT - M6 X 16 HEX FLG PLT</v>
          </cell>
        </row>
        <row r="166">
          <cell r="B166">
            <v>6277015100</v>
          </cell>
          <cell r="C166" t="str">
            <v>A</v>
          </cell>
          <cell r="D166">
            <v>400</v>
          </cell>
          <cell r="G166">
            <v>37504</v>
          </cell>
          <cell r="H166" t="str">
            <v>FO#F8YP-7F381-</v>
          </cell>
          <cell r="I166">
            <v>35643</v>
          </cell>
          <cell r="J166" t="str">
            <v>C</v>
          </cell>
          <cell r="K166" t="str">
            <v>A</v>
          </cell>
          <cell r="L166">
            <v>501950</v>
          </cell>
          <cell r="M166" t="str">
            <v>WSHR - TRANS PLNT THRS RR</v>
          </cell>
        </row>
        <row r="167">
          <cell r="B167">
            <v>6277015200</v>
          </cell>
          <cell r="C167" t="str">
            <v>MISSING</v>
          </cell>
          <cell r="D167">
            <v>400</v>
          </cell>
          <cell r="G167">
            <v>37504</v>
          </cell>
          <cell r="H167" t="str">
            <v>FO#F8YP-7F273-</v>
          </cell>
          <cell r="J167" t="str">
            <v>C</v>
          </cell>
          <cell r="M167" t="str">
            <v>SE - TRANS CSE TO OPUT SHFT</v>
          </cell>
        </row>
        <row r="168">
          <cell r="B168">
            <v>6277015500</v>
          </cell>
          <cell r="C168" t="str">
            <v>MISSING</v>
          </cell>
          <cell r="D168">
            <v>400</v>
          </cell>
          <cell r="G168">
            <v>37090</v>
          </cell>
          <cell r="H168" t="str">
            <v>FO#F8YP-7A132-</v>
          </cell>
          <cell r="J168" t="str">
            <v>C</v>
          </cell>
          <cell r="M168" t="str">
            <v>BUSHING - TRANS PLNT SUPT</v>
          </cell>
        </row>
        <row r="169">
          <cell r="B169">
            <v>6277015700</v>
          </cell>
          <cell r="C169" t="str">
            <v>A2</v>
          </cell>
          <cell r="D169">
            <v>400</v>
          </cell>
          <cell r="G169">
            <v>37504</v>
          </cell>
          <cell r="H169" t="str">
            <v>FO#F8YP7B133AC</v>
          </cell>
          <cell r="I169">
            <v>35299</v>
          </cell>
          <cell r="J169" t="str">
            <v>B</v>
          </cell>
          <cell r="K169" t="str">
            <v>A2</v>
          </cell>
          <cell r="L169">
            <v>501494</v>
          </cell>
          <cell r="M169" t="str">
            <v>WSHR - TRANS C PLNT GR THRS</v>
          </cell>
        </row>
        <row r="170">
          <cell r="B170">
            <v>6277015800</v>
          </cell>
          <cell r="C170" t="str">
            <v>A</v>
          </cell>
          <cell r="D170">
            <v>400</v>
          </cell>
          <cell r="G170">
            <v>37504</v>
          </cell>
          <cell r="H170" t="str">
            <v>FO#F8YP-7G103-</v>
          </cell>
          <cell r="I170">
            <v>35643</v>
          </cell>
          <cell r="J170" t="str">
            <v>C</v>
          </cell>
          <cell r="K170" t="str">
            <v>A</v>
          </cell>
          <cell r="L170">
            <v>501950</v>
          </cell>
          <cell r="M170" t="str">
            <v>WASHER - TRANS DIFF CARR THRS</v>
          </cell>
        </row>
        <row r="171">
          <cell r="B171">
            <v>6277016900</v>
          </cell>
          <cell r="C171" t="str">
            <v>A4</v>
          </cell>
          <cell r="D171">
            <v>400</v>
          </cell>
          <cell r="G171">
            <v>36661</v>
          </cell>
          <cell r="H171" t="str">
            <v>FO#F8YP7D101BC</v>
          </cell>
          <cell r="I171">
            <v>35230</v>
          </cell>
          <cell r="J171" t="str">
            <v>C</v>
          </cell>
          <cell r="K171" t="str">
            <v>A4</v>
          </cell>
          <cell r="L171">
            <v>501420</v>
          </cell>
          <cell r="M171" t="str">
            <v>SPG - TRANS MAN VLV DTNT</v>
          </cell>
        </row>
        <row r="172">
          <cell r="B172">
            <v>6277017000</v>
          </cell>
          <cell r="C172" t="str">
            <v>MISSING</v>
          </cell>
          <cell r="D172">
            <v>400</v>
          </cell>
          <cell r="G172">
            <v>36661</v>
          </cell>
          <cell r="H172" t="str">
            <v>FO#F3RP-7H210-</v>
          </cell>
          <cell r="J172" t="str">
            <v>C</v>
          </cell>
          <cell r="M172" t="str">
            <v>PIN - TRANS MAN VLV DTNT SPG</v>
          </cell>
        </row>
        <row r="173">
          <cell r="B173">
            <v>6277017100</v>
          </cell>
          <cell r="C173" t="str">
            <v>MISSING</v>
          </cell>
          <cell r="D173">
            <v>400</v>
          </cell>
          <cell r="G173">
            <v>36661</v>
          </cell>
          <cell r="H173" t="str">
            <v>FO#EIEP-7E334-</v>
          </cell>
          <cell r="J173" t="str">
            <v>A</v>
          </cell>
          <cell r="M173" t="str">
            <v>ROLLER TRANS MANUAL VALVE DETENT - S</v>
          </cell>
        </row>
        <row r="174">
          <cell r="B174">
            <v>6277017400</v>
          </cell>
          <cell r="C174" t="str">
            <v>A1</v>
          </cell>
          <cell r="D174">
            <v>400</v>
          </cell>
          <cell r="G174">
            <v>37504</v>
          </cell>
          <cell r="H174" t="str">
            <v>FO#F8YP7D339AA</v>
          </cell>
          <cell r="I174">
            <v>35299</v>
          </cell>
          <cell r="J174" t="str">
            <v>C</v>
          </cell>
          <cell r="K174" t="str">
            <v>A1</v>
          </cell>
          <cell r="L174">
            <v>501501</v>
          </cell>
          <cell r="M174" t="str">
            <v>PIN - TRANS PRK PWL RLR</v>
          </cell>
        </row>
        <row r="175">
          <cell r="B175">
            <v>6277017500</v>
          </cell>
          <cell r="C175" t="str">
            <v>MISSING</v>
          </cell>
          <cell r="D175">
            <v>400</v>
          </cell>
          <cell r="G175">
            <v>37504</v>
          </cell>
          <cell r="H175" t="str">
            <v>FO#F8YP-7D169-</v>
          </cell>
          <cell r="J175" t="str">
            <v>B</v>
          </cell>
          <cell r="M175" t="str">
            <v>ROLLER - TRANS PARKING BRAKE</v>
          </cell>
        </row>
        <row r="176">
          <cell r="B176">
            <v>6277017600</v>
          </cell>
          <cell r="C176" t="str">
            <v>B2</v>
          </cell>
          <cell r="D176">
            <v>400</v>
          </cell>
          <cell r="G176">
            <v>37504</v>
          </cell>
          <cell r="H176" t="str">
            <v>FO#F8YP7A441AB</v>
          </cell>
          <cell r="I176">
            <v>35529</v>
          </cell>
          <cell r="J176" t="str">
            <v>D</v>
          </cell>
          <cell r="K176" t="str">
            <v>B2</v>
          </cell>
          <cell r="L176">
            <v>503078</v>
          </cell>
          <cell r="M176" t="str">
            <v>PWL - TRANS PRK BRK</v>
          </cell>
        </row>
        <row r="177">
          <cell r="B177">
            <v>6277017690</v>
          </cell>
          <cell r="C177" t="str">
            <v>B9</v>
          </cell>
          <cell r="D177">
            <v>300</v>
          </cell>
          <cell r="G177">
            <v>36840</v>
          </cell>
          <cell r="H177" t="str">
            <v>FO#RFF8YP7A441</v>
          </cell>
          <cell r="I177">
            <v>35230</v>
          </cell>
          <cell r="J177" t="str">
            <v>D</v>
          </cell>
          <cell r="K177" t="str">
            <v>B9</v>
          </cell>
          <cell r="L177">
            <v>501424</v>
          </cell>
          <cell r="M177" t="str">
            <v>PWL - TRANS PRK BRK (FORGING)</v>
          </cell>
        </row>
        <row r="178">
          <cell r="B178">
            <v>6277017800</v>
          </cell>
          <cell r="C178" t="str">
            <v>MISSING</v>
          </cell>
          <cell r="D178">
            <v>400</v>
          </cell>
          <cell r="G178">
            <v>37504</v>
          </cell>
          <cell r="H178" t="str">
            <v>FO#F8YP-7D070-</v>
          </cell>
          <cell r="J178" t="str">
            <v>C</v>
          </cell>
          <cell r="M178" t="str">
            <v>SPG - TRANS PRK PWL RTN</v>
          </cell>
        </row>
        <row r="179">
          <cell r="B179">
            <v>6277018000</v>
          </cell>
          <cell r="C179" t="str">
            <v>B2</v>
          </cell>
          <cell r="D179">
            <v>400</v>
          </cell>
          <cell r="G179">
            <v>37089</v>
          </cell>
          <cell r="H179" t="str">
            <v>FO#F8YP7C494AA</v>
          </cell>
          <cell r="I179">
            <v>35299</v>
          </cell>
          <cell r="J179" t="str">
            <v>C</v>
          </cell>
          <cell r="K179" t="str">
            <v>B2</v>
          </cell>
          <cell r="L179">
            <v>501504</v>
          </cell>
          <cell r="M179" t="str">
            <v>LVR - TRANS MAN VLV DTNT INR</v>
          </cell>
        </row>
        <row r="180">
          <cell r="B180">
            <v>6277018100</v>
          </cell>
          <cell r="C180" t="str">
            <v>A</v>
          </cell>
          <cell r="D180">
            <v>400</v>
          </cell>
          <cell r="G180">
            <v>37291</v>
          </cell>
          <cell r="H180" t="str">
            <v>FO#F8YP-7A118-</v>
          </cell>
          <cell r="I180">
            <v>35643</v>
          </cell>
          <cell r="J180" t="str">
            <v>C</v>
          </cell>
          <cell r="K180" t="str">
            <v>A</v>
          </cell>
          <cell r="L180">
            <v>501950</v>
          </cell>
          <cell r="M180" t="str">
            <v>LVR - TRANS PRK CAM ACTU</v>
          </cell>
        </row>
        <row r="181">
          <cell r="B181">
            <v>6277019000</v>
          </cell>
          <cell r="C181" t="str">
            <v>MISSING</v>
          </cell>
          <cell r="D181">
            <v>400</v>
          </cell>
          <cell r="G181">
            <v>37504</v>
          </cell>
          <cell r="H181" t="str">
            <v>FO#N803807-S42</v>
          </cell>
          <cell r="J181" t="str">
            <v>C</v>
          </cell>
          <cell r="M181" t="str">
            <v>BOLT - M10 - 1.5 X 43 HEX FLANGE HEA</v>
          </cell>
        </row>
        <row r="182">
          <cell r="B182">
            <v>6277019300</v>
          </cell>
          <cell r="C182" t="str">
            <v>D</v>
          </cell>
          <cell r="D182">
            <v>400</v>
          </cell>
          <cell r="G182">
            <v>37504</v>
          </cell>
          <cell r="H182" t="str">
            <v>FO#376649S36B</v>
          </cell>
          <cell r="I182">
            <v>35230</v>
          </cell>
          <cell r="J182" t="str">
            <v>C</v>
          </cell>
          <cell r="K182" t="str">
            <v>D</v>
          </cell>
          <cell r="L182">
            <v>501415</v>
          </cell>
          <cell r="M182" t="str">
            <v>PLUG - 1/8-27 DRYSEAL TAPERED THREAD</v>
          </cell>
        </row>
        <row r="183">
          <cell r="B183">
            <v>6277019500</v>
          </cell>
          <cell r="C183" t="str">
            <v>MISSING</v>
          </cell>
          <cell r="D183">
            <v>400</v>
          </cell>
          <cell r="G183">
            <v>37504</v>
          </cell>
          <cell r="H183" t="str">
            <v>FO#N605775-S42</v>
          </cell>
          <cell r="J183" t="str">
            <v>A</v>
          </cell>
          <cell r="M183" t="str">
            <v>BOLT - M6X30 HEX FLG HD</v>
          </cell>
        </row>
        <row r="184">
          <cell r="B184">
            <v>6277019700</v>
          </cell>
          <cell r="C184" t="str">
            <v>BH</v>
          </cell>
          <cell r="D184">
            <v>400</v>
          </cell>
          <cell r="G184">
            <v>36661</v>
          </cell>
          <cell r="H184" t="str">
            <v>FO#F8YP7B186AA</v>
          </cell>
          <cell r="I184">
            <v>35299</v>
          </cell>
          <cell r="J184" t="str">
            <v>C</v>
          </cell>
          <cell r="K184" t="str">
            <v>BH</v>
          </cell>
          <cell r="L184">
            <v>501508</v>
          </cell>
          <cell r="M184" t="str">
            <v>LVR - TRANS MAN CONTR</v>
          </cell>
        </row>
        <row r="185">
          <cell r="B185">
            <v>6277019800</v>
          </cell>
          <cell r="C185" t="str">
            <v>MISSING</v>
          </cell>
          <cell r="D185">
            <v>400</v>
          </cell>
          <cell r="G185">
            <v>36661</v>
          </cell>
          <cell r="H185" t="str">
            <v>FO#F2VP-7E172-</v>
          </cell>
          <cell r="M185" t="str">
            <v>BL - TRANS CONTR SEL LVR END</v>
          </cell>
        </row>
        <row r="186">
          <cell r="B186">
            <v>6277019900</v>
          </cell>
          <cell r="C186" t="str">
            <v>MISSING</v>
          </cell>
          <cell r="D186">
            <v>400</v>
          </cell>
          <cell r="G186">
            <v>37504</v>
          </cell>
          <cell r="H186" t="str">
            <v>FO#N621941-S42</v>
          </cell>
          <cell r="J186" t="str">
            <v>A</v>
          </cell>
          <cell r="M186" t="str">
            <v>M8 NUT &amp; CONICAL WASHER</v>
          </cell>
        </row>
        <row r="187">
          <cell r="B187">
            <v>6277020000</v>
          </cell>
          <cell r="C187" t="str">
            <v>MISSING</v>
          </cell>
          <cell r="D187">
            <v>400</v>
          </cell>
          <cell r="G187">
            <v>37504</v>
          </cell>
          <cell r="H187" t="str">
            <v>FO#N804139-S</v>
          </cell>
          <cell r="J187" t="str">
            <v>C</v>
          </cell>
          <cell r="M187" t="str">
            <v>CIRCLIP - OUTPUT SHAFT RETAINING</v>
          </cell>
        </row>
        <row r="188">
          <cell r="B188">
            <v>6277020500</v>
          </cell>
          <cell r="C188" t="str">
            <v>MISSING</v>
          </cell>
          <cell r="D188">
            <v>400</v>
          </cell>
          <cell r="E188" t="str">
            <v>P</v>
          </cell>
          <cell r="G188">
            <v>37504</v>
          </cell>
          <cell r="H188" t="str">
            <v>FO#F8YP-7034-A</v>
          </cell>
          <cell r="J188" t="str">
            <v>A</v>
          </cell>
          <cell r="M188" t="str">
            <v>VENT ASY - TRANS CASE</v>
          </cell>
        </row>
        <row r="189">
          <cell r="B189">
            <v>6277020900</v>
          </cell>
          <cell r="C189" t="str">
            <v>-</v>
          </cell>
          <cell r="D189">
            <v>400</v>
          </cell>
          <cell r="G189">
            <v>36662</v>
          </cell>
          <cell r="H189" t="str">
            <v>FO#F3DP-7G223-</v>
          </cell>
          <cell r="I189">
            <v>35230</v>
          </cell>
          <cell r="J189" t="str">
            <v>B</v>
          </cell>
          <cell r="K189" t="str">
            <v>-</v>
          </cell>
          <cell r="L189">
            <v>501360</v>
          </cell>
          <cell r="M189" t="str">
            <v>BRG - TRANS FRT PLNT GR NDL</v>
          </cell>
        </row>
        <row r="190">
          <cell r="B190">
            <v>6277021200</v>
          </cell>
          <cell r="C190" t="str">
            <v>B1</v>
          </cell>
          <cell r="D190">
            <v>400</v>
          </cell>
          <cell r="G190">
            <v>37504</v>
          </cell>
          <cell r="H190" t="str">
            <v>FO#F3RP7E290AC</v>
          </cell>
          <cell r="I190">
            <v>35228</v>
          </cell>
          <cell r="J190" t="str">
            <v>A</v>
          </cell>
          <cell r="K190" t="str">
            <v>B1</v>
          </cell>
          <cell r="L190">
            <v>501430</v>
          </cell>
          <cell r="M190" t="str">
            <v>MAGNET - TRANS CASE</v>
          </cell>
        </row>
        <row r="191">
          <cell r="B191">
            <v>6277021400</v>
          </cell>
          <cell r="C191" t="str">
            <v>-</v>
          </cell>
          <cell r="D191">
            <v>400</v>
          </cell>
          <cell r="G191">
            <v>37504</v>
          </cell>
          <cell r="H191" t="str">
            <v>FO#48ZA-4203 1</v>
          </cell>
          <cell r="I191">
            <v>35817</v>
          </cell>
          <cell r="J191" t="str">
            <v>C</v>
          </cell>
          <cell r="K191" t="str">
            <v>-</v>
          </cell>
          <cell r="L191">
            <v>503160</v>
          </cell>
          <cell r="M191" t="str">
            <v>SHIPPING CAP</v>
          </cell>
        </row>
        <row r="192">
          <cell r="B192">
            <v>6277021600</v>
          </cell>
          <cell r="C192" t="str">
            <v>-</v>
          </cell>
          <cell r="D192">
            <v>400</v>
          </cell>
          <cell r="G192">
            <v>37504</v>
          </cell>
          <cell r="H192" t="str">
            <v>FO#48ZCA-5-656</v>
          </cell>
          <cell r="I192">
            <v>35833</v>
          </cell>
          <cell r="J192" t="str">
            <v>C</v>
          </cell>
          <cell r="K192" t="str">
            <v>-</v>
          </cell>
          <cell r="L192">
            <v>503183</v>
          </cell>
          <cell r="M192" t="str">
            <v>SHIPPING PLUG</v>
          </cell>
        </row>
        <row r="193">
          <cell r="B193">
            <v>6277022000</v>
          </cell>
          <cell r="C193" t="str">
            <v>MISSING</v>
          </cell>
          <cell r="D193">
            <v>400</v>
          </cell>
          <cell r="G193">
            <v>37504</v>
          </cell>
          <cell r="H193" t="str">
            <v>FO#F8YP7K450AA</v>
          </cell>
          <cell r="J193" t="str">
            <v>C</v>
          </cell>
          <cell r="M193" t="str">
            <v>SPCR - TRANS SUPT</v>
          </cell>
        </row>
        <row r="194">
          <cell r="B194">
            <v>6277022700</v>
          </cell>
          <cell r="C194" t="str">
            <v>-</v>
          </cell>
          <cell r="D194">
            <v>400</v>
          </cell>
          <cell r="G194">
            <v>37504</v>
          </cell>
          <cell r="H194" t="str">
            <v>FO#48ZA-465</v>
          </cell>
          <cell r="I194">
            <v>35833</v>
          </cell>
          <cell r="J194" t="str">
            <v>B</v>
          </cell>
          <cell r="K194" t="str">
            <v>-</v>
          </cell>
          <cell r="L194">
            <v>503190</v>
          </cell>
          <cell r="M194" t="str">
            <v>DIFFERENTIAL SHIPPING PLUG RIGHT HAN</v>
          </cell>
        </row>
        <row r="195">
          <cell r="B195">
            <v>6277030600</v>
          </cell>
          <cell r="C195" t="str">
            <v>A5</v>
          </cell>
          <cell r="D195">
            <v>400</v>
          </cell>
          <cell r="G195">
            <v>36662</v>
          </cell>
          <cell r="H195" t="str">
            <v>YL5P-7G223-AA</v>
          </cell>
          <cell r="I195">
            <v>36591</v>
          </cell>
          <cell r="J195" t="str">
            <v>B</v>
          </cell>
          <cell r="K195" t="str">
            <v>A5</v>
          </cell>
          <cell r="L195">
            <v>504206</v>
          </cell>
          <cell r="M195" t="str">
            <v>BRG - TRANS FRT PLNT GR NDL</v>
          </cell>
        </row>
        <row r="196">
          <cell r="B196">
            <v>6277030700</v>
          </cell>
          <cell r="C196" t="str">
            <v>MISSING</v>
          </cell>
          <cell r="D196">
            <v>400</v>
          </cell>
          <cell r="G196">
            <v>37504</v>
          </cell>
          <cell r="H196" t="str">
            <v>YL5P-7Z477-AA</v>
          </cell>
          <cell r="J196" t="str">
            <v>B</v>
          </cell>
          <cell r="M196" t="str">
            <v>WSHR - TRANS GR THRS (STEEL)</v>
          </cell>
        </row>
        <row r="197">
          <cell r="B197">
            <v>6277031600</v>
          </cell>
          <cell r="C197" t="str">
            <v>A5</v>
          </cell>
          <cell r="D197">
            <v>400</v>
          </cell>
          <cell r="G197">
            <v>36658</v>
          </cell>
          <cell r="H197" t="str">
            <v>100019-PAA</v>
          </cell>
          <cell r="I197">
            <v>36591</v>
          </cell>
          <cell r="J197" t="str">
            <v>C</v>
          </cell>
          <cell r="K197" t="str">
            <v>A5</v>
          </cell>
          <cell r="L197">
            <v>504206</v>
          </cell>
          <cell r="M197" t="str">
            <v>TAG - TRA / AX SERV IDENT</v>
          </cell>
        </row>
        <row r="198">
          <cell r="B198">
            <v>6279012000</v>
          </cell>
          <cell r="C198" t="str">
            <v>A</v>
          </cell>
          <cell r="D198">
            <v>400</v>
          </cell>
          <cell r="G198">
            <v>37504</v>
          </cell>
          <cell r="H198" t="str">
            <v>FO#F8YP-7H329-</v>
          </cell>
          <cell r="I198">
            <v>35643</v>
          </cell>
          <cell r="J198" t="str">
            <v>B</v>
          </cell>
          <cell r="K198" t="str">
            <v>A</v>
          </cell>
          <cell r="L198">
            <v>501950</v>
          </cell>
          <cell r="M198" t="str">
            <v>RIV - TRANS PLNT CARR (PRIM)</v>
          </cell>
        </row>
        <row r="199">
          <cell r="B199">
            <v>6279012100</v>
          </cell>
          <cell r="C199" t="str">
            <v>B1</v>
          </cell>
          <cell r="D199">
            <v>400</v>
          </cell>
          <cell r="G199">
            <v>37587</v>
          </cell>
          <cell r="H199" t="str">
            <v>FO#F8YP7H329BA</v>
          </cell>
          <cell r="I199">
            <v>35299</v>
          </cell>
          <cell r="J199" t="str">
            <v>B</v>
          </cell>
          <cell r="K199" t="str">
            <v>B1</v>
          </cell>
          <cell r="L199">
            <v>501493</v>
          </cell>
          <cell r="M199" t="str">
            <v>RIV - TRANS PLNT CARR (SECDRY)</v>
          </cell>
        </row>
        <row r="200">
          <cell r="B200">
            <v>6279017900</v>
          </cell>
          <cell r="C200" t="str">
            <v>A</v>
          </cell>
          <cell r="D200">
            <v>400</v>
          </cell>
          <cell r="G200">
            <v>37092</v>
          </cell>
          <cell r="H200" t="str">
            <v>FO#F8YP-7C493-</v>
          </cell>
          <cell r="I200">
            <v>35643</v>
          </cell>
          <cell r="J200" t="str">
            <v>C</v>
          </cell>
          <cell r="K200" t="str">
            <v>A</v>
          </cell>
          <cell r="L200">
            <v>501950</v>
          </cell>
          <cell r="M200" t="str">
            <v>SHFT - TRANS MAN LVR CONTR</v>
          </cell>
        </row>
        <row r="201">
          <cell r="B201">
            <v>7370000101</v>
          </cell>
          <cell r="C201" t="str">
            <v>B</v>
          </cell>
          <cell r="D201">
            <v>102</v>
          </cell>
          <cell r="F201" t="str">
            <v>X</v>
          </cell>
          <cell r="G201">
            <v>37910</v>
          </cell>
          <cell r="J201" t="str">
            <v>E</v>
          </cell>
          <cell r="M201" t="str">
            <v>CLUSTER TRANSMISSION ASSEMBLY REV. B</v>
          </cell>
        </row>
        <row r="202">
          <cell r="B202">
            <v>7370014400</v>
          </cell>
          <cell r="C202" t="str">
            <v>C</v>
          </cell>
          <cell r="D202">
            <v>400</v>
          </cell>
          <cell r="G202">
            <v>36607</v>
          </cell>
          <cell r="I202">
            <v>36535</v>
          </cell>
          <cell r="J202" t="str">
            <v>E</v>
          </cell>
          <cell r="K202" t="str">
            <v>C</v>
          </cell>
          <cell r="L202">
            <v>504142</v>
          </cell>
          <cell r="M202" t="str">
            <v>Housing - Primary Drive</v>
          </cell>
        </row>
        <row r="203">
          <cell r="B203">
            <v>7370014401</v>
          </cell>
          <cell r="C203" t="str">
            <v>BS3</v>
          </cell>
          <cell r="D203">
            <v>400</v>
          </cell>
          <cell r="G203">
            <v>38201</v>
          </cell>
          <cell r="M203" t="str">
            <v>HOUSING (CASTED &amp; MACHINED) REV. BS3</v>
          </cell>
        </row>
        <row r="204">
          <cell r="B204">
            <v>7370014500</v>
          </cell>
          <cell r="C204" t="str">
            <v>BS3/A</v>
          </cell>
          <cell r="D204">
            <v>400</v>
          </cell>
          <cell r="G204">
            <v>37924</v>
          </cell>
          <cell r="J204" t="str">
            <v>E</v>
          </cell>
          <cell r="M204" t="str">
            <v>BELT COVER  REV. BS3/A</v>
          </cell>
        </row>
        <row r="205">
          <cell r="B205">
            <v>7370014600</v>
          </cell>
          <cell r="C205" t="str">
            <v>BS</v>
          </cell>
          <cell r="D205">
            <v>400</v>
          </cell>
          <cell r="G205">
            <v>37924</v>
          </cell>
          <cell r="J205" t="str">
            <v>D</v>
          </cell>
          <cell r="M205" t="str">
            <v>CARRIER-CROSS SHAFT BEARING  REV. BS</v>
          </cell>
        </row>
        <row r="206">
          <cell r="B206">
            <v>7370014700</v>
          </cell>
          <cell r="C206" t="str">
            <v>BS3/C</v>
          </cell>
          <cell r="D206">
            <v>400</v>
          </cell>
          <cell r="G206">
            <v>37924</v>
          </cell>
          <cell r="J206" t="str">
            <v>C</v>
          </cell>
          <cell r="M206" t="str">
            <v>RETAINER-WORM BEARING  REV. BS3/C</v>
          </cell>
        </row>
        <row r="207">
          <cell r="B207">
            <v>7370015600</v>
          </cell>
          <cell r="C207" t="str">
            <v>BS3</v>
          </cell>
          <cell r="D207">
            <v>410</v>
          </cell>
          <cell r="G207">
            <v>37924</v>
          </cell>
          <cell r="M207" t="str">
            <v>LUBRICANT KLUBER 460  REV. BS3</v>
          </cell>
        </row>
        <row r="208">
          <cell r="B208">
            <v>7370016900</v>
          </cell>
          <cell r="C208" t="str">
            <v>BS3</v>
          </cell>
          <cell r="D208">
            <v>400</v>
          </cell>
          <cell r="E208" t="str">
            <v>F</v>
          </cell>
          <cell r="G208">
            <v>38001</v>
          </cell>
          <cell r="J208" t="str">
            <v>B</v>
          </cell>
          <cell r="M208" t="str">
            <v>BEARING-CYLINDRICAL  REV. BS3</v>
          </cell>
        </row>
        <row r="209">
          <cell r="B209">
            <v>7371011800</v>
          </cell>
          <cell r="C209" t="str">
            <v>B</v>
          </cell>
          <cell r="D209">
            <v>400</v>
          </cell>
          <cell r="G209">
            <v>36726</v>
          </cell>
          <cell r="I209">
            <v>36535</v>
          </cell>
          <cell r="J209" t="str">
            <v>C</v>
          </cell>
          <cell r="K209" t="str">
            <v>B</v>
          </cell>
          <cell r="L209">
            <v>504142</v>
          </cell>
          <cell r="M209" t="str">
            <v>Gear - Cluster Pinion</v>
          </cell>
        </row>
        <row r="210">
          <cell r="B210">
            <v>7371011801</v>
          </cell>
          <cell r="C210" t="str">
            <v>BS3/A</v>
          </cell>
          <cell r="D210">
            <v>400</v>
          </cell>
          <cell r="G210">
            <v>37924</v>
          </cell>
          <cell r="M210" t="str">
            <v>GEAR CLUSTER PINION  REV. BS3/A</v>
          </cell>
        </row>
        <row r="211">
          <cell r="B211">
            <v>7371016500</v>
          </cell>
          <cell r="C211" t="str">
            <v>MISSING</v>
          </cell>
          <cell r="D211">
            <v>400</v>
          </cell>
          <cell r="G211">
            <v>36749</v>
          </cell>
          <cell r="J211" t="str">
            <v>C</v>
          </cell>
          <cell r="M211" t="str">
            <v>Gear - Motor Pulley</v>
          </cell>
        </row>
        <row r="212">
          <cell r="B212">
            <v>7371016600</v>
          </cell>
          <cell r="C212" t="str">
            <v>BS3</v>
          </cell>
          <cell r="D212">
            <v>400</v>
          </cell>
          <cell r="G212">
            <v>37445</v>
          </cell>
          <cell r="H212">
            <v>7371016600</v>
          </cell>
          <cell r="J212" t="str">
            <v>D</v>
          </cell>
          <cell r="M212" t="str">
            <v>GEAR-WORM PULLEY  REV. BS3</v>
          </cell>
        </row>
        <row r="213">
          <cell r="B213">
            <v>7371016601</v>
          </cell>
          <cell r="C213" t="str">
            <v>BS3</v>
          </cell>
          <cell r="D213">
            <v>400</v>
          </cell>
          <cell r="G213">
            <v>37924</v>
          </cell>
          <cell r="H213">
            <v>7371016601</v>
          </cell>
          <cell r="J213" t="str">
            <v>D</v>
          </cell>
          <cell r="M213" t="str">
            <v>CLUSTER BELT PULLEY (PGGT) REV. BS3</v>
          </cell>
        </row>
        <row r="214">
          <cell r="B214">
            <v>7375014900</v>
          </cell>
          <cell r="C214" t="str">
            <v>BS3</v>
          </cell>
          <cell r="D214">
            <v>400</v>
          </cell>
          <cell r="G214">
            <v>37180</v>
          </cell>
          <cell r="H214">
            <v>7375014900</v>
          </cell>
          <cell r="J214" t="str">
            <v>C</v>
          </cell>
          <cell r="M214" t="str">
            <v>GEAR WORM PULLEY  REV. BS3</v>
          </cell>
        </row>
        <row r="215">
          <cell r="B215">
            <v>7375015000</v>
          </cell>
          <cell r="C215" t="str">
            <v>MISSING</v>
          </cell>
          <cell r="D215">
            <v>400</v>
          </cell>
          <cell r="M215" t="str">
            <v>SHAFT - WORM</v>
          </cell>
        </row>
        <row r="216">
          <cell r="B216">
            <v>7375016400</v>
          </cell>
          <cell r="C216" t="str">
            <v>BS3</v>
          </cell>
          <cell r="D216">
            <v>400</v>
          </cell>
          <cell r="G216">
            <v>37924</v>
          </cell>
          <cell r="H216">
            <v>7375016400</v>
          </cell>
          <cell r="M216" t="str">
            <v>GEAR WORM ASSEMBLY  REV. BS3</v>
          </cell>
        </row>
        <row r="217">
          <cell r="B217">
            <v>737601500</v>
          </cell>
          <cell r="C217" t="str">
            <v>MISSING</v>
          </cell>
          <cell r="D217">
            <v>400</v>
          </cell>
          <cell r="M217" t="str">
            <v>SHAFT - WORM</v>
          </cell>
        </row>
        <row r="218">
          <cell r="B218">
            <v>7376015000</v>
          </cell>
          <cell r="C218" t="str">
            <v>BS3</v>
          </cell>
          <cell r="D218">
            <v>400</v>
          </cell>
          <cell r="G218">
            <v>37924</v>
          </cell>
          <cell r="J218" t="str">
            <v>D</v>
          </cell>
          <cell r="M218" t="str">
            <v>SHAFT - WORM  REV. BS3</v>
          </cell>
        </row>
        <row r="219">
          <cell r="B219">
            <v>7376016700</v>
          </cell>
          <cell r="C219" t="str">
            <v>BS3/A</v>
          </cell>
          <cell r="D219">
            <v>400</v>
          </cell>
          <cell r="G219">
            <v>37924</v>
          </cell>
          <cell r="J219" t="str">
            <v>D</v>
          </cell>
          <cell r="M219" t="str">
            <v>CROSS SHAFT  REV. BS3/A</v>
          </cell>
        </row>
        <row r="220">
          <cell r="B220">
            <v>7376017400</v>
          </cell>
          <cell r="C220" t="str">
            <v>MISSING</v>
          </cell>
          <cell r="D220">
            <v>502</v>
          </cell>
          <cell r="E220" t="str">
            <v>M</v>
          </cell>
          <cell r="G220">
            <v>37924</v>
          </cell>
          <cell r="M220" t="str">
            <v>CROSS SHAFT-WORM GEAR ASSEMBLY  REV.</v>
          </cell>
        </row>
        <row r="221">
          <cell r="B221">
            <v>7377011900</v>
          </cell>
          <cell r="C221" t="str">
            <v>BS3</v>
          </cell>
          <cell r="D221">
            <v>400</v>
          </cell>
          <cell r="G221">
            <v>37924</v>
          </cell>
          <cell r="J221" t="str">
            <v>C</v>
          </cell>
          <cell r="M221" t="str">
            <v>RING RETAINER  REV. BS3</v>
          </cell>
        </row>
        <row r="222">
          <cell r="B222">
            <v>7377012300</v>
          </cell>
          <cell r="C222" t="str">
            <v>BS3</v>
          </cell>
          <cell r="D222">
            <v>400</v>
          </cell>
          <cell r="G222">
            <v>37924</v>
          </cell>
          <cell r="M222" t="str">
            <v>KEY 3/16 X 3/16 X 12MM  REV. BS3</v>
          </cell>
        </row>
        <row r="223">
          <cell r="B223">
            <v>7377012400</v>
          </cell>
          <cell r="C223" t="str">
            <v>MISSING</v>
          </cell>
          <cell r="D223">
            <v>400</v>
          </cell>
          <cell r="G223">
            <v>36607</v>
          </cell>
          <cell r="J223" t="str">
            <v>B</v>
          </cell>
          <cell r="M223" t="str">
            <v>Key 1/8x1/8x3/4 (Motor Pulley)</v>
          </cell>
        </row>
        <row r="224">
          <cell r="B224">
            <v>7377013900</v>
          </cell>
          <cell r="C224" t="str">
            <v>BS3</v>
          </cell>
          <cell r="D224">
            <v>400</v>
          </cell>
          <cell r="G224">
            <v>37924</v>
          </cell>
          <cell r="H224" t="str">
            <v>DRAWING NOT RE</v>
          </cell>
          <cell r="M224" t="str">
            <v>PIN-DOWEL 1/8 X 1/2  REV. BS3</v>
          </cell>
        </row>
        <row r="225">
          <cell r="B225">
            <v>7377014200</v>
          </cell>
          <cell r="C225" t="str">
            <v>BS3</v>
          </cell>
          <cell r="D225">
            <v>400</v>
          </cell>
          <cell r="G225">
            <v>37180</v>
          </cell>
          <cell r="J225" t="str">
            <v>C</v>
          </cell>
          <cell r="M225" t="str">
            <v>PLUG 3/4"  REV. BS3</v>
          </cell>
        </row>
        <row r="226">
          <cell r="B226">
            <v>7377014300</v>
          </cell>
          <cell r="C226" t="str">
            <v>BS3</v>
          </cell>
          <cell r="D226">
            <v>400</v>
          </cell>
          <cell r="G226">
            <v>37924</v>
          </cell>
          <cell r="M226" t="str">
            <v>FITTING-PRESSURE RELIEF  REV. BS3</v>
          </cell>
        </row>
        <row r="227">
          <cell r="B227">
            <v>7377016800</v>
          </cell>
          <cell r="C227" t="str">
            <v>BS3/A</v>
          </cell>
          <cell r="D227">
            <v>400</v>
          </cell>
          <cell r="G227">
            <v>37445</v>
          </cell>
          <cell r="J227" t="str">
            <v>B</v>
          </cell>
          <cell r="M227" t="str">
            <v>BELT-TIMING  REV. BS3/A</v>
          </cell>
        </row>
        <row r="228">
          <cell r="B228">
            <v>7377016801</v>
          </cell>
          <cell r="C228" t="str">
            <v>BS3</v>
          </cell>
          <cell r="D228">
            <v>400</v>
          </cell>
          <cell r="G228">
            <v>37924</v>
          </cell>
          <cell r="H228">
            <v>7377016801</v>
          </cell>
          <cell r="J228" t="str">
            <v>B</v>
          </cell>
          <cell r="M228" t="str">
            <v>BELT-TIMING 5MR-355-15 PGGT REV. BS3</v>
          </cell>
        </row>
        <row r="229">
          <cell r="B229">
            <v>7377017100</v>
          </cell>
          <cell r="C229" t="str">
            <v>BS3</v>
          </cell>
          <cell r="D229">
            <v>400</v>
          </cell>
          <cell r="G229">
            <v>37924</v>
          </cell>
          <cell r="H229" t="str">
            <v>SHOWN ON CHART</v>
          </cell>
          <cell r="M229" t="str">
            <v>COUPLING, HX FXM 1/8 X 1/8  REV. BS3</v>
          </cell>
        </row>
        <row r="230">
          <cell r="B230">
            <v>7377017200</v>
          </cell>
          <cell r="C230" t="str">
            <v>BS3</v>
          </cell>
          <cell r="D230">
            <v>400</v>
          </cell>
          <cell r="G230">
            <v>37930</v>
          </cell>
          <cell r="H230" t="str">
            <v>SHOWN ON CHART</v>
          </cell>
          <cell r="M230" t="str">
            <v>SCREW-FHSC M5 X 10  REV. BS3</v>
          </cell>
        </row>
        <row r="231">
          <cell r="B231">
            <v>737717200</v>
          </cell>
          <cell r="C231" t="str">
            <v>MISSING</v>
          </cell>
          <cell r="D231">
            <v>410</v>
          </cell>
          <cell r="G231">
            <v>37930</v>
          </cell>
          <cell r="M231" t="str">
            <v>M5 X 10 SHCS</v>
          </cell>
        </row>
        <row r="232">
          <cell r="B232">
            <v>7456015480</v>
          </cell>
          <cell r="C232" t="str">
            <v>MISSING</v>
          </cell>
          <cell r="D232">
            <v>310</v>
          </cell>
          <cell r="G232">
            <v>37328</v>
          </cell>
          <cell r="H232">
            <v>7456015480</v>
          </cell>
          <cell r="M232" t="str">
            <v>SHAFT</v>
          </cell>
        </row>
        <row r="233">
          <cell r="B233">
            <v>7456015481</v>
          </cell>
          <cell r="C233" t="str">
            <v>MISSING</v>
          </cell>
          <cell r="D233">
            <v>310</v>
          </cell>
          <cell r="G233">
            <v>37320</v>
          </cell>
          <cell r="H233">
            <v>7456015451</v>
          </cell>
          <cell r="M233" t="str">
            <v>INPUT SHAFT</v>
          </cell>
        </row>
        <row r="234">
          <cell r="B234">
            <v>7456015482</v>
          </cell>
          <cell r="C234" t="str">
            <v>MISSING</v>
          </cell>
          <cell r="D234">
            <v>310</v>
          </cell>
          <cell r="F234" t="str">
            <v>X</v>
          </cell>
          <cell r="G234">
            <v>37790</v>
          </cell>
          <cell r="H234">
            <v>7456015451</v>
          </cell>
          <cell r="M234" t="str">
            <v>INPUT SHAFT</v>
          </cell>
        </row>
        <row r="235">
          <cell r="B235">
            <v>7456015580</v>
          </cell>
          <cell r="C235" t="str">
            <v>MISSING</v>
          </cell>
          <cell r="D235">
            <v>310</v>
          </cell>
          <cell r="H235">
            <v>7456015580</v>
          </cell>
          <cell r="M235" t="str">
            <v>SHAFT</v>
          </cell>
        </row>
        <row r="236">
          <cell r="B236">
            <v>7456015581</v>
          </cell>
          <cell r="C236" t="str">
            <v>MISSING</v>
          </cell>
          <cell r="D236">
            <v>310</v>
          </cell>
          <cell r="H236">
            <v>7456015551</v>
          </cell>
          <cell r="M236" t="str">
            <v>INTERMEDIATE SHAFT</v>
          </cell>
        </row>
        <row r="237">
          <cell r="B237">
            <v>7790541200</v>
          </cell>
          <cell r="C237">
            <v>1</v>
          </cell>
          <cell r="D237">
            <v>206</v>
          </cell>
          <cell r="G237">
            <v>38191</v>
          </cell>
          <cell r="H237">
            <v>3935412</v>
          </cell>
          <cell r="I237">
            <v>36847</v>
          </cell>
          <cell r="K237">
            <v>1</v>
          </cell>
          <cell r="L237">
            <v>504592</v>
          </cell>
          <cell r="M237" t="str">
            <v>GEAR ASM - SCISSOR</v>
          </cell>
        </row>
        <row r="238">
          <cell r="B238">
            <v>7790571800</v>
          </cell>
          <cell r="C238">
            <v>0</v>
          </cell>
          <cell r="D238">
            <v>900</v>
          </cell>
          <cell r="H238" t="str">
            <v>CU#3935718</v>
          </cell>
          <cell r="I238">
            <v>36847</v>
          </cell>
          <cell r="K238">
            <v>0</v>
          </cell>
          <cell r="L238">
            <v>504592</v>
          </cell>
          <cell r="M238" t="str">
            <v>GEAR - CAMSHAFT(ENG ASM)</v>
          </cell>
        </row>
        <row r="239">
          <cell r="B239">
            <v>7791013540</v>
          </cell>
          <cell r="C239">
            <v>2</v>
          </cell>
          <cell r="D239">
            <v>206</v>
          </cell>
          <cell r="G239">
            <v>38191</v>
          </cell>
          <cell r="H239">
            <v>3950135</v>
          </cell>
          <cell r="I239">
            <v>37726</v>
          </cell>
          <cell r="K239">
            <v>2</v>
          </cell>
          <cell r="L239">
            <v>505662</v>
          </cell>
          <cell r="M239" t="str">
            <v>PEGASUS</v>
          </cell>
        </row>
        <row r="240">
          <cell r="B240">
            <v>7791013580</v>
          </cell>
          <cell r="C240" t="str">
            <v>MISSING</v>
          </cell>
          <cell r="D240">
            <v>310</v>
          </cell>
          <cell r="H240">
            <v>3950135</v>
          </cell>
          <cell r="M240" t="str">
            <v>PEGASUS CAM GEAR</v>
          </cell>
        </row>
        <row r="241">
          <cell r="B241">
            <v>7791013590</v>
          </cell>
          <cell r="C241" t="str">
            <v>MISSING</v>
          </cell>
          <cell r="D241">
            <v>300</v>
          </cell>
          <cell r="G241">
            <v>38189</v>
          </cell>
          <cell r="H241" t="str">
            <v>CU#3950135</v>
          </cell>
          <cell r="M241" t="str">
            <v>FORGING (GEAR - CAMSHAFT)</v>
          </cell>
        </row>
        <row r="242">
          <cell r="B242">
            <v>7791030990</v>
          </cell>
          <cell r="C242" t="str">
            <v>MISSING</v>
          </cell>
          <cell r="D242">
            <v>300</v>
          </cell>
          <cell r="G242">
            <v>36734</v>
          </cell>
          <cell r="H242">
            <v>3687093</v>
          </cell>
          <cell r="M242" t="str">
            <v>IDLER GEAR FORGING</v>
          </cell>
        </row>
        <row r="243">
          <cell r="B243">
            <v>7791031300</v>
          </cell>
          <cell r="C243">
            <v>4</v>
          </cell>
          <cell r="D243">
            <v>206</v>
          </cell>
          <cell r="F243" t="str">
            <v>X</v>
          </cell>
          <cell r="G243">
            <v>36851</v>
          </cell>
          <cell r="H243">
            <v>3944298</v>
          </cell>
          <cell r="I243">
            <v>36647</v>
          </cell>
          <cell r="K243">
            <v>4</v>
          </cell>
          <cell r="L243">
            <v>504439</v>
          </cell>
          <cell r="M243" t="str">
            <v>CAM GEAR</v>
          </cell>
        </row>
        <row r="244">
          <cell r="B244">
            <v>7791032300</v>
          </cell>
          <cell r="C244" t="str">
            <v>MISSING</v>
          </cell>
          <cell r="D244">
            <v>400</v>
          </cell>
          <cell r="G244">
            <v>36692</v>
          </cell>
          <cell r="H244">
            <v>3330639</v>
          </cell>
          <cell r="M244" t="str">
            <v>BUSHING FOR 3687093</v>
          </cell>
        </row>
        <row r="245">
          <cell r="B245">
            <v>7791032690</v>
          </cell>
          <cell r="C245" t="str">
            <v>G</v>
          </cell>
          <cell r="D245">
            <v>300</v>
          </cell>
          <cell r="G245">
            <v>37455</v>
          </cell>
          <cell r="H245" t="str">
            <v>CU#3942755</v>
          </cell>
          <cell r="I245">
            <v>36847</v>
          </cell>
          <cell r="J245" t="str">
            <v>D</v>
          </cell>
          <cell r="K245" t="str">
            <v>G</v>
          </cell>
          <cell r="L245">
            <v>504592</v>
          </cell>
          <cell r="M245" t="str">
            <v>FORGING - CAMSHAFT GEAR(B ENCORE)</v>
          </cell>
        </row>
        <row r="246">
          <cell r="B246">
            <v>7791032990</v>
          </cell>
          <cell r="C246" t="str">
            <v>M</v>
          </cell>
          <cell r="D246">
            <v>300</v>
          </cell>
          <cell r="G246">
            <v>36992</v>
          </cell>
          <cell r="H246">
            <v>3935413</v>
          </cell>
          <cell r="I246">
            <v>36847</v>
          </cell>
          <cell r="K246" t="str">
            <v>M</v>
          </cell>
          <cell r="L246">
            <v>504592</v>
          </cell>
          <cell r="M246" t="str">
            <v>GEAR - CAMSHAFT FORGING(SCISSOR)</v>
          </cell>
        </row>
        <row r="247">
          <cell r="B247">
            <v>7791033090</v>
          </cell>
          <cell r="C247" t="str">
            <v>F</v>
          </cell>
          <cell r="D247">
            <v>300</v>
          </cell>
          <cell r="G247">
            <v>37694</v>
          </cell>
          <cell r="H247">
            <v>3935414</v>
          </cell>
          <cell r="I247">
            <v>36847</v>
          </cell>
          <cell r="K247" t="str">
            <v>F</v>
          </cell>
          <cell r="L247">
            <v>504592</v>
          </cell>
          <cell r="M247" t="str">
            <v>SCISSOR FORGING</v>
          </cell>
        </row>
        <row r="248">
          <cell r="B248">
            <v>7791034490</v>
          </cell>
          <cell r="C248" t="str">
            <v>F</v>
          </cell>
          <cell r="D248">
            <v>300</v>
          </cell>
          <cell r="G248">
            <v>37265</v>
          </cell>
          <cell r="H248" t="str">
            <v>CU#3946139</v>
          </cell>
          <cell r="I248">
            <v>37391</v>
          </cell>
          <cell r="K248" t="str">
            <v>F</v>
          </cell>
          <cell r="L248">
            <v>505210</v>
          </cell>
          <cell r="M248" t="str">
            <v>FORGING - CAMSHAFT GEAR</v>
          </cell>
        </row>
        <row r="249">
          <cell r="B249">
            <v>7791043140</v>
          </cell>
          <cell r="C249">
            <v>2</v>
          </cell>
          <cell r="D249">
            <v>508</v>
          </cell>
          <cell r="G249">
            <v>37559</v>
          </cell>
          <cell r="H249">
            <v>3930431</v>
          </cell>
          <cell r="I249">
            <v>37391</v>
          </cell>
          <cell r="K249">
            <v>2</v>
          </cell>
          <cell r="L249">
            <v>505210</v>
          </cell>
          <cell r="M249" t="str">
            <v>ACCESSORY GEAR</v>
          </cell>
        </row>
        <row r="250">
          <cell r="B250">
            <v>7791043141</v>
          </cell>
          <cell r="C250">
            <v>2</v>
          </cell>
          <cell r="D250">
            <v>206</v>
          </cell>
          <cell r="H250">
            <v>3930431</v>
          </cell>
          <cell r="I250">
            <v>37531</v>
          </cell>
          <cell r="K250">
            <v>2</v>
          </cell>
          <cell r="L250">
            <v>505371</v>
          </cell>
          <cell r="M250" t="str">
            <v>ACCESSORY DRIVE GEAR</v>
          </cell>
        </row>
        <row r="251">
          <cell r="B251">
            <v>7791043180</v>
          </cell>
          <cell r="C251">
            <v>2</v>
          </cell>
          <cell r="D251">
            <v>310</v>
          </cell>
          <cell r="G251">
            <v>37834</v>
          </cell>
          <cell r="H251">
            <v>3930431</v>
          </cell>
          <cell r="I251">
            <v>37531</v>
          </cell>
          <cell r="K251">
            <v>2</v>
          </cell>
          <cell r="L251">
            <v>505371</v>
          </cell>
          <cell r="M251" t="str">
            <v>GEAR - ACCESSORY DRIVE (TURNED BLANK</v>
          </cell>
        </row>
        <row r="252">
          <cell r="B252">
            <v>7791054280</v>
          </cell>
          <cell r="C252">
            <v>9</v>
          </cell>
          <cell r="D252">
            <v>310</v>
          </cell>
          <cell r="G252">
            <v>38110</v>
          </cell>
          <cell r="H252">
            <v>3680542</v>
          </cell>
          <cell r="I252">
            <v>37841</v>
          </cell>
          <cell r="K252">
            <v>9</v>
          </cell>
          <cell r="L252">
            <v>505777</v>
          </cell>
          <cell r="M252" t="str">
            <v>CRANKSHAFT GEAR-AHD (SEMI-FINISHED)</v>
          </cell>
        </row>
        <row r="253">
          <cell r="B253">
            <v>77910709370</v>
          </cell>
          <cell r="C253" t="str">
            <v>MISSING</v>
          </cell>
          <cell r="D253">
            <v>300</v>
          </cell>
          <cell r="G253">
            <v>36734</v>
          </cell>
          <cell r="M253" t="str">
            <v>FINISHED PART FROM B.C.</v>
          </cell>
        </row>
        <row r="254">
          <cell r="B254">
            <v>7791104200</v>
          </cell>
          <cell r="C254" t="str">
            <v>MISSING</v>
          </cell>
          <cell r="D254">
            <v>508</v>
          </cell>
          <cell r="F254" t="str">
            <v>X</v>
          </cell>
          <cell r="G254">
            <v>37011</v>
          </cell>
          <cell r="H254">
            <v>3041042</v>
          </cell>
          <cell r="M254" t="str">
            <v>L-10 ACCESSORY DRIVE GEAR</v>
          </cell>
        </row>
        <row r="255">
          <cell r="B255">
            <v>7791104240</v>
          </cell>
          <cell r="C255">
            <v>6</v>
          </cell>
          <cell r="D255">
            <v>508</v>
          </cell>
          <cell r="G255">
            <v>37637</v>
          </cell>
          <cell r="H255">
            <v>3041042</v>
          </cell>
          <cell r="I255">
            <v>37018</v>
          </cell>
          <cell r="K255">
            <v>6</v>
          </cell>
          <cell r="L255">
            <v>504822</v>
          </cell>
          <cell r="M255" t="str">
            <v>L-10 ACCESSORY DRIVE GEAR</v>
          </cell>
        </row>
        <row r="256">
          <cell r="B256">
            <v>7791104241</v>
          </cell>
          <cell r="C256">
            <v>6</v>
          </cell>
          <cell r="D256">
            <v>206</v>
          </cell>
          <cell r="F256" t="str">
            <v>X</v>
          </cell>
          <cell r="G256">
            <v>37011</v>
          </cell>
          <cell r="H256">
            <v>3041042</v>
          </cell>
          <cell r="I256">
            <v>37018</v>
          </cell>
          <cell r="K256">
            <v>6</v>
          </cell>
          <cell r="L256">
            <v>504822</v>
          </cell>
          <cell r="M256" t="str">
            <v>L-10 ACCESSORY DRIVE GEAR</v>
          </cell>
        </row>
        <row r="257">
          <cell r="B257">
            <v>7791104242</v>
          </cell>
          <cell r="C257">
            <v>6</v>
          </cell>
          <cell r="D257">
            <v>206</v>
          </cell>
          <cell r="G257">
            <v>37000</v>
          </cell>
          <cell r="H257">
            <v>3041042</v>
          </cell>
          <cell r="I257">
            <v>37018</v>
          </cell>
          <cell r="K257">
            <v>6</v>
          </cell>
          <cell r="L257">
            <v>504822</v>
          </cell>
          <cell r="M257" t="str">
            <v>L-10 ACCESSORY DRIVE GEAR</v>
          </cell>
        </row>
        <row r="258">
          <cell r="B258">
            <v>7791112040</v>
          </cell>
          <cell r="C258">
            <v>8</v>
          </cell>
          <cell r="D258">
            <v>206</v>
          </cell>
          <cell r="H258" t="str">
            <v>6210-41-1120</v>
          </cell>
          <cell r="I258">
            <v>36835</v>
          </cell>
          <cell r="K258">
            <v>8</v>
          </cell>
          <cell r="L258">
            <v>504565</v>
          </cell>
          <cell r="M258" t="str">
            <v>CAM GEAR LEFT HAND FOR QST 30L</v>
          </cell>
        </row>
        <row r="259">
          <cell r="B259">
            <v>7791112090</v>
          </cell>
          <cell r="C259">
            <v>8</v>
          </cell>
          <cell r="D259">
            <v>300</v>
          </cell>
          <cell r="H259" t="str">
            <v>6210-41-1120</v>
          </cell>
          <cell r="I259">
            <v>36835</v>
          </cell>
          <cell r="K259">
            <v>8</v>
          </cell>
          <cell r="L259">
            <v>504565</v>
          </cell>
          <cell r="M259" t="str">
            <v>CAM GEAR FORGING FOR QST 30L</v>
          </cell>
        </row>
        <row r="260">
          <cell r="B260">
            <v>7791113040</v>
          </cell>
          <cell r="C260">
            <v>4</v>
          </cell>
          <cell r="D260">
            <v>206</v>
          </cell>
          <cell r="H260" t="str">
            <v>6210-41-1130</v>
          </cell>
          <cell r="I260">
            <v>36835</v>
          </cell>
          <cell r="K260">
            <v>4</v>
          </cell>
          <cell r="L260">
            <v>504565</v>
          </cell>
          <cell r="M260" t="str">
            <v>CAM GEAR RIGHT HAND FOR QST 30L</v>
          </cell>
        </row>
        <row r="261">
          <cell r="B261">
            <v>7791113090</v>
          </cell>
          <cell r="C261">
            <v>4</v>
          </cell>
          <cell r="D261">
            <v>300</v>
          </cell>
          <cell r="H261" t="str">
            <v>6210-41-1130</v>
          </cell>
          <cell r="I261">
            <v>36835</v>
          </cell>
          <cell r="K261">
            <v>4</v>
          </cell>
          <cell r="L261">
            <v>504565</v>
          </cell>
          <cell r="M261" t="str">
            <v>CAM GEAR FORGING FOR QST 30L</v>
          </cell>
        </row>
        <row r="262">
          <cell r="B262">
            <v>7791114300</v>
          </cell>
          <cell r="C262">
            <v>2</v>
          </cell>
          <cell r="D262">
            <v>900</v>
          </cell>
          <cell r="H262">
            <v>3681143</v>
          </cell>
          <cell r="I262">
            <v>37787</v>
          </cell>
          <cell r="K262">
            <v>2</v>
          </cell>
          <cell r="L262">
            <v>505718</v>
          </cell>
          <cell r="M262" t="str">
            <v>UPPER IDLER GEAR FOR SIG. 600</v>
          </cell>
        </row>
        <row r="263">
          <cell r="B263">
            <v>7791114340</v>
          </cell>
          <cell r="C263">
            <v>1</v>
          </cell>
          <cell r="D263">
            <v>206</v>
          </cell>
          <cell r="F263" t="str">
            <v>X</v>
          </cell>
          <cell r="G263">
            <v>36452</v>
          </cell>
          <cell r="H263">
            <v>3681143</v>
          </cell>
          <cell r="I263">
            <v>36133</v>
          </cell>
          <cell r="K263">
            <v>1</v>
          </cell>
          <cell r="L263">
            <v>503655</v>
          </cell>
          <cell r="M263" t="str">
            <v>UPPER IDLER GEAR ASSY.-AHD</v>
          </cell>
        </row>
        <row r="264">
          <cell r="B264">
            <v>7791114350</v>
          </cell>
          <cell r="C264">
            <v>1</v>
          </cell>
          <cell r="D264">
            <v>206</v>
          </cell>
          <cell r="F264" t="str">
            <v>X</v>
          </cell>
          <cell r="G264">
            <v>36691</v>
          </cell>
          <cell r="H264">
            <v>3681143</v>
          </cell>
          <cell r="I264">
            <v>36355</v>
          </cell>
          <cell r="K264">
            <v>1</v>
          </cell>
          <cell r="L264">
            <v>503922</v>
          </cell>
          <cell r="M264" t="str">
            <v>UPPER IDLER GEAR ASSY.-AHD</v>
          </cell>
        </row>
        <row r="265">
          <cell r="B265">
            <v>7791114390</v>
          </cell>
          <cell r="C265">
            <v>1</v>
          </cell>
          <cell r="D265">
            <v>300</v>
          </cell>
          <cell r="G265">
            <v>36980</v>
          </cell>
          <cell r="H265">
            <v>3681143</v>
          </cell>
          <cell r="I265">
            <v>36133</v>
          </cell>
          <cell r="K265">
            <v>1</v>
          </cell>
          <cell r="L265">
            <v>503655</v>
          </cell>
          <cell r="M265" t="str">
            <v>FORGING FOR SS UPPER IDLER GEAR</v>
          </cell>
        </row>
        <row r="266">
          <cell r="B266">
            <v>7791114400</v>
          </cell>
          <cell r="C266">
            <v>1</v>
          </cell>
          <cell r="D266">
            <v>900</v>
          </cell>
          <cell r="F266" t="str">
            <v>X</v>
          </cell>
          <cell r="G266">
            <v>35926</v>
          </cell>
          <cell r="H266">
            <v>3681144</v>
          </cell>
          <cell r="I266">
            <v>36133</v>
          </cell>
          <cell r="K266">
            <v>1</v>
          </cell>
          <cell r="L266">
            <v>503655</v>
          </cell>
          <cell r="M266" t="str">
            <v>IDLER GEAR FOR SIG. 600</v>
          </cell>
        </row>
        <row r="267">
          <cell r="B267">
            <v>7791114450</v>
          </cell>
          <cell r="C267">
            <v>1</v>
          </cell>
          <cell r="D267">
            <v>206</v>
          </cell>
          <cell r="G267">
            <v>38191</v>
          </cell>
          <cell r="H267">
            <v>3681144</v>
          </cell>
          <cell r="I267">
            <v>36355</v>
          </cell>
          <cell r="K267">
            <v>1</v>
          </cell>
          <cell r="L267">
            <v>503922</v>
          </cell>
          <cell r="M267" t="str">
            <v>UPPER IDLER GEAR ASSY.-AHD</v>
          </cell>
        </row>
        <row r="268">
          <cell r="B268">
            <v>7791120450</v>
          </cell>
          <cell r="C268">
            <v>2</v>
          </cell>
          <cell r="D268">
            <v>206</v>
          </cell>
          <cell r="G268">
            <v>38118</v>
          </cell>
          <cell r="H268">
            <v>3681204</v>
          </cell>
          <cell r="I268">
            <v>36046</v>
          </cell>
          <cell r="K268">
            <v>2</v>
          </cell>
          <cell r="L268">
            <v>503504</v>
          </cell>
          <cell r="M268" t="str">
            <v>INJECTOR CAM GEAR APEX</v>
          </cell>
        </row>
        <row r="269">
          <cell r="B269">
            <v>7791120490</v>
          </cell>
          <cell r="C269" t="str">
            <v>E</v>
          </cell>
          <cell r="D269">
            <v>300</v>
          </cell>
          <cell r="G269">
            <v>36980</v>
          </cell>
          <cell r="H269">
            <v>3681204</v>
          </cell>
          <cell r="I269">
            <v>36046</v>
          </cell>
          <cell r="K269" t="str">
            <v>E</v>
          </cell>
          <cell r="L269">
            <v>503504</v>
          </cell>
          <cell r="M269" t="str">
            <v>INJECTOR CAM FOR APEX</v>
          </cell>
        </row>
        <row r="270">
          <cell r="B270">
            <v>7791125140</v>
          </cell>
          <cell r="C270">
            <v>2</v>
          </cell>
          <cell r="D270">
            <v>206</v>
          </cell>
          <cell r="G270">
            <v>38191</v>
          </cell>
          <cell r="H270">
            <v>3161251</v>
          </cell>
          <cell r="I270">
            <v>36075</v>
          </cell>
          <cell r="K270">
            <v>2</v>
          </cell>
          <cell r="L270">
            <v>503559</v>
          </cell>
          <cell r="M270" t="str">
            <v>ACCESSORY DRIVE GEAR</v>
          </cell>
        </row>
        <row r="271">
          <cell r="B271">
            <v>7791126940</v>
          </cell>
          <cell r="C271">
            <v>0</v>
          </cell>
          <cell r="D271">
            <v>508</v>
          </cell>
          <cell r="H271">
            <v>3991269</v>
          </cell>
          <cell r="I271">
            <v>37787</v>
          </cell>
          <cell r="K271">
            <v>0</v>
          </cell>
          <cell r="L271">
            <v>505718</v>
          </cell>
          <cell r="M271" t="str">
            <v>FUEL PUMP GEAR</v>
          </cell>
        </row>
        <row r="272">
          <cell r="B272">
            <v>7791133840</v>
          </cell>
          <cell r="C272">
            <v>1</v>
          </cell>
          <cell r="D272">
            <v>508</v>
          </cell>
          <cell r="G272">
            <v>38064</v>
          </cell>
          <cell r="H272">
            <v>3931338</v>
          </cell>
          <cell r="I272">
            <v>37391</v>
          </cell>
          <cell r="K272">
            <v>1</v>
          </cell>
          <cell r="L272">
            <v>505210</v>
          </cell>
          <cell r="M272" t="str">
            <v>ACCESSORY GEAR</v>
          </cell>
        </row>
        <row r="273">
          <cell r="B273">
            <v>7791137940</v>
          </cell>
          <cell r="C273">
            <v>2</v>
          </cell>
          <cell r="D273">
            <v>508</v>
          </cell>
          <cell r="G273">
            <v>38104</v>
          </cell>
          <cell r="H273">
            <v>3931379</v>
          </cell>
          <cell r="I273">
            <v>37391</v>
          </cell>
          <cell r="K273">
            <v>2</v>
          </cell>
          <cell r="L273">
            <v>505210</v>
          </cell>
          <cell r="M273" t="str">
            <v>FUEL GEAR</v>
          </cell>
        </row>
        <row r="274">
          <cell r="B274">
            <v>7791138040</v>
          </cell>
          <cell r="C274">
            <v>3</v>
          </cell>
          <cell r="D274">
            <v>508</v>
          </cell>
          <cell r="G274">
            <v>38064</v>
          </cell>
          <cell r="H274">
            <v>3931380</v>
          </cell>
          <cell r="I274">
            <v>37391</v>
          </cell>
          <cell r="K274">
            <v>3</v>
          </cell>
          <cell r="L274">
            <v>505210</v>
          </cell>
          <cell r="M274" t="str">
            <v>FUEL GEAR</v>
          </cell>
        </row>
        <row r="275">
          <cell r="B275">
            <v>7791138240</v>
          </cell>
          <cell r="C275">
            <v>1</v>
          </cell>
          <cell r="D275">
            <v>508</v>
          </cell>
          <cell r="H275">
            <v>3931382</v>
          </cell>
          <cell r="I275">
            <v>37391</v>
          </cell>
          <cell r="K275">
            <v>1</v>
          </cell>
          <cell r="L275">
            <v>505210</v>
          </cell>
          <cell r="M275" t="str">
            <v>FUEL GEAR</v>
          </cell>
        </row>
        <row r="276">
          <cell r="B276">
            <v>7791138440</v>
          </cell>
          <cell r="C276">
            <v>1</v>
          </cell>
          <cell r="D276">
            <v>508</v>
          </cell>
          <cell r="H276">
            <v>3931384</v>
          </cell>
          <cell r="I276">
            <v>37391</v>
          </cell>
          <cell r="K276">
            <v>1</v>
          </cell>
          <cell r="L276">
            <v>505210</v>
          </cell>
          <cell r="M276" t="str">
            <v>FUEL GEAR</v>
          </cell>
        </row>
        <row r="277">
          <cell r="B277">
            <v>7791138540</v>
          </cell>
          <cell r="C277">
            <v>1</v>
          </cell>
          <cell r="D277">
            <v>508</v>
          </cell>
          <cell r="H277">
            <v>3931385</v>
          </cell>
          <cell r="I277">
            <v>37391</v>
          </cell>
          <cell r="K277">
            <v>1</v>
          </cell>
          <cell r="L277">
            <v>505210</v>
          </cell>
          <cell r="M277" t="str">
            <v>FUEL GEAR</v>
          </cell>
        </row>
        <row r="278">
          <cell r="B278">
            <v>7791143940</v>
          </cell>
          <cell r="C278">
            <v>3</v>
          </cell>
          <cell r="D278">
            <v>206</v>
          </cell>
          <cell r="G278">
            <v>38191</v>
          </cell>
          <cell r="H278">
            <v>3401439</v>
          </cell>
          <cell r="I278">
            <v>37166</v>
          </cell>
          <cell r="K278">
            <v>3</v>
          </cell>
          <cell r="L278">
            <v>504945</v>
          </cell>
          <cell r="M278" t="str">
            <v>Cam Gear ECI - M11</v>
          </cell>
        </row>
        <row r="279">
          <cell r="B279">
            <v>7791156700</v>
          </cell>
          <cell r="C279" t="str">
            <v>MISSING</v>
          </cell>
          <cell r="D279">
            <v>508</v>
          </cell>
          <cell r="F279" t="str">
            <v>X</v>
          </cell>
          <cell r="G279">
            <v>37011</v>
          </cell>
          <cell r="H279">
            <v>3161567</v>
          </cell>
          <cell r="M279" t="str">
            <v>HYDRAULIC PUMP GEAR L-10</v>
          </cell>
        </row>
        <row r="280">
          <cell r="B280">
            <v>7791156740</v>
          </cell>
          <cell r="C280">
            <v>0</v>
          </cell>
          <cell r="D280">
            <v>508</v>
          </cell>
          <cell r="G280">
            <v>37496</v>
          </cell>
          <cell r="H280">
            <v>3161567</v>
          </cell>
          <cell r="I280">
            <v>36759</v>
          </cell>
          <cell r="K280">
            <v>0</v>
          </cell>
          <cell r="L280">
            <v>504463</v>
          </cell>
          <cell r="M280" t="str">
            <v>HYDRAULIC PUMP GEAR L-10</v>
          </cell>
        </row>
        <row r="281">
          <cell r="B281">
            <v>7791156741</v>
          </cell>
          <cell r="C281" t="str">
            <v>MISSING</v>
          </cell>
          <cell r="D281">
            <v>206</v>
          </cell>
          <cell r="F281" t="str">
            <v>X</v>
          </cell>
          <cell r="G281">
            <v>37011</v>
          </cell>
          <cell r="H281">
            <v>3161567</v>
          </cell>
          <cell r="M281" t="str">
            <v>HYDRAULIC PUMP GEAR L-10</v>
          </cell>
        </row>
        <row r="282">
          <cell r="B282">
            <v>7791166290</v>
          </cell>
          <cell r="C282">
            <v>0</v>
          </cell>
          <cell r="D282">
            <v>300</v>
          </cell>
          <cell r="F282" t="str">
            <v>X</v>
          </cell>
          <cell r="G282">
            <v>36734</v>
          </cell>
          <cell r="I282">
            <v>36514</v>
          </cell>
          <cell r="K282">
            <v>0</v>
          </cell>
          <cell r="L282">
            <v>504133</v>
          </cell>
          <cell r="M282" t="str">
            <v>FORGING FOR SS ACCY DRIVE GEAR</v>
          </cell>
        </row>
        <row r="283">
          <cell r="B283">
            <v>7791166350</v>
          </cell>
          <cell r="C283">
            <v>0</v>
          </cell>
          <cell r="D283">
            <v>206</v>
          </cell>
          <cell r="G283">
            <v>37592</v>
          </cell>
          <cell r="H283">
            <v>3681663</v>
          </cell>
          <cell r="I283">
            <v>36514</v>
          </cell>
          <cell r="K283">
            <v>0</v>
          </cell>
          <cell r="L283">
            <v>504133</v>
          </cell>
          <cell r="M283" t="str">
            <v>ACCY. DRIVE GEAR-AHD</v>
          </cell>
        </row>
        <row r="284">
          <cell r="B284">
            <v>7791167450</v>
          </cell>
          <cell r="C284">
            <v>0</v>
          </cell>
          <cell r="D284">
            <v>206</v>
          </cell>
          <cell r="G284">
            <v>38191</v>
          </cell>
          <cell r="H284">
            <v>3681674</v>
          </cell>
          <cell r="I284">
            <v>36530</v>
          </cell>
          <cell r="K284">
            <v>0</v>
          </cell>
          <cell r="L284" t="str">
            <v>PCR1540</v>
          </cell>
          <cell r="M284" t="str">
            <v>LOWER IDLER GEAR APEX</v>
          </cell>
        </row>
        <row r="285">
          <cell r="B285">
            <v>7791167480</v>
          </cell>
          <cell r="C285">
            <v>0</v>
          </cell>
          <cell r="D285">
            <v>310</v>
          </cell>
          <cell r="G285">
            <v>38110</v>
          </cell>
          <cell r="H285">
            <v>3681674</v>
          </cell>
          <cell r="I285">
            <v>37841</v>
          </cell>
          <cell r="K285">
            <v>0</v>
          </cell>
          <cell r="L285">
            <v>505777</v>
          </cell>
          <cell r="M285" t="str">
            <v>LOWER IDLER GEAR APEX (SEMI-FINISHED</v>
          </cell>
        </row>
        <row r="286">
          <cell r="B286">
            <v>7791167490</v>
          </cell>
          <cell r="C286">
            <v>0</v>
          </cell>
          <cell r="D286">
            <v>300</v>
          </cell>
          <cell r="F286" t="str">
            <v>X</v>
          </cell>
          <cell r="G286">
            <v>36734</v>
          </cell>
          <cell r="H286">
            <v>3681674</v>
          </cell>
          <cell r="I286">
            <v>36530</v>
          </cell>
          <cell r="K286">
            <v>0</v>
          </cell>
          <cell r="L286" t="str">
            <v>PCR1540</v>
          </cell>
          <cell r="M286" t="str">
            <v>FORGING FOR LOWER IDLER GEAR APEX</v>
          </cell>
        </row>
        <row r="287">
          <cell r="B287">
            <v>7791167590</v>
          </cell>
          <cell r="C287" t="str">
            <v>E</v>
          </cell>
          <cell r="D287">
            <v>300</v>
          </cell>
          <cell r="G287">
            <v>37861</v>
          </cell>
          <cell r="H287">
            <v>3681675</v>
          </cell>
          <cell r="I287">
            <v>36530</v>
          </cell>
          <cell r="K287" t="str">
            <v>E</v>
          </cell>
          <cell r="L287" t="str">
            <v>PCR1540</v>
          </cell>
          <cell r="M287" t="str">
            <v>FORGING FOR 3681674 APEX</v>
          </cell>
        </row>
        <row r="288">
          <cell r="B288">
            <v>7791180240</v>
          </cell>
          <cell r="C288">
            <v>5</v>
          </cell>
          <cell r="D288">
            <v>508</v>
          </cell>
          <cell r="H288">
            <v>3911802</v>
          </cell>
          <cell r="I288">
            <v>37391</v>
          </cell>
          <cell r="K288">
            <v>5</v>
          </cell>
          <cell r="L288">
            <v>505210</v>
          </cell>
          <cell r="M288" t="str">
            <v>ACCESSORY GEAR</v>
          </cell>
        </row>
        <row r="289">
          <cell r="B289">
            <v>7791185050</v>
          </cell>
          <cell r="C289">
            <v>1</v>
          </cell>
          <cell r="D289">
            <v>206</v>
          </cell>
          <cell r="G289">
            <v>38191</v>
          </cell>
          <cell r="H289">
            <v>4101850</v>
          </cell>
          <cell r="I289">
            <v>37712</v>
          </cell>
          <cell r="K289">
            <v>1</v>
          </cell>
          <cell r="L289">
            <v>505644</v>
          </cell>
          <cell r="M289" t="str">
            <v>AHD-INJECTOR CAM GEAR ASSEMBLY</v>
          </cell>
        </row>
        <row r="290">
          <cell r="B290">
            <v>7791185100</v>
          </cell>
          <cell r="C290">
            <v>5</v>
          </cell>
          <cell r="D290">
            <v>206</v>
          </cell>
          <cell r="G290">
            <v>38196</v>
          </cell>
          <cell r="H290">
            <v>4101851</v>
          </cell>
          <cell r="I290">
            <v>38041</v>
          </cell>
          <cell r="K290">
            <v>5</v>
          </cell>
          <cell r="L290">
            <v>506116</v>
          </cell>
          <cell r="M290" t="str">
            <v>INJECTOR CAM (WIDE) GEAR-AHD</v>
          </cell>
        </row>
        <row r="291">
          <cell r="B291">
            <v>7791185190</v>
          </cell>
          <cell r="C291">
            <v>1</v>
          </cell>
          <cell r="D291">
            <v>300</v>
          </cell>
          <cell r="H291">
            <v>4101851</v>
          </cell>
          <cell r="I291">
            <v>37712</v>
          </cell>
          <cell r="K291">
            <v>1</v>
          </cell>
          <cell r="L291">
            <v>505644</v>
          </cell>
          <cell r="M291" t="str">
            <v>FORGING FOR SS INJECTOR CAM WIDE GEA</v>
          </cell>
        </row>
        <row r="292">
          <cell r="B292">
            <v>7791185250</v>
          </cell>
          <cell r="C292">
            <v>5</v>
          </cell>
          <cell r="D292">
            <v>206</v>
          </cell>
          <cell r="G292">
            <v>38191</v>
          </cell>
          <cell r="H292">
            <v>4101852</v>
          </cell>
          <cell r="I292">
            <v>38041</v>
          </cell>
          <cell r="K292">
            <v>5</v>
          </cell>
          <cell r="L292">
            <v>506116</v>
          </cell>
          <cell r="M292" t="str">
            <v>INJECTOR CAM GEAR APEX</v>
          </cell>
        </row>
        <row r="293">
          <cell r="B293">
            <v>7791185280</v>
          </cell>
          <cell r="C293">
            <v>3</v>
          </cell>
          <cell r="D293">
            <v>310</v>
          </cell>
          <cell r="G293">
            <v>38121</v>
          </cell>
          <cell r="H293">
            <v>4101852</v>
          </cell>
          <cell r="I293">
            <v>37841</v>
          </cell>
          <cell r="K293">
            <v>3</v>
          </cell>
          <cell r="L293">
            <v>505777</v>
          </cell>
          <cell r="M293" t="str">
            <v>INJECTOR CAM GEAR APEX (SEMI-FINISHE</v>
          </cell>
        </row>
        <row r="294">
          <cell r="B294">
            <v>7791185290</v>
          </cell>
          <cell r="C294">
            <v>1</v>
          </cell>
          <cell r="D294">
            <v>300</v>
          </cell>
          <cell r="G294">
            <v>37861</v>
          </cell>
          <cell r="H294">
            <v>4101852</v>
          </cell>
          <cell r="I294">
            <v>37712</v>
          </cell>
          <cell r="K294">
            <v>1</v>
          </cell>
          <cell r="L294">
            <v>505644</v>
          </cell>
          <cell r="M294" t="str">
            <v>INJECTOR CAM FOR APEX FORGING</v>
          </cell>
        </row>
        <row r="295">
          <cell r="B295">
            <v>7791193340</v>
          </cell>
          <cell r="C295">
            <v>14</v>
          </cell>
          <cell r="D295">
            <v>508</v>
          </cell>
          <cell r="G295">
            <v>38197</v>
          </cell>
          <cell r="H295">
            <v>121933</v>
          </cell>
          <cell r="I295">
            <v>37391</v>
          </cell>
          <cell r="K295">
            <v>14</v>
          </cell>
          <cell r="L295">
            <v>505210</v>
          </cell>
          <cell r="M295" t="str">
            <v>ASSEY. DRIVE GEAR</v>
          </cell>
        </row>
        <row r="296">
          <cell r="B296">
            <v>7791195440</v>
          </cell>
          <cell r="C296" t="str">
            <v>MISSING</v>
          </cell>
          <cell r="D296">
            <v>206</v>
          </cell>
          <cell r="G296">
            <v>37446</v>
          </cell>
          <cell r="H296">
            <v>3921954</v>
          </cell>
          <cell r="M296" t="str">
            <v>CAM GEAR</v>
          </cell>
        </row>
        <row r="297">
          <cell r="B297">
            <v>7791195441</v>
          </cell>
          <cell r="C297">
            <v>7</v>
          </cell>
          <cell r="D297">
            <v>508</v>
          </cell>
          <cell r="G297">
            <v>37634</v>
          </cell>
          <cell r="H297">
            <v>3921954</v>
          </cell>
          <cell r="I297">
            <v>37634</v>
          </cell>
          <cell r="K297">
            <v>7</v>
          </cell>
          <cell r="L297">
            <v>505515</v>
          </cell>
          <cell r="M297" t="str">
            <v>CAM GEAR</v>
          </cell>
        </row>
        <row r="298">
          <cell r="B298">
            <v>7791234100</v>
          </cell>
          <cell r="C298">
            <v>3</v>
          </cell>
          <cell r="D298">
            <v>508</v>
          </cell>
          <cell r="F298" t="str">
            <v>X</v>
          </cell>
          <cell r="G298">
            <v>37011</v>
          </cell>
          <cell r="H298">
            <v>3882341</v>
          </cell>
          <cell r="I298">
            <v>37018</v>
          </cell>
          <cell r="K298">
            <v>3</v>
          </cell>
          <cell r="L298">
            <v>504822</v>
          </cell>
          <cell r="M298" t="str">
            <v>L-10 OIL PUMP GEAR</v>
          </cell>
        </row>
        <row r="299">
          <cell r="B299">
            <v>7791234140</v>
          </cell>
          <cell r="C299">
            <v>3</v>
          </cell>
          <cell r="D299">
            <v>508</v>
          </cell>
          <cell r="G299">
            <v>37194</v>
          </cell>
          <cell r="H299">
            <v>3882341</v>
          </cell>
          <cell r="I299">
            <v>37018</v>
          </cell>
          <cell r="K299">
            <v>3</v>
          </cell>
          <cell r="L299">
            <v>504822</v>
          </cell>
          <cell r="M299" t="str">
            <v>L-10 OIL PUMP GEAR</v>
          </cell>
        </row>
        <row r="300">
          <cell r="B300">
            <v>7791234141</v>
          </cell>
          <cell r="C300">
            <v>3</v>
          </cell>
          <cell r="D300">
            <v>206</v>
          </cell>
          <cell r="F300" t="str">
            <v>X</v>
          </cell>
          <cell r="G300">
            <v>37011</v>
          </cell>
          <cell r="H300">
            <v>3882341</v>
          </cell>
          <cell r="I300">
            <v>37018</v>
          </cell>
          <cell r="K300">
            <v>3</v>
          </cell>
          <cell r="L300">
            <v>504822</v>
          </cell>
          <cell r="M300" t="str">
            <v>L-10 OIL PUMP GEAR</v>
          </cell>
        </row>
        <row r="301">
          <cell r="B301">
            <v>7791243800</v>
          </cell>
          <cell r="C301">
            <v>5</v>
          </cell>
          <cell r="D301">
            <v>310</v>
          </cell>
          <cell r="F301" t="str">
            <v>X</v>
          </cell>
          <cell r="G301">
            <v>37011</v>
          </cell>
          <cell r="H301">
            <v>4892438</v>
          </cell>
          <cell r="I301">
            <v>36865</v>
          </cell>
          <cell r="K301">
            <v>5</v>
          </cell>
          <cell r="L301">
            <v>504375</v>
          </cell>
          <cell r="M301" t="str">
            <v>EEA REAR CRANKSHAFT GEAR</v>
          </cell>
        </row>
        <row r="302">
          <cell r="B302">
            <v>7791243850</v>
          </cell>
          <cell r="C302">
            <v>5</v>
          </cell>
          <cell r="D302">
            <v>206</v>
          </cell>
          <cell r="G302">
            <v>37019</v>
          </cell>
          <cell r="H302">
            <v>4892438</v>
          </cell>
          <cell r="I302">
            <v>36865</v>
          </cell>
          <cell r="K302">
            <v>5</v>
          </cell>
          <cell r="L302">
            <v>504375</v>
          </cell>
          <cell r="M302" t="str">
            <v>EEA REAR CRANKSHAFT GEAR</v>
          </cell>
        </row>
        <row r="303">
          <cell r="B303">
            <v>7791243851</v>
          </cell>
          <cell r="C303">
            <v>5</v>
          </cell>
          <cell r="D303">
            <v>206</v>
          </cell>
          <cell r="F303" t="str">
            <v>X</v>
          </cell>
          <cell r="G303">
            <v>37011</v>
          </cell>
          <cell r="H303">
            <v>4892438</v>
          </cell>
          <cell r="I303">
            <v>36865</v>
          </cell>
          <cell r="K303">
            <v>5</v>
          </cell>
          <cell r="L303">
            <v>504375</v>
          </cell>
          <cell r="M303" t="str">
            <v>EEA REAR CRANKSHAFT GEAR</v>
          </cell>
        </row>
        <row r="304">
          <cell r="B304">
            <v>7791243880</v>
          </cell>
          <cell r="C304" t="str">
            <v>MISSING</v>
          </cell>
          <cell r="D304">
            <v>310</v>
          </cell>
          <cell r="G304">
            <v>37057</v>
          </cell>
          <cell r="H304">
            <v>4892438</v>
          </cell>
          <cell r="M304" t="str">
            <v>EEA REAR CRANKSHAFT GEAR</v>
          </cell>
        </row>
        <row r="305">
          <cell r="B305">
            <v>7791249500</v>
          </cell>
          <cell r="C305">
            <v>0</v>
          </cell>
          <cell r="D305">
            <v>400</v>
          </cell>
          <cell r="H305">
            <v>3092495</v>
          </cell>
          <cell r="I305">
            <v>36835</v>
          </cell>
          <cell r="K305">
            <v>0</v>
          </cell>
          <cell r="L305">
            <v>504565</v>
          </cell>
          <cell r="M305" t="str">
            <v>QST 30L BUSHING FOR 3092954</v>
          </cell>
        </row>
        <row r="306">
          <cell r="B306">
            <v>7791249640</v>
          </cell>
          <cell r="C306">
            <v>3</v>
          </cell>
          <cell r="D306">
            <v>206</v>
          </cell>
          <cell r="H306">
            <v>3092496</v>
          </cell>
          <cell r="I306">
            <v>36835</v>
          </cell>
          <cell r="K306">
            <v>3</v>
          </cell>
          <cell r="L306">
            <v>504565</v>
          </cell>
          <cell r="M306" t="str">
            <v>QST 30L CAM GEAR</v>
          </cell>
        </row>
        <row r="307">
          <cell r="B307">
            <v>7791249690</v>
          </cell>
          <cell r="C307" t="str">
            <v>MISSING</v>
          </cell>
          <cell r="D307">
            <v>300</v>
          </cell>
          <cell r="G307">
            <v>36963</v>
          </cell>
          <cell r="H307" t="str">
            <v>6210-41-1120</v>
          </cell>
          <cell r="M307" t="str">
            <v>CAM GEAR FORGING FOR QST 30L</v>
          </cell>
        </row>
        <row r="308">
          <cell r="B308">
            <v>7791249740</v>
          </cell>
          <cell r="C308">
            <v>4</v>
          </cell>
          <cell r="D308">
            <v>206</v>
          </cell>
          <cell r="G308">
            <v>38064</v>
          </cell>
          <cell r="H308">
            <v>3942497</v>
          </cell>
          <cell r="I308">
            <v>37531</v>
          </cell>
          <cell r="K308">
            <v>4</v>
          </cell>
          <cell r="L308">
            <v>505371</v>
          </cell>
          <cell r="M308" t="str">
            <v>ACCESSORY GEAR "C"</v>
          </cell>
        </row>
        <row r="309">
          <cell r="B309">
            <v>7791249780</v>
          </cell>
          <cell r="C309">
            <v>0</v>
          </cell>
          <cell r="D309">
            <v>310</v>
          </cell>
          <cell r="G309">
            <v>37669</v>
          </cell>
          <cell r="H309">
            <v>3942497</v>
          </cell>
          <cell r="I309">
            <v>37531</v>
          </cell>
          <cell r="K309">
            <v>0</v>
          </cell>
          <cell r="L309">
            <v>505371</v>
          </cell>
          <cell r="M309" t="str">
            <v>GEAR - ACC DR(42 TOOTH SEMI-FINISHED</v>
          </cell>
        </row>
        <row r="310">
          <cell r="B310">
            <v>7791259540</v>
          </cell>
          <cell r="C310">
            <v>18</v>
          </cell>
          <cell r="D310">
            <v>508</v>
          </cell>
          <cell r="G310">
            <v>38064</v>
          </cell>
          <cell r="H310">
            <v>3902595</v>
          </cell>
          <cell r="I310">
            <v>37391</v>
          </cell>
          <cell r="K310">
            <v>18</v>
          </cell>
          <cell r="L310">
            <v>505210</v>
          </cell>
          <cell r="M310" t="str">
            <v>ACCESSORY GEAR</v>
          </cell>
        </row>
        <row r="311">
          <cell r="B311">
            <v>7791264440</v>
          </cell>
          <cell r="C311">
            <v>3</v>
          </cell>
          <cell r="D311">
            <v>508</v>
          </cell>
          <cell r="G311">
            <v>37569</v>
          </cell>
          <cell r="H311">
            <v>202644</v>
          </cell>
          <cell r="I311">
            <v>36355</v>
          </cell>
          <cell r="K311">
            <v>3</v>
          </cell>
          <cell r="L311">
            <v>503922</v>
          </cell>
          <cell r="M311" t="str">
            <v>V903 ACCESSORY DRIVE GEAR</v>
          </cell>
        </row>
        <row r="312">
          <cell r="B312">
            <v>7791274250</v>
          </cell>
          <cell r="C312">
            <v>0</v>
          </cell>
          <cell r="D312">
            <v>206</v>
          </cell>
          <cell r="G312">
            <v>38191</v>
          </cell>
          <cell r="H312">
            <v>3102742</v>
          </cell>
          <cell r="I312">
            <v>37431</v>
          </cell>
          <cell r="K312">
            <v>0</v>
          </cell>
          <cell r="L312">
            <v>505278</v>
          </cell>
          <cell r="M312" t="str">
            <v>VALVE CAM GEAR-AHD</v>
          </cell>
        </row>
        <row r="313">
          <cell r="B313">
            <v>7791275540</v>
          </cell>
          <cell r="C313">
            <v>6</v>
          </cell>
          <cell r="D313">
            <v>206</v>
          </cell>
          <cell r="G313">
            <v>37662</v>
          </cell>
          <cell r="H313">
            <v>3942755</v>
          </cell>
          <cell r="I313">
            <v>36950</v>
          </cell>
          <cell r="J313" t="str">
            <v>C</v>
          </cell>
          <cell r="K313">
            <v>6</v>
          </cell>
          <cell r="L313">
            <v>504705</v>
          </cell>
          <cell r="M313" t="str">
            <v>GEAR - CAMSHAFT (B ENCORE)</v>
          </cell>
        </row>
        <row r="314">
          <cell r="B314">
            <v>7791275541</v>
          </cell>
          <cell r="C314">
            <v>6</v>
          </cell>
          <cell r="D314">
            <v>508</v>
          </cell>
          <cell r="H314" t="str">
            <v>CU#3942755</v>
          </cell>
          <cell r="I314">
            <v>37634</v>
          </cell>
          <cell r="J314" t="str">
            <v>C</v>
          </cell>
          <cell r="K314">
            <v>6</v>
          </cell>
          <cell r="L314">
            <v>505515</v>
          </cell>
          <cell r="M314" t="str">
            <v>GEAR - CAMSHAFT (B ENCORE)</v>
          </cell>
        </row>
        <row r="315">
          <cell r="B315">
            <v>7791276440</v>
          </cell>
          <cell r="C315">
            <v>3</v>
          </cell>
          <cell r="D315">
            <v>508</v>
          </cell>
          <cell r="G315">
            <v>38064</v>
          </cell>
          <cell r="H315">
            <v>3942764</v>
          </cell>
          <cell r="I315">
            <v>37391</v>
          </cell>
          <cell r="K315">
            <v>3</v>
          </cell>
          <cell r="L315">
            <v>505210</v>
          </cell>
          <cell r="M315" t="str">
            <v>FUEL GEAR</v>
          </cell>
        </row>
        <row r="316">
          <cell r="B316">
            <v>7791280940</v>
          </cell>
          <cell r="C316">
            <v>3</v>
          </cell>
          <cell r="D316">
            <v>508</v>
          </cell>
          <cell r="G316">
            <v>37400</v>
          </cell>
          <cell r="H316">
            <v>3092809</v>
          </cell>
          <cell r="I316">
            <v>36835</v>
          </cell>
          <cell r="K316">
            <v>3</v>
          </cell>
          <cell r="L316">
            <v>504565</v>
          </cell>
          <cell r="M316" t="str">
            <v>QST 30L ACCESSORY DRIVE GEAR</v>
          </cell>
        </row>
        <row r="317">
          <cell r="B317">
            <v>7791280990</v>
          </cell>
          <cell r="C317">
            <v>0</v>
          </cell>
          <cell r="D317">
            <v>300</v>
          </cell>
          <cell r="H317">
            <v>3092809</v>
          </cell>
          <cell r="I317">
            <v>36835</v>
          </cell>
          <cell r="K317">
            <v>0</v>
          </cell>
          <cell r="L317">
            <v>504565</v>
          </cell>
          <cell r="M317" t="str">
            <v>ACCESSORY DRIVE GEAR FORGING QST 30L</v>
          </cell>
        </row>
        <row r="318">
          <cell r="B318">
            <v>7791289140</v>
          </cell>
          <cell r="C318">
            <v>8</v>
          </cell>
          <cell r="D318">
            <v>206</v>
          </cell>
          <cell r="H318" t="str">
            <v>CU#3942891</v>
          </cell>
          <cell r="I318">
            <v>37966</v>
          </cell>
          <cell r="K318">
            <v>8</v>
          </cell>
          <cell r="L318">
            <v>506014</v>
          </cell>
          <cell r="M318" t="str">
            <v>GEAR-C ENCORE CAM</v>
          </cell>
        </row>
        <row r="319">
          <cell r="B319">
            <v>7791289190</v>
          </cell>
          <cell r="C319" t="str">
            <v>MISSING</v>
          </cell>
          <cell r="D319">
            <v>300</v>
          </cell>
          <cell r="H319">
            <v>3942891</v>
          </cell>
          <cell r="M319" t="str">
            <v>FORGING FOR 3942891 (3944298 ASSEMBL</v>
          </cell>
        </row>
        <row r="320">
          <cell r="B320">
            <v>7791295300</v>
          </cell>
          <cell r="C320">
            <v>0</v>
          </cell>
          <cell r="D320">
            <v>400</v>
          </cell>
          <cell r="H320">
            <v>3092953</v>
          </cell>
          <cell r="I320">
            <v>36835</v>
          </cell>
          <cell r="K320">
            <v>0</v>
          </cell>
          <cell r="L320">
            <v>504565</v>
          </cell>
          <cell r="M320" t="str">
            <v>QST 30L BUSHING FOR 3092961</v>
          </cell>
        </row>
        <row r="321">
          <cell r="B321">
            <v>7791295440</v>
          </cell>
          <cell r="C321">
            <v>2</v>
          </cell>
          <cell r="D321">
            <v>206</v>
          </cell>
          <cell r="H321">
            <v>3092954</v>
          </cell>
          <cell r="I321">
            <v>36835</v>
          </cell>
          <cell r="K321">
            <v>2</v>
          </cell>
          <cell r="L321">
            <v>504565</v>
          </cell>
          <cell r="M321" t="str">
            <v>QST 30L IDLER GEAR ASSEMBLY</v>
          </cell>
        </row>
        <row r="322">
          <cell r="B322">
            <v>7791295590</v>
          </cell>
          <cell r="C322" t="str">
            <v>MISSING</v>
          </cell>
          <cell r="D322">
            <v>300</v>
          </cell>
          <cell r="H322" t="str">
            <v>6215-31-6110</v>
          </cell>
          <cell r="M322" t="str">
            <v>IDLER GEAR FORGING QST 30L</v>
          </cell>
        </row>
        <row r="323">
          <cell r="B323">
            <v>7791295640</v>
          </cell>
          <cell r="C323">
            <v>3</v>
          </cell>
          <cell r="D323">
            <v>206</v>
          </cell>
          <cell r="H323">
            <v>3092956</v>
          </cell>
          <cell r="I323">
            <v>36835</v>
          </cell>
          <cell r="K323">
            <v>3</v>
          </cell>
          <cell r="L323">
            <v>504565</v>
          </cell>
          <cell r="M323" t="str">
            <v>QST 30L LARGE IDLER GEAR</v>
          </cell>
        </row>
        <row r="324">
          <cell r="B324">
            <v>7791295690</v>
          </cell>
          <cell r="C324" t="str">
            <v>MISSING</v>
          </cell>
          <cell r="D324">
            <v>300</v>
          </cell>
          <cell r="H324" t="str">
            <v>3092956 / 3092</v>
          </cell>
          <cell r="M324" t="str">
            <v>LARGE IDLER GEAR FORGING QST 30L</v>
          </cell>
        </row>
        <row r="325">
          <cell r="B325">
            <v>7791295740</v>
          </cell>
          <cell r="C325">
            <v>3</v>
          </cell>
          <cell r="D325">
            <v>206</v>
          </cell>
          <cell r="H325">
            <v>3092957</v>
          </cell>
          <cell r="I325">
            <v>36835</v>
          </cell>
          <cell r="K325">
            <v>3</v>
          </cell>
          <cell r="L325">
            <v>504565</v>
          </cell>
          <cell r="M325" t="str">
            <v>QST 30L LARGE IDLER GEAR</v>
          </cell>
        </row>
        <row r="326">
          <cell r="B326">
            <v>7791296140</v>
          </cell>
          <cell r="C326">
            <v>1</v>
          </cell>
          <cell r="D326">
            <v>206</v>
          </cell>
          <cell r="H326">
            <v>3092961</v>
          </cell>
          <cell r="I326">
            <v>36835</v>
          </cell>
          <cell r="K326">
            <v>1</v>
          </cell>
          <cell r="L326">
            <v>504565</v>
          </cell>
          <cell r="M326" t="str">
            <v>QST 30L IDLER ASSEMBLY</v>
          </cell>
        </row>
        <row r="327">
          <cell r="B327">
            <v>7791296290</v>
          </cell>
          <cell r="C327" t="str">
            <v>MISSING</v>
          </cell>
          <cell r="D327">
            <v>300</v>
          </cell>
          <cell r="G327">
            <v>36963</v>
          </cell>
          <cell r="H327" t="str">
            <v>6215-31-6510</v>
          </cell>
          <cell r="M327" t="str">
            <v>IDLER GEAR FORGING QST 30L</v>
          </cell>
        </row>
        <row r="328">
          <cell r="B328">
            <v>7791297240</v>
          </cell>
          <cell r="C328">
            <v>3</v>
          </cell>
          <cell r="D328">
            <v>206</v>
          </cell>
          <cell r="H328">
            <v>3092972</v>
          </cell>
          <cell r="I328">
            <v>36835</v>
          </cell>
          <cell r="K328">
            <v>3</v>
          </cell>
          <cell r="L328">
            <v>504565</v>
          </cell>
          <cell r="M328" t="str">
            <v>QST 30L CAM GEAR</v>
          </cell>
        </row>
        <row r="329">
          <cell r="B329">
            <v>7791326640</v>
          </cell>
          <cell r="C329">
            <v>1</v>
          </cell>
          <cell r="D329">
            <v>206</v>
          </cell>
          <cell r="G329">
            <v>38191</v>
          </cell>
          <cell r="H329">
            <v>3093266</v>
          </cell>
          <cell r="I329">
            <v>36835</v>
          </cell>
          <cell r="K329">
            <v>1</v>
          </cell>
          <cell r="L329">
            <v>504565</v>
          </cell>
          <cell r="M329" t="str">
            <v>QST 30L FUEL PUMP GEAR</v>
          </cell>
        </row>
        <row r="330">
          <cell r="B330">
            <v>7791326690</v>
          </cell>
          <cell r="C330" t="str">
            <v>MISSING</v>
          </cell>
          <cell r="D330">
            <v>300</v>
          </cell>
          <cell r="G330">
            <v>37630</v>
          </cell>
          <cell r="H330" t="str">
            <v>6216-71-3310</v>
          </cell>
          <cell r="M330" t="str">
            <v>FUEL PUMP GEAR FORGING QST 30L</v>
          </cell>
        </row>
        <row r="331">
          <cell r="B331">
            <v>7791331040</v>
          </cell>
          <cell r="C331">
            <v>14</v>
          </cell>
          <cell r="D331">
            <v>206</v>
          </cell>
          <cell r="G331">
            <v>37376</v>
          </cell>
          <cell r="H331" t="str">
            <v>6216-71-3310</v>
          </cell>
          <cell r="I331">
            <v>36835</v>
          </cell>
          <cell r="K331">
            <v>14</v>
          </cell>
          <cell r="L331">
            <v>504565</v>
          </cell>
          <cell r="M331" t="str">
            <v>FUEL PUMP GEAR FOR QST 30L</v>
          </cell>
        </row>
        <row r="332">
          <cell r="B332">
            <v>7791331090</v>
          </cell>
          <cell r="C332">
            <v>14</v>
          </cell>
          <cell r="D332">
            <v>300</v>
          </cell>
          <cell r="H332" t="str">
            <v>6216-71-3310</v>
          </cell>
          <cell r="I332">
            <v>36835</v>
          </cell>
          <cell r="K332">
            <v>14</v>
          </cell>
          <cell r="L332">
            <v>504565</v>
          </cell>
          <cell r="M332" t="str">
            <v>FUEL PUMP GEAR FORGING QST 30L</v>
          </cell>
        </row>
        <row r="333">
          <cell r="B333">
            <v>7791334100</v>
          </cell>
          <cell r="C333">
            <v>3</v>
          </cell>
          <cell r="D333">
            <v>400</v>
          </cell>
          <cell r="G333">
            <v>38197</v>
          </cell>
          <cell r="H333">
            <v>3944298</v>
          </cell>
          <cell r="I333">
            <v>37817</v>
          </cell>
          <cell r="K333">
            <v>3</v>
          </cell>
          <cell r="L333">
            <v>505759</v>
          </cell>
          <cell r="M333" t="str">
            <v>SPEED RING 3943341 (3944298 ASSEMBLY</v>
          </cell>
        </row>
        <row r="334">
          <cell r="B334">
            <v>7791338600</v>
          </cell>
          <cell r="C334">
            <v>5</v>
          </cell>
          <cell r="D334">
            <v>508</v>
          </cell>
          <cell r="F334" t="str">
            <v>X</v>
          </cell>
          <cell r="G334">
            <v>37011</v>
          </cell>
          <cell r="H334">
            <v>4893386</v>
          </cell>
          <cell r="I334">
            <v>36976</v>
          </cell>
          <cell r="K334">
            <v>5</v>
          </cell>
          <cell r="L334">
            <v>504735</v>
          </cell>
          <cell r="M334" t="str">
            <v>FRONT CRANKSHAFT GEAR</v>
          </cell>
        </row>
        <row r="335">
          <cell r="B335">
            <v>7791338640</v>
          </cell>
          <cell r="C335">
            <v>5</v>
          </cell>
          <cell r="D335">
            <v>508</v>
          </cell>
          <cell r="H335">
            <v>4893386</v>
          </cell>
          <cell r="I335">
            <v>36976</v>
          </cell>
          <cell r="K335">
            <v>5</v>
          </cell>
          <cell r="L335">
            <v>504735</v>
          </cell>
          <cell r="M335" t="str">
            <v>FRONT CRANKSHAFT GEAR</v>
          </cell>
        </row>
        <row r="336">
          <cell r="B336">
            <v>7791338641</v>
          </cell>
          <cell r="C336">
            <v>5</v>
          </cell>
          <cell r="D336">
            <v>206</v>
          </cell>
          <cell r="F336" t="str">
            <v>X</v>
          </cell>
          <cell r="G336">
            <v>37011</v>
          </cell>
          <cell r="H336">
            <v>4893386</v>
          </cell>
          <cell r="I336">
            <v>36976</v>
          </cell>
          <cell r="K336">
            <v>5</v>
          </cell>
          <cell r="L336">
            <v>504735</v>
          </cell>
          <cell r="M336" t="str">
            <v>FRONT GEARSHAFT GEAR</v>
          </cell>
        </row>
        <row r="337">
          <cell r="B337">
            <v>7791338900</v>
          </cell>
          <cell r="C337">
            <v>3</v>
          </cell>
          <cell r="D337">
            <v>508</v>
          </cell>
          <cell r="F337" t="str">
            <v>X</v>
          </cell>
          <cell r="G337">
            <v>37011</v>
          </cell>
          <cell r="H337">
            <v>4893389</v>
          </cell>
          <cell r="I337">
            <v>36976</v>
          </cell>
          <cell r="K337">
            <v>3</v>
          </cell>
          <cell r="L337">
            <v>504735</v>
          </cell>
          <cell r="M337" t="str">
            <v>FUEL PUMP GEAR</v>
          </cell>
        </row>
        <row r="338">
          <cell r="B338">
            <v>7791338940</v>
          </cell>
          <cell r="C338">
            <v>3</v>
          </cell>
          <cell r="D338">
            <v>508</v>
          </cell>
          <cell r="H338">
            <v>4893389</v>
          </cell>
          <cell r="I338">
            <v>36976</v>
          </cell>
          <cell r="K338">
            <v>3</v>
          </cell>
          <cell r="L338">
            <v>504735</v>
          </cell>
          <cell r="M338" t="str">
            <v>FUEL PUMP GEAR</v>
          </cell>
        </row>
        <row r="339">
          <cell r="B339">
            <v>7791338941</v>
          </cell>
          <cell r="C339">
            <v>3</v>
          </cell>
          <cell r="D339">
            <v>206</v>
          </cell>
          <cell r="F339" t="str">
            <v>X</v>
          </cell>
          <cell r="G339">
            <v>37011</v>
          </cell>
          <cell r="H339">
            <v>4893389</v>
          </cell>
          <cell r="I339">
            <v>36976</v>
          </cell>
          <cell r="K339">
            <v>3</v>
          </cell>
          <cell r="L339">
            <v>504735</v>
          </cell>
          <cell r="M339" t="str">
            <v>FUEL PUMP GEAR</v>
          </cell>
        </row>
        <row r="340">
          <cell r="B340">
            <v>7791344140</v>
          </cell>
          <cell r="C340">
            <v>2</v>
          </cell>
          <cell r="D340">
            <v>206</v>
          </cell>
          <cell r="H340" t="str">
            <v>6215-21-3441</v>
          </cell>
          <cell r="I340">
            <v>36835</v>
          </cell>
          <cell r="K340">
            <v>2</v>
          </cell>
          <cell r="L340">
            <v>504565</v>
          </cell>
          <cell r="M340" t="str">
            <v>ACCESSORY DRIVE GEAR FOR QST 30L</v>
          </cell>
        </row>
        <row r="341">
          <cell r="B341">
            <v>7791344190</v>
          </cell>
          <cell r="C341">
            <v>2</v>
          </cell>
          <cell r="D341">
            <v>300</v>
          </cell>
          <cell r="H341" t="str">
            <v>6215-21-3441</v>
          </cell>
          <cell r="I341">
            <v>36835</v>
          </cell>
          <cell r="K341">
            <v>2</v>
          </cell>
          <cell r="L341">
            <v>504565</v>
          </cell>
          <cell r="M341" t="str">
            <v>ACCESSORY DRIVE GEAR FORGING QST 30L</v>
          </cell>
        </row>
        <row r="342">
          <cell r="B342">
            <v>7791380990</v>
          </cell>
          <cell r="C342" t="str">
            <v>MISSING</v>
          </cell>
          <cell r="D342">
            <v>300</v>
          </cell>
          <cell r="H342" t="str">
            <v>6215-21-3441</v>
          </cell>
          <cell r="M342" t="str">
            <v>ACCESSORY DRIVE GEAR FORGING QST 30L</v>
          </cell>
        </row>
        <row r="343">
          <cell r="B343">
            <v>7791418640</v>
          </cell>
          <cell r="C343" t="str">
            <v>MISSING</v>
          </cell>
          <cell r="D343">
            <v>508</v>
          </cell>
          <cell r="H343">
            <v>3924186</v>
          </cell>
          <cell r="M343" t="str">
            <v>ACCESSORY GEAR</v>
          </cell>
        </row>
        <row r="344">
          <cell r="B344">
            <v>7791418740</v>
          </cell>
          <cell r="C344" t="str">
            <v>MISSING</v>
          </cell>
          <cell r="D344">
            <v>508</v>
          </cell>
          <cell r="H344">
            <v>3924187</v>
          </cell>
          <cell r="M344" t="str">
            <v>ACCESSORY GEAR</v>
          </cell>
        </row>
        <row r="345">
          <cell r="B345">
            <v>7791418840</v>
          </cell>
          <cell r="C345" t="str">
            <v>MISSING</v>
          </cell>
          <cell r="D345">
            <v>508</v>
          </cell>
          <cell r="H345">
            <v>3924188</v>
          </cell>
          <cell r="M345" t="str">
            <v>ACCESSORY GEAR</v>
          </cell>
        </row>
        <row r="346">
          <cell r="B346">
            <v>7791418940</v>
          </cell>
          <cell r="C346">
            <v>3</v>
          </cell>
          <cell r="D346">
            <v>508</v>
          </cell>
          <cell r="G346">
            <v>37600</v>
          </cell>
          <cell r="H346">
            <v>3924189</v>
          </cell>
          <cell r="I346">
            <v>37391</v>
          </cell>
          <cell r="K346">
            <v>3</v>
          </cell>
          <cell r="L346">
            <v>505210</v>
          </cell>
          <cell r="M346" t="str">
            <v>ACCESSORY GEAR</v>
          </cell>
        </row>
        <row r="347">
          <cell r="B347">
            <v>7791423700</v>
          </cell>
          <cell r="C347">
            <v>1</v>
          </cell>
          <cell r="D347">
            <v>508</v>
          </cell>
          <cell r="F347" t="str">
            <v>X</v>
          </cell>
          <cell r="G347">
            <v>37011</v>
          </cell>
          <cell r="H347">
            <v>3954237</v>
          </cell>
          <cell r="I347">
            <v>36976</v>
          </cell>
          <cell r="K347">
            <v>1</v>
          </cell>
          <cell r="L347">
            <v>504735</v>
          </cell>
          <cell r="M347" t="str">
            <v>EEA ACCESSORY DRIVE GEAR</v>
          </cell>
        </row>
        <row r="348">
          <cell r="B348">
            <v>7791423740</v>
          </cell>
          <cell r="C348">
            <v>1</v>
          </cell>
          <cell r="D348">
            <v>206</v>
          </cell>
          <cell r="G348">
            <v>37186</v>
          </cell>
          <cell r="H348">
            <v>3954237</v>
          </cell>
          <cell r="I348">
            <v>36976</v>
          </cell>
          <cell r="K348">
            <v>1</v>
          </cell>
          <cell r="L348">
            <v>504735</v>
          </cell>
          <cell r="M348" t="str">
            <v>EEA ACCESSORY DRIVE GEAR</v>
          </cell>
        </row>
        <row r="349">
          <cell r="B349">
            <v>7791423741</v>
          </cell>
          <cell r="C349">
            <v>1</v>
          </cell>
          <cell r="D349">
            <v>206</v>
          </cell>
          <cell r="F349" t="str">
            <v>X</v>
          </cell>
          <cell r="G349">
            <v>37011</v>
          </cell>
          <cell r="H349">
            <v>3954237</v>
          </cell>
          <cell r="I349">
            <v>36976</v>
          </cell>
          <cell r="K349">
            <v>1</v>
          </cell>
          <cell r="L349">
            <v>504735</v>
          </cell>
          <cell r="M349" t="str">
            <v>EEA ACCESSORY DRIVE GEAR</v>
          </cell>
        </row>
        <row r="350">
          <cell r="B350">
            <v>7791423790</v>
          </cell>
          <cell r="C350">
            <v>0</v>
          </cell>
          <cell r="D350">
            <v>300</v>
          </cell>
          <cell r="H350">
            <v>3954237</v>
          </cell>
          <cell r="I350">
            <v>36797</v>
          </cell>
          <cell r="K350">
            <v>0</v>
          </cell>
          <cell r="L350">
            <v>504500</v>
          </cell>
          <cell r="M350" t="str">
            <v>FORGING FOR EEA ACCESSORY DRIVE GEAR</v>
          </cell>
        </row>
        <row r="351">
          <cell r="B351">
            <v>7791429000</v>
          </cell>
          <cell r="C351">
            <v>0</v>
          </cell>
          <cell r="D351">
            <v>508</v>
          </cell>
          <cell r="F351" t="str">
            <v>X</v>
          </cell>
          <cell r="G351">
            <v>37011</v>
          </cell>
          <cell r="H351">
            <v>3954290</v>
          </cell>
          <cell r="I351">
            <v>36976</v>
          </cell>
          <cell r="K351">
            <v>0</v>
          </cell>
          <cell r="L351">
            <v>504735</v>
          </cell>
          <cell r="M351" t="str">
            <v>ACCESSORY DRIVE GEAR</v>
          </cell>
        </row>
        <row r="352">
          <cell r="B352">
            <v>7791429040</v>
          </cell>
          <cell r="C352">
            <v>2</v>
          </cell>
          <cell r="D352">
            <v>508</v>
          </cell>
          <cell r="G352">
            <v>38070</v>
          </cell>
          <cell r="H352">
            <v>3954290</v>
          </cell>
          <cell r="I352">
            <v>36976</v>
          </cell>
          <cell r="K352">
            <v>2</v>
          </cell>
          <cell r="L352">
            <v>504735</v>
          </cell>
          <cell r="M352" t="str">
            <v>ACCESSORY GEAR "ISB02"</v>
          </cell>
        </row>
        <row r="353">
          <cell r="B353">
            <v>7791429041</v>
          </cell>
          <cell r="C353">
            <v>0</v>
          </cell>
          <cell r="D353">
            <v>206</v>
          </cell>
          <cell r="F353" t="str">
            <v>X</v>
          </cell>
          <cell r="G353">
            <v>37011</v>
          </cell>
          <cell r="H353">
            <v>3954290</v>
          </cell>
          <cell r="I353">
            <v>36976</v>
          </cell>
          <cell r="K353">
            <v>0</v>
          </cell>
          <cell r="L353">
            <v>504735</v>
          </cell>
          <cell r="M353" t="str">
            <v>ACCESSORY DRIVE GEAR</v>
          </cell>
        </row>
        <row r="354">
          <cell r="B354">
            <v>7791429840</v>
          </cell>
          <cell r="C354">
            <v>4</v>
          </cell>
          <cell r="D354">
            <v>206</v>
          </cell>
          <cell r="G354">
            <v>38191</v>
          </cell>
          <cell r="H354">
            <v>3944298</v>
          </cell>
          <cell r="I354">
            <v>37817</v>
          </cell>
          <cell r="K354">
            <v>4</v>
          </cell>
          <cell r="L354">
            <v>505759</v>
          </cell>
          <cell r="M354" t="str">
            <v>CAMSHAFT GEAR ASSEMBLY</v>
          </cell>
        </row>
        <row r="355">
          <cell r="B355">
            <v>7791429880</v>
          </cell>
          <cell r="C355" t="str">
            <v>MISSING</v>
          </cell>
          <cell r="D355">
            <v>310</v>
          </cell>
          <cell r="H355">
            <v>3944298</v>
          </cell>
          <cell r="M355" t="str">
            <v>CAMSHAFT GEAR ASSEMBLY (semi-finishe</v>
          </cell>
        </row>
        <row r="356">
          <cell r="B356">
            <v>7791444580</v>
          </cell>
          <cell r="C356">
            <v>6</v>
          </cell>
          <cell r="D356">
            <v>310</v>
          </cell>
          <cell r="G356">
            <v>38110</v>
          </cell>
          <cell r="H356">
            <v>3084445</v>
          </cell>
          <cell r="I356">
            <v>37841</v>
          </cell>
          <cell r="K356">
            <v>6</v>
          </cell>
          <cell r="L356">
            <v>505777</v>
          </cell>
          <cell r="M356" t="str">
            <v>Crank Gear M11 (SEMI-FINISHED)</v>
          </cell>
        </row>
        <row r="357">
          <cell r="B357">
            <v>7791451640</v>
          </cell>
          <cell r="C357">
            <v>1</v>
          </cell>
          <cell r="D357">
            <v>206</v>
          </cell>
          <cell r="G357">
            <v>38048</v>
          </cell>
          <cell r="H357">
            <v>3944516</v>
          </cell>
          <cell r="I357">
            <v>37531</v>
          </cell>
          <cell r="K357">
            <v>1</v>
          </cell>
          <cell r="L357">
            <v>505371</v>
          </cell>
          <cell r="M357" t="str">
            <v>ACCESSORY GEAR "B"</v>
          </cell>
        </row>
        <row r="358">
          <cell r="B358">
            <v>7791451680</v>
          </cell>
          <cell r="C358">
            <v>1</v>
          </cell>
          <cell r="D358">
            <v>310</v>
          </cell>
          <cell r="G358">
            <v>37678</v>
          </cell>
          <cell r="H358">
            <v>3944516</v>
          </cell>
          <cell r="I358">
            <v>37531</v>
          </cell>
          <cell r="K358">
            <v>1</v>
          </cell>
          <cell r="L358">
            <v>505371</v>
          </cell>
          <cell r="M358" t="str">
            <v>GEAR - ACCESSORY DRIVE (TURNED BLANK</v>
          </cell>
        </row>
        <row r="359">
          <cell r="B359">
            <v>7791453280</v>
          </cell>
          <cell r="C359">
            <v>3</v>
          </cell>
          <cell r="D359">
            <v>310</v>
          </cell>
          <cell r="G359">
            <v>38110</v>
          </cell>
          <cell r="H359">
            <v>3084532</v>
          </cell>
          <cell r="I359">
            <v>37841</v>
          </cell>
          <cell r="K359">
            <v>3</v>
          </cell>
          <cell r="L359">
            <v>505777</v>
          </cell>
          <cell r="M359" t="str">
            <v>Idler Gear M11 (SEMI-FINISHED)</v>
          </cell>
        </row>
        <row r="360">
          <cell r="B360">
            <v>7791453380</v>
          </cell>
          <cell r="C360">
            <v>3</v>
          </cell>
          <cell r="D360">
            <v>310</v>
          </cell>
          <cell r="G360">
            <v>38110</v>
          </cell>
          <cell r="H360">
            <v>3084533</v>
          </cell>
          <cell r="I360">
            <v>37841</v>
          </cell>
          <cell r="K360">
            <v>3</v>
          </cell>
          <cell r="L360">
            <v>505777</v>
          </cell>
          <cell r="M360" t="str">
            <v>Idler Gear M11 (SEMI-FINISHED)</v>
          </cell>
        </row>
        <row r="361">
          <cell r="B361">
            <v>7791453381</v>
          </cell>
          <cell r="C361" t="str">
            <v>MISSING</v>
          </cell>
          <cell r="D361">
            <v>310</v>
          </cell>
          <cell r="H361">
            <v>3084533</v>
          </cell>
          <cell r="M361" t="str">
            <v>Idler Gear M11 (SEMI-FINISHED) FROM</v>
          </cell>
        </row>
        <row r="362">
          <cell r="B362">
            <v>7791454400</v>
          </cell>
          <cell r="C362">
            <v>1</v>
          </cell>
          <cell r="D362">
            <v>508</v>
          </cell>
          <cell r="F362" t="str">
            <v>X</v>
          </cell>
          <cell r="G362">
            <v>37011</v>
          </cell>
          <cell r="H362">
            <v>3954544</v>
          </cell>
          <cell r="I362">
            <v>36865</v>
          </cell>
          <cell r="K362">
            <v>1</v>
          </cell>
          <cell r="L362">
            <v>504375</v>
          </cell>
          <cell r="M362" t="str">
            <v>EEA ACCESSORY DRIVE GEAR</v>
          </cell>
        </row>
        <row r="363">
          <cell r="B363">
            <v>7791454440</v>
          </cell>
          <cell r="C363">
            <v>1</v>
          </cell>
          <cell r="D363">
            <v>508</v>
          </cell>
          <cell r="G363">
            <v>37569</v>
          </cell>
          <cell r="H363">
            <v>3954544</v>
          </cell>
          <cell r="I363">
            <v>36865</v>
          </cell>
          <cell r="K363">
            <v>1</v>
          </cell>
          <cell r="L363">
            <v>504375</v>
          </cell>
          <cell r="M363" t="str">
            <v>EEA ACCESSORY DRIVE GEAR</v>
          </cell>
        </row>
        <row r="364">
          <cell r="B364">
            <v>7791454441</v>
          </cell>
          <cell r="C364">
            <v>1</v>
          </cell>
          <cell r="D364">
            <v>206</v>
          </cell>
          <cell r="F364" t="str">
            <v>X</v>
          </cell>
          <cell r="G364">
            <v>37011</v>
          </cell>
          <cell r="H364">
            <v>3954544</v>
          </cell>
          <cell r="I364">
            <v>36865</v>
          </cell>
          <cell r="K364">
            <v>1</v>
          </cell>
          <cell r="L364">
            <v>504375</v>
          </cell>
          <cell r="M364" t="str">
            <v>EEA ACCESSORY DRIVE GEAR</v>
          </cell>
        </row>
        <row r="365">
          <cell r="B365">
            <v>7791454500</v>
          </cell>
          <cell r="C365">
            <v>1</v>
          </cell>
          <cell r="D365">
            <v>508</v>
          </cell>
          <cell r="F365" t="str">
            <v>X</v>
          </cell>
          <cell r="G365">
            <v>37011</v>
          </cell>
          <cell r="H365">
            <v>3954545</v>
          </cell>
          <cell r="I365">
            <v>36865</v>
          </cell>
          <cell r="K365">
            <v>1</v>
          </cell>
          <cell r="L365">
            <v>504375</v>
          </cell>
          <cell r="M365" t="str">
            <v>EEA ACCESSORY DRIVE GEAR</v>
          </cell>
        </row>
        <row r="366">
          <cell r="B366">
            <v>7791454540</v>
          </cell>
          <cell r="C366">
            <v>1</v>
          </cell>
          <cell r="D366">
            <v>508</v>
          </cell>
          <cell r="G366">
            <v>37370</v>
          </cell>
          <cell r="H366">
            <v>3954545</v>
          </cell>
          <cell r="I366">
            <v>36865</v>
          </cell>
          <cell r="K366">
            <v>1</v>
          </cell>
          <cell r="L366">
            <v>504375</v>
          </cell>
          <cell r="M366" t="str">
            <v>EEA ACCESSORY DRIVE GEAR</v>
          </cell>
        </row>
        <row r="367">
          <cell r="B367">
            <v>7791454541</v>
          </cell>
          <cell r="C367">
            <v>1</v>
          </cell>
          <cell r="D367">
            <v>206</v>
          </cell>
          <cell r="F367" t="str">
            <v>X</v>
          </cell>
          <cell r="G367">
            <v>37011</v>
          </cell>
          <cell r="H367">
            <v>3954545</v>
          </cell>
          <cell r="I367">
            <v>36865</v>
          </cell>
          <cell r="K367">
            <v>1</v>
          </cell>
          <cell r="L367">
            <v>504375</v>
          </cell>
          <cell r="M367" t="str">
            <v>EEA ACCESSORY DRIVE GEAR</v>
          </cell>
        </row>
        <row r="368">
          <cell r="B368">
            <v>7791460240</v>
          </cell>
          <cell r="C368">
            <v>3</v>
          </cell>
          <cell r="D368">
            <v>508</v>
          </cell>
          <cell r="H368">
            <v>3944602</v>
          </cell>
          <cell r="I368">
            <v>37391</v>
          </cell>
          <cell r="K368">
            <v>3</v>
          </cell>
          <cell r="L368">
            <v>505210</v>
          </cell>
          <cell r="M368" t="str">
            <v>FUEL GEAR</v>
          </cell>
        </row>
        <row r="369">
          <cell r="B369">
            <v>7791463640</v>
          </cell>
          <cell r="C369">
            <v>1</v>
          </cell>
          <cell r="D369">
            <v>508</v>
          </cell>
          <cell r="G369">
            <v>37565</v>
          </cell>
          <cell r="H369">
            <v>3934636</v>
          </cell>
          <cell r="I369">
            <v>37391</v>
          </cell>
          <cell r="K369">
            <v>1</v>
          </cell>
          <cell r="L369">
            <v>505210</v>
          </cell>
          <cell r="M369" t="str">
            <v>FUEL GEAR</v>
          </cell>
        </row>
        <row r="370">
          <cell r="B370">
            <v>7791471040</v>
          </cell>
          <cell r="C370">
            <v>0</v>
          </cell>
          <cell r="D370">
            <v>508</v>
          </cell>
          <cell r="H370">
            <v>3924710</v>
          </cell>
          <cell r="I370">
            <v>37391</v>
          </cell>
          <cell r="K370">
            <v>0</v>
          </cell>
          <cell r="L370">
            <v>505210</v>
          </cell>
          <cell r="M370" t="str">
            <v>ACCESSORY GEAR</v>
          </cell>
        </row>
        <row r="371">
          <cell r="B371">
            <v>7791483240</v>
          </cell>
          <cell r="C371">
            <v>15</v>
          </cell>
          <cell r="D371">
            <v>206</v>
          </cell>
          <cell r="G371">
            <v>38191</v>
          </cell>
          <cell r="H371">
            <v>204832</v>
          </cell>
          <cell r="I371">
            <v>35955</v>
          </cell>
          <cell r="K371">
            <v>15</v>
          </cell>
          <cell r="L371">
            <v>503375</v>
          </cell>
          <cell r="M371" t="str">
            <v>Lube Gear NH/V12</v>
          </cell>
        </row>
        <row r="372">
          <cell r="B372">
            <v>7791515040</v>
          </cell>
          <cell r="C372">
            <v>1</v>
          </cell>
          <cell r="D372">
            <v>508</v>
          </cell>
          <cell r="G372">
            <v>37446</v>
          </cell>
          <cell r="H372">
            <v>3955150</v>
          </cell>
          <cell r="I372">
            <v>37300</v>
          </cell>
          <cell r="K372">
            <v>1</v>
          </cell>
          <cell r="L372">
            <v>505097</v>
          </cell>
          <cell r="M372" t="str">
            <v>FRONT CRANKSHAFT GEAR</v>
          </cell>
        </row>
        <row r="373">
          <cell r="B373">
            <v>7791515150</v>
          </cell>
          <cell r="C373">
            <v>1</v>
          </cell>
          <cell r="D373">
            <v>206</v>
          </cell>
          <cell r="G373">
            <v>37907</v>
          </cell>
          <cell r="H373">
            <v>3955151</v>
          </cell>
          <cell r="I373">
            <v>37300</v>
          </cell>
          <cell r="K373">
            <v>1</v>
          </cell>
          <cell r="L373">
            <v>505097</v>
          </cell>
          <cell r="M373" t="str">
            <v>EEA REAR CRANKSHAFT GEAR</v>
          </cell>
        </row>
        <row r="374">
          <cell r="B374">
            <v>7791515180</v>
          </cell>
          <cell r="C374" t="str">
            <v>MISSING</v>
          </cell>
          <cell r="D374">
            <v>310</v>
          </cell>
          <cell r="G374">
            <v>37446</v>
          </cell>
          <cell r="H374">
            <v>3955151</v>
          </cell>
          <cell r="M374" t="str">
            <v>EEA REAR CRANKSHAFT GEAR</v>
          </cell>
        </row>
        <row r="375">
          <cell r="B375">
            <v>7791515250</v>
          </cell>
          <cell r="C375">
            <v>1</v>
          </cell>
          <cell r="D375">
            <v>206</v>
          </cell>
          <cell r="G375">
            <v>38197</v>
          </cell>
          <cell r="H375">
            <v>3955152</v>
          </cell>
          <cell r="I375">
            <v>37300</v>
          </cell>
          <cell r="K375">
            <v>1</v>
          </cell>
          <cell r="L375">
            <v>505097</v>
          </cell>
          <cell r="M375" t="str">
            <v>EEA CAMSHAFT GEAR</v>
          </cell>
        </row>
        <row r="376">
          <cell r="B376">
            <v>7791515280</v>
          </cell>
          <cell r="C376" t="str">
            <v>MISSING</v>
          </cell>
          <cell r="D376">
            <v>310</v>
          </cell>
          <cell r="G376">
            <v>37446</v>
          </cell>
          <cell r="H376">
            <v>3955152</v>
          </cell>
          <cell r="M376" t="str">
            <v>EEA CAMSHAFT GEAR</v>
          </cell>
        </row>
        <row r="377">
          <cell r="B377">
            <v>7791515340</v>
          </cell>
          <cell r="C377">
            <v>2</v>
          </cell>
          <cell r="D377">
            <v>508</v>
          </cell>
          <cell r="G377">
            <v>38113</v>
          </cell>
          <cell r="H377">
            <v>3955153</v>
          </cell>
          <cell r="I377">
            <v>38113</v>
          </cell>
          <cell r="K377">
            <v>2</v>
          </cell>
          <cell r="L377">
            <v>506224</v>
          </cell>
          <cell r="M377" t="str">
            <v>FUEL PUMP GEAR</v>
          </cell>
        </row>
        <row r="378">
          <cell r="B378">
            <v>7791515341</v>
          </cell>
          <cell r="C378">
            <v>2</v>
          </cell>
          <cell r="D378">
            <v>508</v>
          </cell>
          <cell r="H378">
            <v>3955153</v>
          </cell>
          <cell r="I378">
            <v>38133</v>
          </cell>
          <cell r="K378">
            <v>2</v>
          </cell>
          <cell r="L378">
            <v>506266</v>
          </cell>
          <cell r="M378" t="str">
            <v>FUEL PUMP GEAR</v>
          </cell>
        </row>
        <row r="379">
          <cell r="B379">
            <v>7791515940</v>
          </cell>
          <cell r="C379" t="str">
            <v>MISSING</v>
          </cell>
          <cell r="D379">
            <v>508</v>
          </cell>
          <cell r="G379">
            <v>37446</v>
          </cell>
          <cell r="H379">
            <v>3955159</v>
          </cell>
          <cell r="M379" t="str">
            <v>ACCESSORY DRIVE GEAR (GHT)</v>
          </cell>
        </row>
        <row r="380">
          <cell r="B380">
            <v>7791516040</v>
          </cell>
          <cell r="C380" t="str">
            <v>MISSING</v>
          </cell>
          <cell r="D380">
            <v>508</v>
          </cell>
          <cell r="G380">
            <v>37446</v>
          </cell>
          <cell r="H380">
            <v>3955160</v>
          </cell>
          <cell r="M380" t="str">
            <v>EEA ACCESSORY DRIVE GEAR</v>
          </cell>
        </row>
        <row r="381">
          <cell r="B381">
            <v>7791528040</v>
          </cell>
          <cell r="C381">
            <v>4</v>
          </cell>
          <cell r="D381">
            <v>508</v>
          </cell>
          <cell r="H381">
            <v>3945280</v>
          </cell>
          <cell r="I381">
            <v>37391</v>
          </cell>
          <cell r="K381">
            <v>4</v>
          </cell>
          <cell r="L381">
            <v>505210</v>
          </cell>
          <cell r="M381" t="str">
            <v>FUEL GEAR</v>
          </cell>
        </row>
        <row r="382">
          <cell r="B382">
            <v>7791538940</v>
          </cell>
          <cell r="C382">
            <v>0</v>
          </cell>
          <cell r="D382">
            <v>508</v>
          </cell>
          <cell r="H382">
            <v>3965389</v>
          </cell>
          <cell r="I382">
            <v>38055</v>
          </cell>
          <cell r="K382">
            <v>0</v>
          </cell>
          <cell r="L382">
            <v>506134</v>
          </cell>
          <cell r="M382" t="str">
            <v>GEAR, CRANKSHAFT ECHO (CARB)</v>
          </cell>
        </row>
        <row r="383">
          <cell r="B383">
            <v>7791539140</v>
          </cell>
          <cell r="C383">
            <v>0</v>
          </cell>
          <cell r="D383">
            <v>508</v>
          </cell>
          <cell r="H383">
            <v>3965391</v>
          </cell>
          <cell r="I383">
            <v>38055</v>
          </cell>
          <cell r="K383">
            <v>0</v>
          </cell>
          <cell r="L383">
            <v>506134</v>
          </cell>
          <cell r="M383" t="str">
            <v>GEAR, CAMSHAFT ECHO (CARB)</v>
          </cell>
        </row>
        <row r="384">
          <cell r="B384">
            <v>7791539340</v>
          </cell>
          <cell r="C384">
            <v>0</v>
          </cell>
          <cell r="D384">
            <v>508</v>
          </cell>
          <cell r="H384">
            <v>3965393</v>
          </cell>
          <cell r="I384">
            <v>38055</v>
          </cell>
          <cell r="K384">
            <v>0</v>
          </cell>
          <cell r="L384">
            <v>506134</v>
          </cell>
          <cell r="M384" t="str">
            <v>GEAR, FUEL PUMP ECHO (CARB)</v>
          </cell>
        </row>
        <row r="385">
          <cell r="B385">
            <v>7791541340</v>
          </cell>
          <cell r="C385">
            <v>1</v>
          </cell>
          <cell r="D385">
            <v>206</v>
          </cell>
          <cell r="G385">
            <v>37785</v>
          </cell>
          <cell r="H385" t="str">
            <v>CU#3935413</v>
          </cell>
          <cell r="I385">
            <v>36847</v>
          </cell>
          <cell r="K385">
            <v>1</v>
          </cell>
          <cell r="L385">
            <v>504592</v>
          </cell>
          <cell r="M385" t="str">
            <v>GEAR - CAMSHAFT</v>
          </cell>
        </row>
        <row r="386">
          <cell r="B386">
            <v>7791541440</v>
          </cell>
          <cell r="C386">
            <v>1</v>
          </cell>
          <cell r="D386">
            <v>206</v>
          </cell>
          <cell r="G386">
            <v>38197</v>
          </cell>
          <cell r="H386" t="str">
            <v>CU#3935414</v>
          </cell>
          <cell r="I386">
            <v>36847</v>
          </cell>
          <cell r="K386">
            <v>1</v>
          </cell>
          <cell r="L386">
            <v>504592</v>
          </cell>
          <cell r="M386" t="str">
            <v>GEAR - CAMSHAFT(SCISSOR)</v>
          </cell>
        </row>
        <row r="387">
          <cell r="B387">
            <v>7791545540</v>
          </cell>
          <cell r="C387">
            <v>1</v>
          </cell>
          <cell r="D387">
            <v>508</v>
          </cell>
          <cell r="H387">
            <v>3935455</v>
          </cell>
          <cell r="I387">
            <v>37391</v>
          </cell>
          <cell r="K387">
            <v>1</v>
          </cell>
          <cell r="L387">
            <v>505210</v>
          </cell>
          <cell r="M387" t="str">
            <v>FUEL GEAR</v>
          </cell>
        </row>
        <row r="388">
          <cell r="B388">
            <v>7791602140</v>
          </cell>
          <cell r="C388">
            <v>8</v>
          </cell>
          <cell r="D388">
            <v>508</v>
          </cell>
          <cell r="G388">
            <v>37419</v>
          </cell>
          <cell r="H388">
            <v>3936021</v>
          </cell>
          <cell r="I388">
            <v>38068</v>
          </cell>
          <cell r="K388">
            <v>8</v>
          </cell>
          <cell r="L388">
            <v>506186</v>
          </cell>
          <cell r="M388" t="str">
            <v>FUEL GEAR</v>
          </cell>
        </row>
        <row r="389">
          <cell r="B389">
            <v>7791610040</v>
          </cell>
          <cell r="C389">
            <v>0</v>
          </cell>
          <cell r="D389">
            <v>206</v>
          </cell>
          <cell r="H389" t="str">
            <v>6215-31-6100</v>
          </cell>
          <cell r="I389">
            <v>36835</v>
          </cell>
          <cell r="K389">
            <v>0</v>
          </cell>
          <cell r="L389">
            <v>504565</v>
          </cell>
          <cell r="M389" t="str">
            <v>IDLER GEAR FOR QST 30L</v>
          </cell>
        </row>
        <row r="390">
          <cell r="B390">
            <v>7791611090</v>
          </cell>
          <cell r="C390">
            <v>2</v>
          </cell>
          <cell r="D390">
            <v>300</v>
          </cell>
          <cell r="H390" t="str">
            <v>6215-31-6110</v>
          </cell>
          <cell r="I390">
            <v>36835</v>
          </cell>
          <cell r="K390">
            <v>2</v>
          </cell>
          <cell r="L390">
            <v>504565</v>
          </cell>
          <cell r="M390" t="str">
            <v>IDLER GEAR FORGING QST 30L</v>
          </cell>
        </row>
        <row r="391">
          <cell r="B391">
            <v>7791612040</v>
          </cell>
          <cell r="C391">
            <v>2</v>
          </cell>
          <cell r="D391">
            <v>206</v>
          </cell>
          <cell r="H391" t="str">
            <v>6215-31-6120</v>
          </cell>
          <cell r="I391">
            <v>36835</v>
          </cell>
          <cell r="K391">
            <v>2</v>
          </cell>
          <cell r="L391">
            <v>504565</v>
          </cell>
          <cell r="M391" t="str">
            <v>LARGE IDLER FOR QST 30L</v>
          </cell>
        </row>
        <row r="392">
          <cell r="B392">
            <v>7791612090</v>
          </cell>
          <cell r="C392">
            <v>2</v>
          </cell>
          <cell r="D392">
            <v>300</v>
          </cell>
          <cell r="H392" t="str">
            <v>6215-31-6120</v>
          </cell>
          <cell r="I392">
            <v>36835</v>
          </cell>
          <cell r="K392">
            <v>2</v>
          </cell>
          <cell r="L392">
            <v>504565</v>
          </cell>
          <cell r="M392" t="str">
            <v>LARGE IDLER GEAR FORGING QST 30L</v>
          </cell>
        </row>
        <row r="393">
          <cell r="B393">
            <v>7791613640</v>
          </cell>
          <cell r="C393">
            <v>0</v>
          </cell>
          <cell r="D393">
            <v>508</v>
          </cell>
          <cell r="G393">
            <v>37740</v>
          </cell>
          <cell r="H393">
            <v>3936136</v>
          </cell>
          <cell r="I393">
            <v>37391</v>
          </cell>
          <cell r="K393">
            <v>0</v>
          </cell>
          <cell r="L393">
            <v>505210</v>
          </cell>
          <cell r="M393" t="str">
            <v>ACCESSORY GEAR</v>
          </cell>
        </row>
        <row r="394">
          <cell r="B394">
            <v>7791613740</v>
          </cell>
          <cell r="C394">
            <v>1</v>
          </cell>
          <cell r="D394">
            <v>508</v>
          </cell>
          <cell r="G394">
            <v>37636</v>
          </cell>
          <cell r="H394">
            <v>3936137</v>
          </cell>
          <cell r="I394">
            <v>37391</v>
          </cell>
          <cell r="K394">
            <v>1</v>
          </cell>
          <cell r="L394">
            <v>505210</v>
          </cell>
          <cell r="M394" t="str">
            <v>ACCESSORY GEAR</v>
          </cell>
        </row>
        <row r="395">
          <cell r="B395">
            <v>7791613840</v>
          </cell>
          <cell r="C395">
            <v>0</v>
          </cell>
          <cell r="D395">
            <v>508</v>
          </cell>
          <cell r="G395">
            <v>37740</v>
          </cell>
          <cell r="H395">
            <v>3936138</v>
          </cell>
          <cell r="I395">
            <v>37391</v>
          </cell>
          <cell r="K395">
            <v>0</v>
          </cell>
          <cell r="L395">
            <v>505210</v>
          </cell>
          <cell r="M395" t="str">
            <v>ACCESSORY GEAR</v>
          </cell>
        </row>
        <row r="396">
          <cell r="B396">
            <v>7791613940</v>
          </cell>
          <cell r="C396">
            <v>0</v>
          </cell>
          <cell r="D396">
            <v>508</v>
          </cell>
          <cell r="G396">
            <v>37734</v>
          </cell>
          <cell r="H396">
            <v>3936139</v>
          </cell>
          <cell r="I396">
            <v>37391</v>
          </cell>
          <cell r="K396">
            <v>0</v>
          </cell>
          <cell r="L396">
            <v>505210</v>
          </cell>
          <cell r="M396" t="str">
            <v>ACCESSORY</v>
          </cell>
        </row>
        <row r="397">
          <cell r="B397">
            <v>7791616040</v>
          </cell>
          <cell r="C397">
            <v>2</v>
          </cell>
          <cell r="D397">
            <v>206</v>
          </cell>
          <cell r="H397" t="str">
            <v>6215-31-6160</v>
          </cell>
          <cell r="I397">
            <v>36835</v>
          </cell>
          <cell r="K397">
            <v>2</v>
          </cell>
          <cell r="L397">
            <v>504565</v>
          </cell>
          <cell r="M397" t="str">
            <v>LARGE IDLER GEAR FOR QST 30L</v>
          </cell>
        </row>
        <row r="398">
          <cell r="B398">
            <v>7791638000</v>
          </cell>
          <cell r="C398">
            <v>3</v>
          </cell>
          <cell r="D398">
            <v>310</v>
          </cell>
          <cell r="F398" t="str">
            <v>X</v>
          </cell>
          <cell r="G398">
            <v>37011</v>
          </cell>
          <cell r="H398">
            <v>4896380</v>
          </cell>
          <cell r="I398">
            <v>36865</v>
          </cell>
          <cell r="K398">
            <v>3</v>
          </cell>
          <cell r="L398">
            <v>504375</v>
          </cell>
          <cell r="M398" t="str">
            <v>EEA CAMSHAFT GEAR</v>
          </cell>
        </row>
        <row r="399">
          <cell r="B399">
            <v>7791638050</v>
          </cell>
          <cell r="C399">
            <v>3</v>
          </cell>
          <cell r="D399">
            <v>206</v>
          </cell>
          <cell r="G399">
            <v>37145</v>
          </cell>
          <cell r="H399">
            <v>4896380</v>
          </cell>
          <cell r="I399">
            <v>36865</v>
          </cell>
          <cell r="K399">
            <v>3</v>
          </cell>
          <cell r="L399">
            <v>504375</v>
          </cell>
          <cell r="M399" t="str">
            <v>EEA CAMSHAFT GEAR</v>
          </cell>
        </row>
        <row r="400">
          <cell r="B400">
            <v>7791638051</v>
          </cell>
          <cell r="C400">
            <v>3</v>
          </cell>
          <cell r="D400">
            <v>206</v>
          </cell>
          <cell r="F400" t="str">
            <v>X</v>
          </cell>
          <cell r="G400">
            <v>37011</v>
          </cell>
          <cell r="H400">
            <v>4896380</v>
          </cell>
          <cell r="I400">
            <v>36865</v>
          </cell>
          <cell r="K400">
            <v>3</v>
          </cell>
          <cell r="L400">
            <v>504375</v>
          </cell>
          <cell r="M400" t="str">
            <v>EEA CAMSHAFT GEAR</v>
          </cell>
        </row>
        <row r="401">
          <cell r="B401">
            <v>7791638080</v>
          </cell>
          <cell r="C401" t="str">
            <v>MISSING</v>
          </cell>
          <cell r="D401">
            <v>310</v>
          </cell>
          <cell r="H401">
            <v>4896380</v>
          </cell>
          <cell r="M401" t="str">
            <v>EEA CAMSHAFT GEAR</v>
          </cell>
        </row>
        <row r="402">
          <cell r="B402">
            <v>7791638100</v>
          </cell>
          <cell r="C402">
            <v>4</v>
          </cell>
          <cell r="D402">
            <v>310</v>
          </cell>
          <cell r="F402" t="str">
            <v>X</v>
          </cell>
          <cell r="G402">
            <v>37011</v>
          </cell>
          <cell r="H402">
            <v>4896381</v>
          </cell>
          <cell r="I402">
            <v>36865</v>
          </cell>
          <cell r="K402">
            <v>4</v>
          </cell>
          <cell r="L402">
            <v>504375</v>
          </cell>
          <cell r="M402" t="str">
            <v>EEA CAMSHAFT GEAR</v>
          </cell>
        </row>
        <row r="403">
          <cell r="B403">
            <v>7791638150</v>
          </cell>
          <cell r="C403">
            <v>4</v>
          </cell>
          <cell r="D403">
            <v>206</v>
          </cell>
          <cell r="G403">
            <v>38197</v>
          </cell>
          <cell r="H403">
            <v>4896381</v>
          </cell>
          <cell r="I403">
            <v>36865</v>
          </cell>
          <cell r="K403">
            <v>4</v>
          </cell>
          <cell r="L403">
            <v>504375</v>
          </cell>
          <cell r="M403" t="str">
            <v>EEA CAMSHAFT GEAR</v>
          </cell>
        </row>
        <row r="404">
          <cell r="B404">
            <v>7791638151</v>
          </cell>
          <cell r="C404">
            <v>4</v>
          </cell>
          <cell r="D404">
            <v>206</v>
          </cell>
          <cell r="F404" t="str">
            <v>X</v>
          </cell>
          <cell r="G404">
            <v>37011</v>
          </cell>
          <cell r="H404">
            <v>4896381</v>
          </cell>
          <cell r="I404">
            <v>36865</v>
          </cell>
          <cell r="K404">
            <v>4</v>
          </cell>
          <cell r="L404">
            <v>504375</v>
          </cell>
          <cell r="M404" t="str">
            <v>EEA CAMSHAFT GEAR</v>
          </cell>
        </row>
        <row r="405">
          <cell r="B405">
            <v>7791638180</v>
          </cell>
          <cell r="C405" t="str">
            <v>MISSING</v>
          </cell>
          <cell r="D405">
            <v>310</v>
          </cell>
          <cell r="H405">
            <v>4896381</v>
          </cell>
          <cell r="M405" t="str">
            <v>EEA CAMSHAFT GEAR</v>
          </cell>
        </row>
        <row r="406">
          <cell r="B406">
            <v>7791643540</v>
          </cell>
          <cell r="C406">
            <v>2</v>
          </cell>
          <cell r="D406">
            <v>900</v>
          </cell>
          <cell r="G406">
            <v>36867</v>
          </cell>
          <cell r="H406" t="str">
            <v>CU#3946435</v>
          </cell>
          <cell r="I406">
            <v>36847</v>
          </cell>
          <cell r="J406" t="str">
            <v>C</v>
          </cell>
          <cell r="K406">
            <v>2</v>
          </cell>
          <cell r="L406">
            <v>504592</v>
          </cell>
          <cell r="M406" t="str">
            <v>GEAR - B ENCORE CAMSHAFT</v>
          </cell>
        </row>
        <row r="407">
          <cell r="B407">
            <v>7791643640</v>
          </cell>
          <cell r="C407">
            <v>4</v>
          </cell>
          <cell r="D407">
            <v>206</v>
          </cell>
          <cell r="G407">
            <v>38191</v>
          </cell>
          <cell r="H407">
            <v>3946436</v>
          </cell>
          <cell r="I407">
            <v>37159</v>
          </cell>
          <cell r="J407" t="str">
            <v>C</v>
          </cell>
          <cell r="K407">
            <v>4</v>
          </cell>
          <cell r="L407">
            <v>504933</v>
          </cell>
          <cell r="M407" t="str">
            <v>GEAR ASM - B ENCORE CAMSHAFT</v>
          </cell>
        </row>
        <row r="408">
          <cell r="B408">
            <v>7791650040</v>
          </cell>
          <cell r="C408">
            <v>0</v>
          </cell>
          <cell r="D408">
            <v>206</v>
          </cell>
          <cell r="H408" t="str">
            <v>6215-31-6500</v>
          </cell>
          <cell r="I408">
            <v>36835</v>
          </cell>
          <cell r="K408">
            <v>0</v>
          </cell>
          <cell r="L408">
            <v>504565</v>
          </cell>
          <cell r="M408" t="str">
            <v>IDLER GEAR FOR QST 30L</v>
          </cell>
        </row>
        <row r="409">
          <cell r="B409">
            <v>7791651090</v>
          </cell>
          <cell r="C409">
            <v>2</v>
          </cell>
          <cell r="D409">
            <v>300</v>
          </cell>
          <cell r="H409" t="str">
            <v>6215-31-6510</v>
          </cell>
          <cell r="I409">
            <v>36835</v>
          </cell>
          <cell r="K409">
            <v>2</v>
          </cell>
          <cell r="L409">
            <v>504565</v>
          </cell>
          <cell r="M409" t="str">
            <v>IDLER GEAR FORGING QST 30L</v>
          </cell>
        </row>
        <row r="410">
          <cell r="B410">
            <v>7791657740</v>
          </cell>
          <cell r="C410">
            <v>1</v>
          </cell>
          <cell r="D410">
            <v>508</v>
          </cell>
          <cell r="G410">
            <v>37600</v>
          </cell>
          <cell r="H410">
            <v>3286577</v>
          </cell>
          <cell r="I410">
            <v>37889</v>
          </cell>
          <cell r="K410">
            <v>1</v>
          </cell>
          <cell r="L410">
            <v>505859</v>
          </cell>
          <cell r="M410" t="str">
            <v>ACCESSORY GEAR</v>
          </cell>
        </row>
        <row r="411">
          <cell r="B411">
            <v>7791690700</v>
          </cell>
          <cell r="C411" t="str">
            <v>MISSING</v>
          </cell>
          <cell r="D411">
            <v>206</v>
          </cell>
          <cell r="F411" t="str">
            <v>X</v>
          </cell>
          <cell r="G411">
            <v>36901</v>
          </cell>
          <cell r="H411">
            <v>4026907</v>
          </cell>
          <cell r="M411" t="str">
            <v>BOX SET 3680520 &amp; 3680522</v>
          </cell>
        </row>
        <row r="412">
          <cell r="B412">
            <v>7791690701</v>
          </cell>
          <cell r="C412" t="str">
            <v>MISSING</v>
          </cell>
          <cell r="D412">
            <v>206</v>
          </cell>
          <cell r="G412">
            <v>37509</v>
          </cell>
          <cell r="H412">
            <v>4026907</v>
          </cell>
          <cell r="M412" t="str">
            <v>PAIR 3680520 &amp; 3680522</v>
          </cell>
        </row>
        <row r="413">
          <cell r="B413">
            <v>7791690800</v>
          </cell>
          <cell r="C413" t="str">
            <v>MISSING</v>
          </cell>
          <cell r="D413">
            <v>206</v>
          </cell>
          <cell r="F413" t="str">
            <v>X</v>
          </cell>
          <cell r="G413">
            <v>36843</v>
          </cell>
          <cell r="H413">
            <v>4026908</v>
          </cell>
          <cell r="M413" t="str">
            <v>BOX SET OF 3680522 &amp; 3681204</v>
          </cell>
        </row>
        <row r="414">
          <cell r="B414">
            <v>7791690801</v>
          </cell>
          <cell r="C414" t="str">
            <v>MISSING</v>
          </cell>
          <cell r="D414">
            <v>206</v>
          </cell>
          <cell r="G414">
            <v>37509</v>
          </cell>
          <cell r="H414">
            <v>4026908</v>
          </cell>
          <cell r="M414" t="str">
            <v>PAIR OF 3680522 &amp; 3681204</v>
          </cell>
        </row>
        <row r="415">
          <cell r="B415">
            <v>7791709300</v>
          </cell>
          <cell r="C415" t="str">
            <v>MISSING</v>
          </cell>
          <cell r="D415">
            <v>300</v>
          </cell>
          <cell r="H415">
            <v>3867093</v>
          </cell>
          <cell r="M415" t="str">
            <v>3867093 TO H/T FROM B.C.</v>
          </cell>
        </row>
        <row r="416">
          <cell r="B416">
            <v>7791709340</v>
          </cell>
          <cell r="C416">
            <v>6</v>
          </cell>
          <cell r="D416">
            <v>508</v>
          </cell>
          <cell r="G416">
            <v>38191</v>
          </cell>
          <cell r="H416">
            <v>3687093</v>
          </cell>
          <cell r="I416">
            <v>37909</v>
          </cell>
          <cell r="K416">
            <v>6</v>
          </cell>
          <cell r="L416">
            <v>505909</v>
          </cell>
          <cell r="M416" t="str">
            <v>IDLER GEAR (SHAVE)</v>
          </cell>
        </row>
        <row r="417">
          <cell r="B417">
            <v>7791709350</v>
          </cell>
          <cell r="C417">
            <v>6</v>
          </cell>
          <cell r="D417">
            <v>206</v>
          </cell>
          <cell r="G417">
            <v>37965</v>
          </cell>
          <cell r="H417">
            <v>3687093</v>
          </cell>
          <cell r="I417">
            <v>37909</v>
          </cell>
          <cell r="K417">
            <v>6</v>
          </cell>
          <cell r="L417">
            <v>505909</v>
          </cell>
          <cell r="M417" t="str">
            <v>IDLER GEAR</v>
          </cell>
        </row>
        <row r="418">
          <cell r="B418">
            <v>7791709351</v>
          </cell>
          <cell r="C418" t="str">
            <v>MISSING</v>
          </cell>
          <cell r="D418">
            <v>508</v>
          </cell>
          <cell r="G418">
            <v>37054</v>
          </cell>
          <cell r="H418">
            <v>3687093</v>
          </cell>
          <cell r="M418" t="str">
            <v>IDLER GEAR</v>
          </cell>
        </row>
        <row r="419">
          <cell r="B419">
            <v>7791709370</v>
          </cell>
          <cell r="C419" t="str">
            <v>MISSING</v>
          </cell>
          <cell r="D419">
            <v>300</v>
          </cell>
          <cell r="H419">
            <v>3867093</v>
          </cell>
          <cell r="M419" t="str">
            <v>fuel gear from B.C.</v>
          </cell>
        </row>
        <row r="420">
          <cell r="B420">
            <v>7791709380</v>
          </cell>
          <cell r="C420">
            <v>3</v>
          </cell>
          <cell r="D420">
            <v>310</v>
          </cell>
          <cell r="G420">
            <v>36348</v>
          </cell>
          <cell r="H420">
            <v>3687093</v>
          </cell>
          <cell r="I420">
            <v>36162</v>
          </cell>
          <cell r="K420">
            <v>3</v>
          </cell>
          <cell r="L420">
            <v>503711</v>
          </cell>
          <cell r="M420" t="str">
            <v>FUEL PUMP GEAR APEX</v>
          </cell>
        </row>
        <row r="421">
          <cell r="B421">
            <v>7791760840</v>
          </cell>
          <cell r="C421">
            <v>0</v>
          </cell>
          <cell r="D421">
            <v>508</v>
          </cell>
          <cell r="H421">
            <v>3967608</v>
          </cell>
          <cell r="I421">
            <v>38063</v>
          </cell>
          <cell r="K421">
            <v>0</v>
          </cell>
          <cell r="L421">
            <v>506161</v>
          </cell>
          <cell r="M421" t="str">
            <v>GEAR, ACCESSORY DRIVE</v>
          </cell>
        </row>
        <row r="422">
          <cell r="B422">
            <v>7791760940</v>
          </cell>
          <cell r="C422">
            <v>0</v>
          </cell>
          <cell r="D422">
            <v>508</v>
          </cell>
          <cell r="H422">
            <v>3967609</v>
          </cell>
          <cell r="I422">
            <v>38063</v>
          </cell>
          <cell r="K422">
            <v>0</v>
          </cell>
          <cell r="L422">
            <v>506161</v>
          </cell>
          <cell r="M422" t="str">
            <v>GEAR, ACCESSORY DRIVE</v>
          </cell>
        </row>
        <row r="423">
          <cell r="B423">
            <v>7791761040</v>
          </cell>
          <cell r="C423">
            <v>0</v>
          </cell>
          <cell r="D423">
            <v>508</v>
          </cell>
          <cell r="H423">
            <v>3967610</v>
          </cell>
          <cell r="I423">
            <v>38063</v>
          </cell>
          <cell r="K423">
            <v>0</v>
          </cell>
          <cell r="L423">
            <v>506161</v>
          </cell>
          <cell r="M423" t="str">
            <v>GEAR, ACCESSORY DRIVE</v>
          </cell>
        </row>
        <row r="424">
          <cell r="B424">
            <v>7791761140</v>
          </cell>
          <cell r="C424">
            <v>0</v>
          </cell>
          <cell r="D424">
            <v>508</v>
          </cell>
          <cell r="H424">
            <v>3967611</v>
          </cell>
          <cell r="I424">
            <v>38063</v>
          </cell>
          <cell r="K424">
            <v>0</v>
          </cell>
          <cell r="L424">
            <v>506161</v>
          </cell>
          <cell r="M424" t="str">
            <v>GEAR, ACCESSORY DRIVE</v>
          </cell>
        </row>
        <row r="425">
          <cell r="B425">
            <v>7791761240</v>
          </cell>
          <cell r="C425">
            <v>0</v>
          </cell>
          <cell r="D425">
            <v>508</v>
          </cell>
          <cell r="H425">
            <v>3967612</v>
          </cell>
          <cell r="I425">
            <v>38063</v>
          </cell>
          <cell r="K425">
            <v>0</v>
          </cell>
          <cell r="L425">
            <v>506161</v>
          </cell>
          <cell r="M425" t="str">
            <v>GEAR, ACCESSORY DRIVE</v>
          </cell>
        </row>
        <row r="426">
          <cell r="B426">
            <v>7791761340</v>
          </cell>
          <cell r="C426">
            <v>0</v>
          </cell>
          <cell r="D426">
            <v>508</v>
          </cell>
          <cell r="H426">
            <v>3967613</v>
          </cell>
          <cell r="I426">
            <v>38063</v>
          </cell>
          <cell r="K426">
            <v>0</v>
          </cell>
          <cell r="L426">
            <v>506161</v>
          </cell>
          <cell r="M426" t="str">
            <v>GEAR, CAMSHAFT (C)</v>
          </cell>
        </row>
        <row r="427">
          <cell r="B427">
            <v>7791761440</v>
          </cell>
          <cell r="C427">
            <v>0</v>
          </cell>
          <cell r="D427">
            <v>508</v>
          </cell>
          <cell r="H427">
            <v>3967614</v>
          </cell>
          <cell r="I427">
            <v>38063</v>
          </cell>
          <cell r="K427">
            <v>0</v>
          </cell>
          <cell r="L427">
            <v>506161</v>
          </cell>
          <cell r="M427" t="str">
            <v>GEAR, ACCESSORY DRIVE</v>
          </cell>
        </row>
        <row r="428">
          <cell r="B428">
            <v>7791761540</v>
          </cell>
          <cell r="C428">
            <v>0</v>
          </cell>
          <cell r="D428">
            <v>508</v>
          </cell>
          <cell r="G428">
            <v>38063</v>
          </cell>
          <cell r="H428">
            <v>3967615</v>
          </cell>
          <cell r="I428">
            <v>38063</v>
          </cell>
          <cell r="K428">
            <v>0</v>
          </cell>
          <cell r="L428">
            <v>506161</v>
          </cell>
          <cell r="M428" t="str">
            <v>GEAR, CAMSHAFT (B)</v>
          </cell>
        </row>
        <row r="429">
          <cell r="B429">
            <v>7791761640</v>
          </cell>
          <cell r="C429">
            <v>0</v>
          </cell>
          <cell r="D429">
            <v>508</v>
          </cell>
          <cell r="G429">
            <v>38090</v>
          </cell>
          <cell r="H429">
            <v>3967616</v>
          </cell>
          <cell r="I429">
            <v>38063</v>
          </cell>
          <cell r="K429">
            <v>0</v>
          </cell>
          <cell r="L429">
            <v>506161</v>
          </cell>
          <cell r="M429" t="str">
            <v>GEAR, FUEL PUMP</v>
          </cell>
        </row>
        <row r="430">
          <cell r="B430">
            <v>7791761740</v>
          </cell>
          <cell r="C430">
            <v>0</v>
          </cell>
          <cell r="D430">
            <v>508</v>
          </cell>
          <cell r="G430">
            <v>38090</v>
          </cell>
          <cell r="H430">
            <v>3967617</v>
          </cell>
          <cell r="I430">
            <v>38063</v>
          </cell>
          <cell r="K430">
            <v>0</v>
          </cell>
          <cell r="L430">
            <v>506161</v>
          </cell>
          <cell r="M430" t="str">
            <v>GEAR, FUEL PUMP</v>
          </cell>
        </row>
        <row r="431">
          <cell r="B431">
            <v>7791761840</v>
          </cell>
          <cell r="C431">
            <v>0</v>
          </cell>
          <cell r="D431">
            <v>508</v>
          </cell>
          <cell r="H431">
            <v>3967618</v>
          </cell>
          <cell r="I431">
            <v>38063</v>
          </cell>
          <cell r="K431">
            <v>0</v>
          </cell>
          <cell r="L431">
            <v>506161</v>
          </cell>
          <cell r="M431" t="str">
            <v>GEAR, ACCESSORY DRIVE</v>
          </cell>
        </row>
        <row r="432">
          <cell r="B432">
            <v>7791777540</v>
          </cell>
          <cell r="C432">
            <v>1</v>
          </cell>
          <cell r="D432">
            <v>206</v>
          </cell>
          <cell r="G432">
            <v>38191</v>
          </cell>
          <cell r="H432">
            <v>3417775</v>
          </cell>
          <cell r="I432">
            <v>35916</v>
          </cell>
          <cell r="K432">
            <v>1</v>
          </cell>
          <cell r="L432">
            <v>503332</v>
          </cell>
          <cell r="M432" t="str">
            <v>Cam Gear L-10</v>
          </cell>
        </row>
        <row r="433">
          <cell r="B433">
            <v>7791777640</v>
          </cell>
          <cell r="C433">
            <v>1</v>
          </cell>
          <cell r="D433">
            <v>206</v>
          </cell>
          <cell r="G433">
            <v>38191</v>
          </cell>
          <cell r="H433">
            <v>3417776</v>
          </cell>
          <cell r="I433">
            <v>35916</v>
          </cell>
          <cell r="K433">
            <v>1</v>
          </cell>
          <cell r="L433">
            <v>503332</v>
          </cell>
          <cell r="M433" t="str">
            <v>Cam Gear /Nat Gas</v>
          </cell>
        </row>
        <row r="434">
          <cell r="B434">
            <v>7791791840</v>
          </cell>
          <cell r="C434">
            <v>3</v>
          </cell>
          <cell r="D434">
            <v>206</v>
          </cell>
          <cell r="G434">
            <v>38191</v>
          </cell>
          <cell r="H434">
            <v>3087918</v>
          </cell>
          <cell r="I434">
            <v>35870</v>
          </cell>
          <cell r="K434">
            <v>3</v>
          </cell>
          <cell r="L434">
            <v>503241</v>
          </cell>
          <cell r="M434" t="str">
            <v>CAMSHAFT GEAR FOR NATURAL GAS</v>
          </cell>
        </row>
        <row r="435">
          <cell r="B435">
            <v>7791825240</v>
          </cell>
          <cell r="C435">
            <v>5</v>
          </cell>
          <cell r="D435">
            <v>508</v>
          </cell>
          <cell r="G435">
            <v>37512</v>
          </cell>
          <cell r="H435">
            <v>3928252</v>
          </cell>
          <cell r="I435">
            <v>37391</v>
          </cell>
          <cell r="K435">
            <v>5</v>
          </cell>
          <cell r="L435">
            <v>505210</v>
          </cell>
          <cell r="M435" t="str">
            <v>CAM GEAR</v>
          </cell>
        </row>
        <row r="436">
          <cell r="B436">
            <v>7791852140</v>
          </cell>
          <cell r="C436">
            <v>0</v>
          </cell>
          <cell r="D436">
            <v>508</v>
          </cell>
          <cell r="G436">
            <v>38090</v>
          </cell>
          <cell r="H436">
            <v>3968521</v>
          </cell>
          <cell r="I436">
            <v>38063</v>
          </cell>
          <cell r="K436">
            <v>0</v>
          </cell>
          <cell r="L436">
            <v>506161</v>
          </cell>
          <cell r="M436" t="str">
            <v>GEAR, FUEL PUMP</v>
          </cell>
        </row>
        <row r="437">
          <cell r="B437">
            <v>7791859140</v>
          </cell>
          <cell r="C437">
            <v>0</v>
          </cell>
          <cell r="D437">
            <v>206</v>
          </cell>
          <cell r="G437">
            <v>38197</v>
          </cell>
          <cell r="H437">
            <v>4068591</v>
          </cell>
          <cell r="I437">
            <v>37958</v>
          </cell>
          <cell r="K437">
            <v>0</v>
          </cell>
          <cell r="L437">
            <v>505999</v>
          </cell>
          <cell r="M437" t="str">
            <v>FUEL PUMP GEAR</v>
          </cell>
        </row>
        <row r="438">
          <cell r="B438">
            <v>7791877640</v>
          </cell>
          <cell r="C438">
            <v>4</v>
          </cell>
          <cell r="D438">
            <v>206</v>
          </cell>
          <cell r="G438">
            <v>37928</v>
          </cell>
          <cell r="H438">
            <v>3918776</v>
          </cell>
          <cell r="I438">
            <v>36801</v>
          </cell>
          <cell r="K438">
            <v>4</v>
          </cell>
          <cell r="L438">
            <v>504516</v>
          </cell>
          <cell r="M438" t="str">
            <v>CRANK GEAR C SERIES</v>
          </cell>
        </row>
        <row r="439">
          <cell r="B439">
            <v>7791877641</v>
          </cell>
          <cell r="C439">
            <v>4</v>
          </cell>
          <cell r="D439">
            <v>508</v>
          </cell>
          <cell r="H439">
            <v>3918776</v>
          </cell>
          <cell r="I439">
            <v>37964</v>
          </cell>
          <cell r="K439">
            <v>4</v>
          </cell>
          <cell r="L439">
            <v>506009</v>
          </cell>
          <cell r="M439" t="str">
            <v>CRANK GEAR C SERIES</v>
          </cell>
        </row>
        <row r="440">
          <cell r="B440">
            <v>7791877690</v>
          </cell>
          <cell r="C440" t="str">
            <v>G</v>
          </cell>
          <cell r="D440">
            <v>300</v>
          </cell>
          <cell r="G440">
            <v>36992</v>
          </cell>
          <cell r="H440">
            <v>3918776</v>
          </cell>
          <cell r="I440">
            <v>37391</v>
          </cell>
          <cell r="K440" t="str">
            <v>G</v>
          </cell>
          <cell r="L440">
            <v>505210</v>
          </cell>
          <cell r="M440" t="str">
            <v>CRANK GEAR FORGING C SERIES</v>
          </cell>
        </row>
        <row r="441">
          <cell r="B441">
            <v>7791877740</v>
          </cell>
          <cell r="C441">
            <v>5</v>
          </cell>
          <cell r="D441">
            <v>508</v>
          </cell>
          <cell r="G441">
            <v>37974</v>
          </cell>
          <cell r="H441">
            <v>3918777</v>
          </cell>
          <cell r="I441">
            <v>37391</v>
          </cell>
          <cell r="K441">
            <v>5</v>
          </cell>
          <cell r="L441">
            <v>505210</v>
          </cell>
          <cell r="M441" t="str">
            <v>CAM GEAR</v>
          </cell>
        </row>
        <row r="442">
          <cell r="B442">
            <v>7791886140</v>
          </cell>
          <cell r="C442">
            <v>2</v>
          </cell>
          <cell r="D442">
            <v>508</v>
          </cell>
          <cell r="H442">
            <v>3928861</v>
          </cell>
          <cell r="I442">
            <v>37391</v>
          </cell>
          <cell r="K442">
            <v>2</v>
          </cell>
          <cell r="L442">
            <v>505210</v>
          </cell>
          <cell r="M442" t="str">
            <v>ACCESSORY GEAR</v>
          </cell>
        </row>
        <row r="443">
          <cell r="B443">
            <v>7791898400</v>
          </cell>
          <cell r="C443" t="str">
            <v>MISSING</v>
          </cell>
          <cell r="D443">
            <v>508</v>
          </cell>
          <cell r="F443" t="str">
            <v>X</v>
          </cell>
          <cell r="G443">
            <v>37011</v>
          </cell>
          <cell r="H443">
            <v>3038984</v>
          </cell>
          <cell r="M443" t="str">
            <v>CRANK SHAFT GEAR L-10</v>
          </cell>
        </row>
        <row r="444">
          <cell r="B444">
            <v>7791898440</v>
          </cell>
          <cell r="C444">
            <v>7</v>
          </cell>
          <cell r="D444">
            <v>508</v>
          </cell>
          <cell r="G444">
            <v>37594</v>
          </cell>
          <cell r="H444">
            <v>3038984</v>
          </cell>
          <cell r="I444">
            <v>36759</v>
          </cell>
          <cell r="K444">
            <v>7</v>
          </cell>
          <cell r="L444">
            <v>504463</v>
          </cell>
          <cell r="M444" t="str">
            <v>CRANK SHAFT GEAR L-10</v>
          </cell>
        </row>
        <row r="445">
          <cell r="B445">
            <v>7791898441</v>
          </cell>
          <cell r="C445" t="str">
            <v>MISSING</v>
          </cell>
          <cell r="D445">
            <v>206</v>
          </cell>
          <cell r="F445" t="str">
            <v>X</v>
          </cell>
          <cell r="G445">
            <v>37011</v>
          </cell>
          <cell r="H445">
            <v>3038984</v>
          </cell>
          <cell r="M445" t="str">
            <v>L-10 CRANK GEAR</v>
          </cell>
        </row>
        <row r="446">
          <cell r="B446">
            <v>7791898600</v>
          </cell>
          <cell r="C446" t="str">
            <v>MISSING</v>
          </cell>
          <cell r="D446">
            <v>508</v>
          </cell>
          <cell r="F446" t="str">
            <v>X</v>
          </cell>
          <cell r="G446">
            <v>37011</v>
          </cell>
          <cell r="H446">
            <v>3038986</v>
          </cell>
          <cell r="M446" t="str">
            <v>IDLER GEAR</v>
          </cell>
        </row>
        <row r="447">
          <cell r="B447">
            <v>7791898640</v>
          </cell>
          <cell r="C447">
            <v>4</v>
          </cell>
          <cell r="D447">
            <v>508</v>
          </cell>
          <cell r="G447">
            <v>37194</v>
          </cell>
          <cell r="H447">
            <v>3038986</v>
          </cell>
          <cell r="I447">
            <v>36759</v>
          </cell>
          <cell r="K447">
            <v>4</v>
          </cell>
          <cell r="L447">
            <v>504463</v>
          </cell>
          <cell r="M447" t="str">
            <v>IDLER GEAR</v>
          </cell>
        </row>
        <row r="448">
          <cell r="B448">
            <v>7791898641</v>
          </cell>
          <cell r="C448" t="str">
            <v>MISSING</v>
          </cell>
          <cell r="D448">
            <v>206</v>
          </cell>
          <cell r="F448" t="str">
            <v>X</v>
          </cell>
          <cell r="G448">
            <v>37011</v>
          </cell>
          <cell r="H448">
            <v>3038986</v>
          </cell>
          <cell r="M448" t="str">
            <v>IDLER GEAR</v>
          </cell>
        </row>
        <row r="449">
          <cell r="B449">
            <v>7791899100</v>
          </cell>
          <cell r="C449">
            <v>5</v>
          </cell>
          <cell r="D449">
            <v>508</v>
          </cell>
          <cell r="F449" t="str">
            <v>X</v>
          </cell>
          <cell r="G449">
            <v>37011</v>
          </cell>
          <cell r="H449">
            <v>3038991</v>
          </cell>
          <cell r="I449">
            <v>37018</v>
          </cell>
          <cell r="K449">
            <v>5</v>
          </cell>
          <cell r="L449">
            <v>504822</v>
          </cell>
          <cell r="M449" t="str">
            <v>L-10 WATER PUMP GEAR</v>
          </cell>
        </row>
        <row r="450">
          <cell r="B450">
            <v>7791899140</v>
          </cell>
          <cell r="C450">
            <v>5</v>
          </cell>
          <cell r="D450">
            <v>508</v>
          </cell>
          <cell r="G450">
            <v>38166</v>
          </cell>
          <cell r="H450">
            <v>3038991</v>
          </cell>
          <cell r="I450">
            <v>37018</v>
          </cell>
          <cell r="K450">
            <v>5</v>
          </cell>
          <cell r="L450">
            <v>504822</v>
          </cell>
          <cell r="M450" t="str">
            <v>L-10 WATER PUMP GEAR</v>
          </cell>
        </row>
        <row r="451">
          <cell r="B451">
            <v>7791899141</v>
          </cell>
          <cell r="C451">
            <v>5</v>
          </cell>
          <cell r="D451">
            <v>206</v>
          </cell>
          <cell r="F451" t="str">
            <v>X</v>
          </cell>
          <cell r="G451">
            <v>37223</v>
          </cell>
          <cell r="H451">
            <v>3038991</v>
          </cell>
          <cell r="I451">
            <v>37018</v>
          </cell>
          <cell r="K451">
            <v>5</v>
          </cell>
          <cell r="L451">
            <v>504822</v>
          </cell>
          <cell r="M451" t="str">
            <v>L-10 WATER PUMP GEAR</v>
          </cell>
        </row>
        <row r="452">
          <cell r="B452">
            <v>7791899200</v>
          </cell>
          <cell r="C452" t="str">
            <v>MISSING</v>
          </cell>
          <cell r="D452">
            <v>508</v>
          </cell>
          <cell r="F452" t="str">
            <v>X</v>
          </cell>
          <cell r="G452">
            <v>37011</v>
          </cell>
          <cell r="H452">
            <v>3038991</v>
          </cell>
          <cell r="M452" t="str">
            <v>L-10 WATER PUMP GEAR</v>
          </cell>
        </row>
        <row r="453">
          <cell r="B453">
            <v>7791899240</v>
          </cell>
          <cell r="C453">
            <v>3</v>
          </cell>
          <cell r="D453">
            <v>508</v>
          </cell>
          <cell r="G453">
            <v>36878</v>
          </cell>
          <cell r="H453">
            <v>3038992</v>
          </cell>
          <cell r="I453">
            <v>36759</v>
          </cell>
          <cell r="K453">
            <v>3</v>
          </cell>
          <cell r="L453">
            <v>504463</v>
          </cell>
          <cell r="M453" t="str">
            <v>OIL PUMP GEAR L-10</v>
          </cell>
        </row>
        <row r="454">
          <cell r="B454">
            <v>7791899241</v>
          </cell>
          <cell r="C454" t="str">
            <v>MISSING</v>
          </cell>
          <cell r="D454">
            <v>206</v>
          </cell>
          <cell r="F454" t="str">
            <v>X</v>
          </cell>
          <cell r="G454">
            <v>37223</v>
          </cell>
          <cell r="H454">
            <v>3038992</v>
          </cell>
          <cell r="M454" t="str">
            <v>OIL PUMP GEAR L-10</v>
          </cell>
        </row>
        <row r="455">
          <cell r="B455">
            <v>7791899600</v>
          </cell>
          <cell r="C455" t="str">
            <v>MISSING</v>
          </cell>
          <cell r="D455">
            <v>508</v>
          </cell>
          <cell r="G455">
            <v>36958</v>
          </cell>
          <cell r="H455">
            <v>3038996</v>
          </cell>
          <cell r="M455" t="str">
            <v>IDLER GEAR L-10</v>
          </cell>
        </row>
        <row r="456">
          <cell r="B456">
            <v>7791899640</v>
          </cell>
          <cell r="C456">
            <v>5</v>
          </cell>
          <cell r="D456">
            <v>508</v>
          </cell>
          <cell r="G456">
            <v>37496</v>
          </cell>
          <cell r="H456">
            <v>3038996</v>
          </cell>
          <cell r="I456">
            <v>36759</v>
          </cell>
          <cell r="K456">
            <v>5</v>
          </cell>
          <cell r="L456">
            <v>504463</v>
          </cell>
          <cell r="M456" t="str">
            <v>IDLER GEAR L-10</v>
          </cell>
        </row>
        <row r="457">
          <cell r="B457">
            <v>7791899641</v>
          </cell>
          <cell r="C457" t="str">
            <v>MISSING</v>
          </cell>
          <cell r="D457">
            <v>206</v>
          </cell>
          <cell r="G457">
            <v>36906</v>
          </cell>
          <cell r="H457">
            <v>3038996</v>
          </cell>
          <cell r="M457" t="str">
            <v>IDLER GEAR L-10</v>
          </cell>
        </row>
        <row r="458">
          <cell r="B458">
            <v>7791902740</v>
          </cell>
          <cell r="C458">
            <v>1</v>
          </cell>
          <cell r="D458">
            <v>508</v>
          </cell>
          <cell r="G458">
            <v>38146</v>
          </cell>
          <cell r="H458">
            <v>3929027</v>
          </cell>
          <cell r="I458">
            <v>37391</v>
          </cell>
          <cell r="K458">
            <v>1</v>
          </cell>
          <cell r="L458">
            <v>505210</v>
          </cell>
          <cell r="M458" t="str">
            <v>B CRANK GEAR</v>
          </cell>
        </row>
        <row r="459">
          <cell r="B459">
            <v>7791902840</v>
          </cell>
          <cell r="C459">
            <v>2</v>
          </cell>
          <cell r="D459">
            <v>508</v>
          </cell>
          <cell r="G459">
            <v>38160</v>
          </cell>
          <cell r="H459">
            <v>3929028</v>
          </cell>
          <cell r="I459">
            <v>36976</v>
          </cell>
          <cell r="J459" t="str">
            <v>C</v>
          </cell>
          <cell r="K459">
            <v>2</v>
          </cell>
          <cell r="L459">
            <v>504735</v>
          </cell>
          <cell r="M459" t="str">
            <v>GEAR - CAMSHAFT (B SERIES STEEL)</v>
          </cell>
        </row>
        <row r="460">
          <cell r="B460">
            <v>7791902841</v>
          </cell>
          <cell r="C460">
            <v>2</v>
          </cell>
          <cell r="D460">
            <v>206</v>
          </cell>
          <cell r="G460">
            <v>37337</v>
          </cell>
          <cell r="H460" t="str">
            <v>CU#3929028</v>
          </cell>
          <cell r="I460">
            <v>37300</v>
          </cell>
          <cell r="J460" t="str">
            <v>C</v>
          </cell>
          <cell r="K460">
            <v>2</v>
          </cell>
          <cell r="L460">
            <v>505097</v>
          </cell>
          <cell r="M460" t="str">
            <v>GEAR - CAMSHAFT (B SERIES STEEL)</v>
          </cell>
        </row>
        <row r="461">
          <cell r="B461">
            <v>7791902890</v>
          </cell>
          <cell r="C461" t="str">
            <v>MISSING</v>
          </cell>
          <cell r="D461">
            <v>300</v>
          </cell>
          <cell r="H461">
            <v>3929028</v>
          </cell>
          <cell r="M461" t="str">
            <v>FORGING FOR P/N 3929028</v>
          </cell>
        </row>
        <row r="462">
          <cell r="B462">
            <v>7791902940</v>
          </cell>
          <cell r="C462">
            <v>1</v>
          </cell>
          <cell r="D462">
            <v>508</v>
          </cell>
          <cell r="G462">
            <v>38128</v>
          </cell>
          <cell r="H462">
            <v>3929029</v>
          </cell>
          <cell r="I462">
            <v>37391</v>
          </cell>
          <cell r="K462">
            <v>1</v>
          </cell>
          <cell r="L462">
            <v>505210</v>
          </cell>
          <cell r="M462" t="str">
            <v>B CAM GEAR</v>
          </cell>
        </row>
        <row r="463">
          <cell r="B463">
            <v>7791903040</v>
          </cell>
          <cell r="C463">
            <v>4</v>
          </cell>
          <cell r="D463">
            <v>508</v>
          </cell>
          <cell r="G463">
            <v>37475</v>
          </cell>
          <cell r="H463">
            <v>3929030</v>
          </cell>
          <cell r="I463">
            <v>37391</v>
          </cell>
          <cell r="K463">
            <v>4</v>
          </cell>
          <cell r="L463">
            <v>505210</v>
          </cell>
          <cell r="M463" t="str">
            <v>B CAM GEAR</v>
          </cell>
        </row>
        <row r="464">
          <cell r="B464">
            <v>7791903340</v>
          </cell>
          <cell r="C464">
            <v>0</v>
          </cell>
          <cell r="D464">
            <v>508</v>
          </cell>
          <cell r="H464">
            <v>3929033</v>
          </cell>
          <cell r="I464">
            <v>37391</v>
          </cell>
          <cell r="K464">
            <v>0</v>
          </cell>
          <cell r="L464">
            <v>505210</v>
          </cell>
          <cell r="M464" t="str">
            <v>FUEL GEAR</v>
          </cell>
        </row>
        <row r="465">
          <cell r="B465">
            <v>7791910140</v>
          </cell>
          <cell r="C465">
            <v>0</v>
          </cell>
          <cell r="D465">
            <v>508</v>
          </cell>
          <cell r="G465">
            <v>38191</v>
          </cell>
          <cell r="H465">
            <v>3349101</v>
          </cell>
          <cell r="I465">
            <v>35989</v>
          </cell>
          <cell r="K465">
            <v>0</v>
          </cell>
          <cell r="L465">
            <v>503415</v>
          </cell>
          <cell r="M465" t="str">
            <v>HYDRAULIC PUMP GEAR</v>
          </cell>
        </row>
        <row r="466">
          <cell r="B466">
            <v>7791931750</v>
          </cell>
          <cell r="C466">
            <v>1</v>
          </cell>
          <cell r="D466">
            <v>206</v>
          </cell>
          <cell r="G466">
            <v>36452</v>
          </cell>
          <cell r="H466">
            <v>3099317</v>
          </cell>
          <cell r="I466">
            <v>36046</v>
          </cell>
          <cell r="K466">
            <v>1</v>
          </cell>
          <cell r="L466">
            <v>503509</v>
          </cell>
          <cell r="M466" t="str">
            <v>M-11 CRANKSHAFT GEAR (HONED)</v>
          </cell>
        </row>
        <row r="467">
          <cell r="B467">
            <v>7791932450</v>
          </cell>
          <cell r="C467">
            <v>0</v>
          </cell>
          <cell r="D467">
            <v>206</v>
          </cell>
          <cell r="G467">
            <v>36452</v>
          </cell>
          <cell r="H467">
            <v>3099324</v>
          </cell>
          <cell r="I467">
            <v>37391</v>
          </cell>
          <cell r="K467">
            <v>0</v>
          </cell>
          <cell r="L467">
            <v>505210</v>
          </cell>
          <cell r="M467" t="str">
            <v>IDLER GEAR M-11 HONE</v>
          </cell>
        </row>
        <row r="468">
          <cell r="B468">
            <v>779193340</v>
          </cell>
          <cell r="C468" t="str">
            <v>MISSING</v>
          </cell>
          <cell r="D468">
            <v>508</v>
          </cell>
          <cell r="F468" t="str">
            <v>X</v>
          </cell>
          <cell r="G468">
            <v>36727</v>
          </cell>
          <cell r="H468">
            <v>121933</v>
          </cell>
          <cell r="M468" t="str">
            <v>ASSEY. DRIVE GEAR</v>
          </cell>
        </row>
        <row r="469">
          <cell r="B469">
            <v>7791935740</v>
          </cell>
          <cell r="C469">
            <v>1</v>
          </cell>
          <cell r="D469">
            <v>206</v>
          </cell>
          <cell r="G469">
            <v>37818</v>
          </cell>
          <cell r="H469">
            <v>3949357</v>
          </cell>
          <cell r="I469">
            <v>37531</v>
          </cell>
          <cell r="K469">
            <v>1</v>
          </cell>
          <cell r="L469">
            <v>505371</v>
          </cell>
          <cell r="M469" t="str">
            <v>CRANKSHAFT GEAR ECHO</v>
          </cell>
        </row>
        <row r="470">
          <cell r="B470">
            <v>7791935790</v>
          </cell>
          <cell r="C470" t="str">
            <v>D</v>
          </cell>
          <cell r="D470">
            <v>300</v>
          </cell>
          <cell r="G470">
            <v>38040</v>
          </cell>
          <cell r="H470">
            <v>3949357</v>
          </cell>
          <cell r="I470">
            <v>37531</v>
          </cell>
          <cell r="K470" t="str">
            <v>D</v>
          </cell>
          <cell r="L470">
            <v>505371</v>
          </cell>
          <cell r="M470" t="str">
            <v>GEAR - CRANKSHAFT(B SERIES ECHO-FORG</v>
          </cell>
        </row>
        <row r="471">
          <cell r="B471">
            <v>7791935840</v>
          </cell>
          <cell r="C471">
            <v>2</v>
          </cell>
          <cell r="D471">
            <v>206</v>
          </cell>
          <cell r="G471">
            <v>37907</v>
          </cell>
          <cell r="H471">
            <v>3949358</v>
          </cell>
          <cell r="I471">
            <v>38198</v>
          </cell>
          <cell r="K471">
            <v>2</v>
          </cell>
          <cell r="L471">
            <v>506412</v>
          </cell>
          <cell r="M471" t="str">
            <v>ECHO CAM GEAR SHAVE (DRY HOB)</v>
          </cell>
        </row>
        <row r="472">
          <cell r="B472">
            <v>7791935890</v>
          </cell>
          <cell r="C472" t="str">
            <v>D</v>
          </cell>
          <cell r="D472">
            <v>300</v>
          </cell>
          <cell r="G472">
            <v>38195</v>
          </cell>
          <cell r="H472">
            <v>3949358</v>
          </cell>
          <cell r="I472">
            <v>37266</v>
          </cell>
          <cell r="K472" t="str">
            <v>D</v>
          </cell>
          <cell r="L472">
            <v>505039</v>
          </cell>
          <cell r="M472" t="str">
            <v>ECHO CAM GEAR FORGING</v>
          </cell>
        </row>
        <row r="473">
          <cell r="B473">
            <v>7791935940</v>
          </cell>
          <cell r="C473">
            <v>1</v>
          </cell>
          <cell r="D473">
            <v>206</v>
          </cell>
          <cell r="G473">
            <v>37965</v>
          </cell>
          <cell r="H473">
            <v>3949359</v>
          </cell>
          <cell r="I473">
            <v>37531</v>
          </cell>
          <cell r="K473">
            <v>1</v>
          </cell>
          <cell r="L473">
            <v>505371</v>
          </cell>
          <cell r="M473" t="str">
            <v>FUEL PUMP GEAR ECHO</v>
          </cell>
        </row>
        <row r="474">
          <cell r="B474">
            <v>7791935980</v>
          </cell>
          <cell r="C474" t="str">
            <v>MISSING</v>
          </cell>
          <cell r="D474">
            <v>206</v>
          </cell>
          <cell r="G474">
            <v>38159</v>
          </cell>
          <cell r="H474">
            <v>3949359</v>
          </cell>
          <cell r="M474" t="str">
            <v>FUEL PUMP GEAR ECHO (turn for GAP)</v>
          </cell>
        </row>
        <row r="475">
          <cell r="B475">
            <v>7791935990</v>
          </cell>
          <cell r="C475" t="str">
            <v>C</v>
          </cell>
          <cell r="D475">
            <v>300</v>
          </cell>
          <cell r="G475">
            <v>37940</v>
          </cell>
          <cell r="H475">
            <v>3949359</v>
          </cell>
          <cell r="I475">
            <v>37531</v>
          </cell>
          <cell r="K475" t="str">
            <v>C</v>
          </cell>
          <cell r="L475">
            <v>505371</v>
          </cell>
          <cell r="M475" t="str">
            <v>GEAR - FUEL PUMP (B SERIES ECHO)FORG</v>
          </cell>
        </row>
        <row r="476">
          <cell r="B476">
            <v>7791953390</v>
          </cell>
          <cell r="C476" t="str">
            <v>D</v>
          </cell>
          <cell r="D476">
            <v>300</v>
          </cell>
          <cell r="G476">
            <v>36734</v>
          </cell>
          <cell r="H476">
            <v>3329533</v>
          </cell>
          <cell r="I476">
            <v>35928</v>
          </cell>
          <cell r="K476" t="str">
            <v>D</v>
          </cell>
          <cell r="L476">
            <v>503349</v>
          </cell>
          <cell r="M476" t="str">
            <v>QUANTUM CAMSHAFT FORGING</v>
          </cell>
        </row>
        <row r="477">
          <cell r="B477">
            <v>7796015451</v>
          </cell>
          <cell r="C477" t="str">
            <v>MISSING</v>
          </cell>
          <cell r="D477">
            <v>206</v>
          </cell>
          <cell r="G477">
            <v>37553</v>
          </cell>
          <cell r="H477">
            <v>7456015451</v>
          </cell>
          <cell r="M477" t="str">
            <v>INPUT SHAFT</v>
          </cell>
        </row>
        <row r="478">
          <cell r="B478">
            <v>7796015452</v>
          </cell>
          <cell r="C478" t="str">
            <v>MISSING</v>
          </cell>
          <cell r="D478">
            <v>206</v>
          </cell>
          <cell r="H478">
            <v>7456015451</v>
          </cell>
          <cell r="M478" t="str">
            <v>INPUT SHAFT</v>
          </cell>
        </row>
        <row r="479">
          <cell r="B479">
            <v>7796015480</v>
          </cell>
          <cell r="C479" t="str">
            <v>MISSING</v>
          </cell>
          <cell r="D479">
            <v>310</v>
          </cell>
          <cell r="H479">
            <v>7456015451</v>
          </cell>
          <cell r="M479" t="str">
            <v>INPUT SHAFT</v>
          </cell>
        </row>
        <row r="480">
          <cell r="B480">
            <v>7796015551</v>
          </cell>
          <cell r="C480" t="str">
            <v>MISSING</v>
          </cell>
          <cell r="D480">
            <v>206</v>
          </cell>
          <cell r="G480">
            <v>37440</v>
          </cell>
          <cell r="H480">
            <v>7456015551</v>
          </cell>
          <cell r="M480" t="str">
            <v>INTERMEDIATE SHAFT</v>
          </cell>
        </row>
        <row r="481">
          <cell r="B481">
            <v>7796015580</v>
          </cell>
          <cell r="C481" t="str">
            <v>MISSING</v>
          </cell>
          <cell r="D481">
            <v>310</v>
          </cell>
          <cell r="H481">
            <v>7456015551</v>
          </cell>
          <cell r="M481" t="str">
            <v>INTERMEDIATE SHAFT</v>
          </cell>
        </row>
        <row r="482">
          <cell r="B482">
            <v>7797031600</v>
          </cell>
          <cell r="C482">
            <v>0</v>
          </cell>
          <cell r="D482">
            <v>400</v>
          </cell>
          <cell r="G482">
            <v>38197</v>
          </cell>
          <cell r="H482" t="str">
            <v>CU#3944309</v>
          </cell>
          <cell r="I482">
            <v>36847</v>
          </cell>
          <cell r="K482">
            <v>0</v>
          </cell>
          <cell r="L482">
            <v>504592</v>
          </cell>
          <cell r="M482" t="str">
            <v>SCREW-M5</v>
          </cell>
        </row>
        <row r="483">
          <cell r="B483">
            <v>7797031700</v>
          </cell>
          <cell r="C483">
            <v>1</v>
          </cell>
          <cell r="D483">
            <v>400</v>
          </cell>
          <cell r="G483">
            <v>38197</v>
          </cell>
          <cell r="H483" t="str">
            <v>CU#3946098</v>
          </cell>
          <cell r="I483">
            <v>36847</v>
          </cell>
          <cell r="K483">
            <v>1</v>
          </cell>
          <cell r="L483">
            <v>504592</v>
          </cell>
          <cell r="M483" t="str">
            <v>NUT - M5</v>
          </cell>
        </row>
        <row r="484">
          <cell r="B484">
            <v>7797033200</v>
          </cell>
          <cell r="C484">
            <v>1</v>
          </cell>
          <cell r="D484">
            <v>400</v>
          </cell>
          <cell r="G484">
            <v>38197</v>
          </cell>
          <cell r="H484" t="str">
            <v>CU#3935416</v>
          </cell>
          <cell r="I484">
            <v>36847</v>
          </cell>
          <cell r="K484">
            <v>1</v>
          </cell>
          <cell r="L484">
            <v>504592</v>
          </cell>
          <cell r="M484" t="str">
            <v>RING - RETAINING(130 X 2)</v>
          </cell>
        </row>
        <row r="485">
          <cell r="B485">
            <v>7797033600</v>
          </cell>
          <cell r="C485" t="str">
            <v>MISSING</v>
          </cell>
          <cell r="D485">
            <v>400</v>
          </cell>
          <cell r="G485">
            <v>38197</v>
          </cell>
          <cell r="M485" t="str">
            <v>BOLT-M6 X 16 DIN7984 LHCS 10.9</v>
          </cell>
        </row>
        <row r="486">
          <cell r="B486">
            <v>7797034500</v>
          </cell>
          <cell r="C486">
            <v>2</v>
          </cell>
          <cell r="D486">
            <v>400</v>
          </cell>
          <cell r="G486">
            <v>38197</v>
          </cell>
          <cell r="H486" t="str">
            <v>CU#3946434</v>
          </cell>
          <cell r="I486">
            <v>36847</v>
          </cell>
          <cell r="J486" t="str">
            <v>C</v>
          </cell>
          <cell r="K486">
            <v>2</v>
          </cell>
          <cell r="L486">
            <v>504592</v>
          </cell>
          <cell r="M486" t="str">
            <v>RING - SPEED INDICATOR (B SERIES)</v>
          </cell>
        </row>
        <row r="487">
          <cell r="B487">
            <v>7799033100</v>
          </cell>
          <cell r="C487">
            <v>2</v>
          </cell>
          <cell r="D487">
            <v>400</v>
          </cell>
          <cell r="G487">
            <v>38197</v>
          </cell>
          <cell r="H487" t="str">
            <v>CU#3935415</v>
          </cell>
          <cell r="I487">
            <v>36847</v>
          </cell>
          <cell r="K487">
            <v>2</v>
          </cell>
          <cell r="L487">
            <v>504592</v>
          </cell>
          <cell r="M487" t="str">
            <v>SPRING - COMPRESSION(SCISSOR GEAR)</v>
          </cell>
        </row>
        <row r="488">
          <cell r="B488">
            <v>7871012600</v>
          </cell>
          <cell r="C488">
            <v>0</v>
          </cell>
          <cell r="D488">
            <v>400</v>
          </cell>
          <cell r="G488">
            <v>37609</v>
          </cell>
          <cell r="H488" t="str">
            <v>103-0126</v>
          </cell>
          <cell r="I488">
            <v>37347</v>
          </cell>
          <cell r="K488">
            <v>0</v>
          </cell>
          <cell r="L488">
            <v>505168</v>
          </cell>
          <cell r="M488" t="str">
            <v>DOWEL (CAT)</v>
          </cell>
        </row>
        <row r="489">
          <cell r="B489">
            <v>7871014040</v>
          </cell>
          <cell r="C489">
            <v>5</v>
          </cell>
          <cell r="D489">
            <v>508</v>
          </cell>
          <cell r="G489">
            <v>37844</v>
          </cell>
          <cell r="H489" t="str">
            <v>7W-0140</v>
          </cell>
          <cell r="I489">
            <v>36426</v>
          </cell>
          <cell r="K489">
            <v>5</v>
          </cell>
          <cell r="L489">
            <v>504040</v>
          </cell>
          <cell r="M489" t="str">
            <v>CAT AIR COMPRESSOR DRIVE 3406C (HGL)</v>
          </cell>
        </row>
        <row r="490">
          <cell r="B490">
            <v>7871033740</v>
          </cell>
          <cell r="C490">
            <v>4</v>
          </cell>
          <cell r="D490">
            <v>508</v>
          </cell>
          <cell r="H490" t="str">
            <v>135-0337</v>
          </cell>
          <cell r="I490">
            <v>37391</v>
          </cell>
          <cell r="K490">
            <v>4</v>
          </cell>
          <cell r="L490">
            <v>505210</v>
          </cell>
          <cell r="M490" t="str">
            <v>GEAR</v>
          </cell>
        </row>
        <row r="491">
          <cell r="B491">
            <v>7871034300</v>
          </cell>
          <cell r="C491">
            <v>11</v>
          </cell>
          <cell r="D491">
            <v>400</v>
          </cell>
          <cell r="G491">
            <v>37819</v>
          </cell>
          <cell r="H491" t="str">
            <v>4N-0343</v>
          </cell>
          <cell r="I491">
            <v>36426</v>
          </cell>
          <cell r="K491">
            <v>11</v>
          </cell>
          <cell r="L491">
            <v>504040</v>
          </cell>
          <cell r="M491" t="str">
            <v>BEARING - SLEEVE  CAT</v>
          </cell>
        </row>
        <row r="492">
          <cell r="B492">
            <v>7871042140</v>
          </cell>
          <cell r="C492">
            <v>0</v>
          </cell>
          <cell r="D492">
            <v>508</v>
          </cell>
          <cell r="G492">
            <v>37407</v>
          </cell>
          <cell r="H492" t="str">
            <v>128-0421</v>
          </cell>
          <cell r="I492">
            <v>37391</v>
          </cell>
          <cell r="K492">
            <v>0</v>
          </cell>
          <cell r="L492">
            <v>505210</v>
          </cell>
          <cell r="M492" t="str">
            <v>PUMP GEAR</v>
          </cell>
        </row>
        <row r="493">
          <cell r="B493">
            <v>7871049340</v>
          </cell>
          <cell r="C493">
            <v>1</v>
          </cell>
          <cell r="D493">
            <v>508</v>
          </cell>
          <cell r="G493">
            <v>37407</v>
          </cell>
          <cell r="H493" t="str">
            <v>2W-0493</v>
          </cell>
          <cell r="I493">
            <v>37391</v>
          </cell>
          <cell r="K493">
            <v>1</v>
          </cell>
          <cell r="L493">
            <v>505210</v>
          </cell>
          <cell r="M493" t="str">
            <v>GEAR ASSEMBLY</v>
          </cell>
        </row>
        <row r="494">
          <cell r="B494">
            <v>7871049440</v>
          </cell>
          <cell r="C494">
            <v>1</v>
          </cell>
          <cell r="D494">
            <v>508</v>
          </cell>
          <cell r="G494">
            <v>37407</v>
          </cell>
          <cell r="H494" t="str">
            <v>2W-0494</v>
          </cell>
          <cell r="I494">
            <v>37391</v>
          </cell>
          <cell r="K494">
            <v>1</v>
          </cell>
          <cell r="L494">
            <v>505210</v>
          </cell>
          <cell r="M494" t="str">
            <v>ASSEMBLY GEAR</v>
          </cell>
        </row>
        <row r="495">
          <cell r="B495">
            <v>7871049940</v>
          </cell>
          <cell r="C495">
            <v>3</v>
          </cell>
          <cell r="D495">
            <v>508</v>
          </cell>
          <cell r="H495" t="str">
            <v>2W-0499</v>
          </cell>
          <cell r="I495">
            <v>37391</v>
          </cell>
          <cell r="K495">
            <v>3</v>
          </cell>
          <cell r="L495">
            <v>505210</v>
          </cell>
          <cell r="M495" t="str">
            <v>CRANKSHAFT GEAR</v>
          </cell>
        </row>
        <row r="496">
          <cell r="B496">
            <v>7871051840</v>
          </cell>
          <cell r="C496">
            <v>1</v>
          </cell>
          <cell r="D496">
            <v>508</v>
          </cell>
          <cell r="H496" t="str">
            <v>9W-0518</v>
          </cell>
          <cell r="I496">
            <v>37391</v>
          </cell>
          <cell r="K496">
            <v>1</v>
          </cell>
          <cell r="L496">
            <v>505210</v>
          </cell>
          <cell r="M496" t="str">
            <v>CERRIER RING GEAR</v>
          </cell>
        </row>
        <row r="497">
          <cell r="B497">
            <v>7871093540</v>
          </cell>
          <cell r="C497">
            <v>3</v>
          </cell>
          <cell r="D497">
            <v>508</v>
          </cell>
          <cell r="G497">
            <v>37407</v>
          </cell>
          <cell r="H497" t="str">
            <v>8N-0935</v>
          </cell>
          <cell r="I497">
            <v>37391</v>
          </cell>
          <cell r="K497">
            <v>3</v>
          </cell>
          <cell r="L497">
            <v>505210</v>
          </cell>
          <cell r="M497" t="str">
            <v>DRIVE GEAR</v>
          </cell>
        </row>
        <row r="498">
          <cell r="B498">
            <v>7871096640</v>
          </cell>
          <cell r="C498">
            <v>2</v>
          </cell>
          <cell r="D498">
            <v>206</v>
          </cell>
          <cell r="G498">
            <v>37965</v>
          </cell>
          <cell r="H498" t="str">
            <v>114-0966</v>
          </cell>
          <cell r="I498">
            <v>37062</v>
          </cell>
          <cell r="K498">
            <v>2</v>
          </cell>
          <cell r="L498">
            <v>504860</v>
          </cell>
          <cell r="M498" t="str">
            <v>SPUR CRANK GEAR CAT.</v>
          </cell>
        </row>
        <row r="499">
          <cell r="B499">
            <v>7871097700</v>
          </cell>
          <cell r="C499" t="str">
            <v>MISSING</v>
          </cell>
          <cell r="D499">
            <v>400</v>
          </cell>
          <cell r="H499" t="str">
            <v>6N-0977</v>
          </cell>
          <cell r="M499" t="str">
            <v>BEARING SLEEVE</v>
          </cell>
        </row>
        <row r="500">
          <cell r="B500">
            <v>7871101840</v>
          </cell>
          <cell r="C500">
            <v>4</v>
          </cell>
          <cell r="D500">
            <v>508</v>
          </cell>
          <cell r="G500">
            <v>37407</v>
          </cell>
          <cell r="H500" t="str">
            <v>4N-1018</v>
          </cell>
          <cell r="I500">
            <v>37391</v>
          </cell>
          <cell r="K500">
            <v>4</v>
          </cell>
          <cell r="L500">
            <v>505210</v>
          </cell>
          <cell r="M500" t="str">
            <v>GEAR ASSEMBLY</v>
          </cell>
        </row>
        <row r="501">
          <cell r="B501">
            <v>7871111640</v>
          </cell>
          <cell r="C501">
            <v>2</v>
          </cell>
          <cell r="D501">
            <v>508</v>
          </cell>
          <cell r="H501" t="str">
            <v>106-1116</v>
          </cell>
          <cell r="I501">
            <v>37391</v>
          </cell>
          <cell r="K501">
            <v>2</v>
          </cell>
          <cell r="L501">
            <v>505210</v>
          </cell>
          <cell r="M501" t="str">
            <v>DRIVE GEAR</v>
          </cell>
        </row>
        <row r="502">
          <cell r="B502">
            <v>7871132740</v>
          </cell>
          <cell r="C502">
            <v>0</v>
          </cell>
          <cell r="D502">
            <v>508</v>
          </cell>
          <cell r="H502" t="str">
            <v>153-1327</v>
          </cell>
          <cell r="I502">
            <v>37391</v>
          </cell>
          <cell r="K502">
            <v>0</v>
          </cell>
          <cell r="L502">
            <v>505210</v>
          </cell>
          <cell r="M502" t="str">
            <v>GEAR ASSEMBLY</v>
          </cell>
        </row>
        <row r="503">
          <cell r="B503">
            <v>7871133940</v>
          </cell>
          <cell r="C503">
            <v>0</v>
          </cell>
          <cell r="D503">
            <v>508</v>
          </cell>
          <cell r="H503" t="str">
            <v>151-1339</v>
          </cell>
          <cell r="I503">
            <v>37391</v>
          </cell>
          <cell r="K503">
            <v>0</v>
          </cell>
          <cell r="L503">
            <v>505210</v>
          </cell>
          <cell r="M503" t="str">
            <v>GEAR ASSEMBLY</v>
          </cell>
        </row>
        <row r="504">
          <cell r="B504">
            <v>7871149500</v>
          </cell>
          <cell r="C504">
            <v>0</v>
          </cell>
          <cell r="D504">
            <v>206</v>
          </cell>
          <cell r="G504">
            <v>37965</v>
          </cell>
          <cell r="H504" t="str">
            <v>208-1495</v>
          </cell>
          <cell r="I504">
            <v>36426</v>
          </cell>
          <cell r="K504">
            <v>0</v>
          </cell>
          <cell r="L504">
            <v>504040</v>
          </cell>
          <cell r="M504" t="str">
            <v>CAM GEAR CAT</v>
          </cell>
        </row>
        <row r="505">
          <cell r="B505">
            <v>7871149580</v>
          </cell>
          <cell r="C505" t="str">
            <v>MISSING</v>
          </cell>
          <cell r="D505">
            <v>310</v>
          </cell>
          <cell r="H505" t="str">
            <v>208-1495</v>
          </cell>
          <cell r="M505" t="str">
            <v>SEMI-FINISHED GEAR BLANK 208-1495</v>
          </cell>
        </row>
        <row r="506">
          <cell r="B506">
            <v>7871149590</v>
          </cell>
          <cell r="C506" t="str">
            <v>MISSING</v>
          </cell>
          <cell r="D506">
            <v>300</v>
          </cell>
          <cell r="G506">
            <v>37777</v>
          </cell>
          <cell r="H506" t="str">
            <v>208-1495</v>
          </cell>
          <cell r="M506" t="str">
            <v>CAM GEAR FORGING</v>
          </cell>
        </row>
        <row r="507">
          <cell r="B507">
            <v>7871157100</v>
          </cell>
          <cell r="C507" t="str">
            <v>MISSING</v>
          </cell>
          <cell r="D507">
            <v>400</v>
          </cell>
          <cell r="H507" t="str">
            <v>OS-1571</v>
          </cell>
          <cell r="M507" t="str">
            <v>BOLT 3/8 - 16</v>
          </cell>
        </row>
        <row r="508">
          <cell r="B508">
            <v>7871157940</v>
          </cell>
          <cell r="C508">
            <v>1</v>
          </cell>
          <cell r="D508">
            <v>206</v>
          </cell>
          <cell r="H508" t="str">
            <v>234-1579</v>
          </cell>
          <cell r="I508">
            <v>37937</v>
          </cell>
          <cell r="K508">
            <v>1</v>
          </cell>
          <cell r="L508">
            <v>505955</v>
          </cell>
          <cell r="M508" t="str">
            <v>DAMPER GP ASSEMBLY</v>
          </cell>
        </row>
        <row r="509">
          <cell r="B509">
            <v>7871158081</v>
          </cell>
          <cell r="C509">
            <v>1</v>
          </cell>
          <cell r="D509">
            <v>206</v>
          </cell>
          <cell r="G509">
            <v>38022</v>
          </cell>
          <cell r="H509" t="str">
            <v>234-1580</v>
          </cell>
          <cell r="I509">
            <v>37937</v>
          </cell>
          <cell r="K509">
            <v>1</v>
          </cell>
          <cell r="L509">
            <v>505955</v>
          </cell>
          <cell r="M509" t="str">
            <v>SEMI-FINISHED BLANK FOR DAMPER ASSEM</v>
          </cell>
        </row>
        <row r="510">
          <cell r="B510">
            <v>7871164000</v>
          </cell>
          <cell r="C510" t="str">
            <v>MISSING</v>
          </cell>
          <cell r="D510">
            <v>206</v>
          </cell>
          <cell r="G510">
            <v>38147</v>
          </cell>
          <cell r="H510" t="str">
            <v>244-1640</v>
          </cell>
          <cell r="M510" t="str">
            <v>DUAL CAM SENSORS GEAR (CAT)</v>
          </cell>
        </row>
        <row r="511">
          <cell r="B511">
            <v>7871164040</v>
          </cell>
          <cell r="C511" t="str">
            <v>MISSING</v>
          </cell>
          <cell r="D511">
            <v>206</v>
          </cell>
          <cell r="H511" t="str">
            <v>244-1640</v>
          </cell>
          <cell r="M511" t="str">
            <v>DUAL CAM SENSORS GEAR (CAT)</v>
          </cell>
        </row>
        <row r="512">
          <cell r="B512">
            <v>7871164100</v>
          </cell>
          <cell r="C512" t="str">
            <v>MISSING</v>
          </cell>
          <cell r="D512">
            <v>206</v>
          </cell>
          <cell r="G512">
            <v>38033</v>
          </cell>
          <cell r="H512" t="str">
            <v>244-1640</v>
          </cell>
          <cell r="M512" t="str">
            <v>DUAL CAM SENSORS GEAR (CAT)</v>
          </cell>
        </row>
        <row r="513">
          <cell r="B513">
            <v>7871164181</v>
          </cell>
          <cell r="C513" t="str">
            <v>MISSING</v>
          </cell>
          <cell r="D513">
            <v>206</v>
          </cell>
          <cell r="H513" t="str">
            <v>244-1641</v>
          </cell>
          <cell r="M513" t="str">
            <v>DUAL CAM SENSORS GEAR (CAT)</v>
          </cell>
        </row>
        <row r="514">
          <cell r="B514">
            <v>7871164190</v>
          </cell>
          <cell r="C514" t="str">
            <v>MISSING</v>
          </cell>
          <cell r="D514">
            <v>300</v>
          </cell>
          <cell r="G514">
            <v>38008</v>
          </cell>
          <cell r="H514" t="str">
            <v>244-1641</v>
          </cell>
          <cell r="M514" t="str">
            <v>DUAL CAM SENSORS FORGING</v>
          </cell>
        </row>
        <row r="515">
          <cell r="B515">
            <v>7871164740</v>
          </cell>
          <cell r="C515">
            <v>5</v>
          </cell>
          <cell r="D515">
            <v>508</v>
          </cell>
          <cell r="G515">
            <v>37407</v>
          </cell>
          <cell r="H515" t="str">
            <v>8N-1647</v>
          </cell>
          <cell r="I515">
            <v>37391</v>
          </cell>
          <cell r="K515">
            <v>5</v>
          </cell>
          <cell r="L515">
            <v>505210</v>
          </cell>
          <cell r="M515" t="str">
            <v>DRIVE GEAR</v>
          </cell>
        </row>
        <row r="516">
          <cell r="B516">
            <v>7871196040</v>
          </cell>
          <cell r="C516">
            <v>1</v>
          </cell>
          <cell r="D516">
            <v>508</v>
          </cell>
          <cell r="H516" t="str">
            <v>4P-1960</v>
          </cell>
          <cell r="I516">
            <v>37391</v>
          </cell>
          <cell r="K516">
            <v>1</v>
          </cell>
          <cell r="L516">
            <v>505210</v>
          </cell>
          <cell r="M516" t="str">
            <v>IDLER GEAR</v>
          </cell>
        </row>
        <row r="517">
          <cell r="B517">
            <v>7871196140</v>
          </cell>
          <cell r="C517">
            <v>1</v>
          </cell>
          <cell r="D517">
            <v>508</v>
          </cell>
          <cell r="H517" t="str">
            <v>4P-1961</v>
          </cell>
          <cell r="I517">
            <v>37391</v>
          </cell>
          <cell r="K517">
            <v>1</v>
          </cell>
          <cell r="L517">
            <v>505210</v>
          </cell>
          <cell r="M517" t="str">
            <v>IDLER GEAR</v>
          </cell>
        </row>
        <row r="518">
          <cell r="B518">
            <v>7871196240</v>
          </cell>
          <cell r="C518">
            <v>1</v>
          </cell>
          <cell r="D518">
            <v>508</v>
          </cell>
          <cell r="H518" t="str">
            <v>4P-1962</v>
          </cell>
          <cell r="I518">
            <v>36474</v>
          </cell>
          <cell r="K518">
            <v>1</v>
          </cell>
          <cell r="L518">
            <v>504094</v>
          </cell>
          <cell r="M518" t="str">
            <v>IDLER GEAR</v>
          </cell>
        </row>
        <row r="519">
          <cell r="B519">
            <v>7871196340</v>
          </cell>
          <cell r="C519">
            <v>1</v>
          </cell>
          <cell r="D519">
            <v>508</v>
          </cell>
          <cell r="H519" t="str">
            <v>4P-1963</v>
          </cell>
          <cell r="I519">
            <v>37391</v>
          </cell>
          <cell r="K519">
            <v>1</v>
          </cell>
          <cell r="L519">
            <v>505210</v>
          </cell>
          <cell r="M519" t="str">
            <v>IDLER GEAR</v>
          </cell>
        </row>
        <row r="520">
          <cell r="B520">
            <v>7871196440</v>
          </cell>
          <cell r="C520">
            <v>2</v>
          </cell>
          <cell r="D520">
            <v>508</v>
          </cell>
          <cell r="G520">
            <v>37407</v>
          </cell>
          <cell r="H520" t="str">
            <v>4P-1964</v>
          </cell>
          <cell r="I520">
            <v>37391</v>
          </cell>
          <cell r="K520">
            <v>2</v>
          </cell>
          <cell r="L520">
            <v>505210</v>
          </cell>
          <cell r="M520" t="str">
            <v>PTO GEAR</v>
          </cell>
        </row>
        <row r="521">
          <cell r="B521">
            <v>7871196640</v>
          </cell>
          <cell r="C521">
            <v>2</v>
          </cell>
          <cell r="D521">
            <v>508</v>
          </cell>
          <cell r="H521" t="str">
            <v>4P-1966</v>
          </cell>
          <cell r="I521">
            <v>37391</v>
          </cell>
          <cell r="K521">
            <v>2</v>
          </cell>
          <cell r="L521">
            <v>505210</v>
          </cell>
          <cell r="M521" t="str">
            <v>CRANKSHAFT GEAR</v>
          </cell>
        </row>
        <row r="522">
          <cell r="B522">
            <v>7871198140</v>
          </cell>
          <cell r="C522">
            <v>0</v>
          </cell>
          <cell r="D522">
            <v>508</v>
          </cell>
          <cell r="H522" t="str">
            <v>9Y-1981</v>
          </cell>
          <cell r="I522">
            <v>37391</v>
          </cell>
          <cell r="K522">
            <v>0</v>
          </cell>
          <cell r="L522">
            <v>505210</v>
          </cell>
          <cell r="M522" t="str">
            <v>GEAR ASSEMBLY</v>
          </cell>
        </row>
        <row r="523">
          <cell r="B523">
            <v>7871203800</v>
          </cell>
          <cell r="C523">
            <v>0</v>
          </cell>
          <cell r="D523">
            <v>400</v>
          </cell>
          <cell r="H523" t="str">
            <v>9X-2038</v>
          </cell>
          <cell r="I523">
            <v>37817</v>
          </cell>
          <cell r="K523">
            <v>0</v>
          </cell>
          <cell r="L523">
            <v>505759</v>
          </cell>
          <cell r="M523" t="str">
            <v>WASHER  9X-2038</v>
          </cell>
        </row>
        <row r="524">
          <cell r="B524">
            <v>7871211200</v>
          </cell>
          <cell r="C524">
            <v>1</v>
          </cell>
          <cell r="D524">
            <v>206</v>
          </cell>
          <cell r="H524" t="str">
            <v>204-2112</v>
          </cell>
          <cell r="I524">
            <v>36426</v>
          </cell>
          <cell r="K524">
            <v>1</v>
          </cell>
          <cell r="L524">
            <v>504040</v>
          </cell>
          <cell r="M524" t="str">
            <v>CAM GEAR DUAL CAM SENSORS (CAT)</v>
          </cell>
        </row>
        <row r="525">
          <cell r="B525">
            <v>7871211280</v>
          </cell>
          <cell r="C525" t="str">
            <v>MISSING</v>
          </cell>
          <cell r="D525">
            <v>310</v>
          </cell>
          <cell r="H525" t="str">
            <v>204-2112</v>
          </cell>
          <cell r="M525" t="str">
            <v>204-2112 SEMI-FINISHED GEAR BLANK</v>
          </cell>
        </row>
        <row r="526">
          <cell r="B526">
            <v>7871211281</v>
          </cell>
          <cell r="C526">
            <v>1</v>
          </cell>
          <cell r="D526">
            <v>206</v>
          </cell>
          <cell r="H526" t="str">
            <v>204-2112</v>
          </cell>
          <cell r="I526">
            <v>37466</v>
          </cell>
          <cell r="K526">
            <v>1</v>
          </cell>
          <cell r="L526">
            <v>505302</v>
          </cell>
          <cell r="M526" t="str">
            <v>DUAL SENSOR CAM GEAR</v>
          </cell>
        </row>
        <row r="527">
          <cell r="B527">
            <v>7871211290</v>
          </cell>
          <cell r="C527" t="str">
            <v>MISSING</v>
          </cell>
          <cell r="D527">
            <v>300</v>
          </cell>
          <cell r="G527">
            <v>37517</v>
          </cell>
          <cell r="H527" t="str">
            <v>204-2112</v>
          </cell>
          <cell r="M527" t="str">
            <v>204-2112 FORGING</v>
          </cell>
        </row>
        <row r="528">
          <cell r="B528">
            <v>7871211300</v>
          </cell>
          <cell r="C528">
            <v>1</v>
          </cell>
          <cell r="D528">
            <v>400</v>
          </cell>
          <cell r="G528">
            <v>37473</v>
          </cell>
          <cell r="H528" t="str">
            <v>204-2113</v>
          </cell>
          <cell r="I528">
            <v>37347</v>
          </cell>
          <cell r="K528">
            <v>1</v>
          </cell>
          <cell r="L528">
            <v>505172</v>
          </cell>
          <cell r="M528" t="str">
            <v>PLATE (CAT)</v>
          </cell>
        </row>
        <row r="529">
          <cell r="B529">
            <v>7871211400</v>
          </cell>
          <cell r="C529">
            <v>1</v>
          </cell>
          <cell r="D529">
            <v>206</v>
          </cell>
          <cell r="G529">
            <v>37909</v>
          </cell>
          <cell r="H529" t="str">
            <v>204-2114</v>
          </cell>
          <cell r="I529">
            <v>37466</v>
          </cell>
          <cell r="K529">
            <v>1</v>
          </cell>
          <cell r="L529">
            <v>505302</v>
          </cell>
          <cell r="M529" t="str">
            <v>DUAL SENSOR CAM GEAR</v>
          </cell>
        </row>
        <row r="530">
          <cell r="B530">
            <v>7871211440</v>
          </cell>
          <cell r="C530">
            <v>1</v>
          </cell>
          <cell r="D530">
            <v>206</v>
          </cell>
          <cell r="G530">
            <v>37999</v>
          </cell>
          <cell r="H530" t="str">
            <v>204-2114</v>
          </cell>
          <cell r="I530">
            <v>36426</v>
          </cell>
          <cell r="K530">
            <v>1</v>
          </cell>
          <cell r="L530">
            <v>504040</v>
          </cell>
          <cell r="M530" t="str">
            <v>CAM GEAR ASSEMBLY DUAL SENSORS (CAT)</v>
          </cell>
        </row>
        <row r="531">
          <cell r="B531">
            <v>7871223140</v>
          </cell>
          <cell r="C531">
            <v>1</v>
          </cell>
          <cell r="D531">
            <v>508</v>
          </cell>
          <cell r="G531">
            <v>37407</v>
          </cell>
          <cell r="H531" t="str">
            <v>4P-2231</v>
          </cell>
          <cell r="I531">
            <v>37391</v>
          </cell>
          <cell r="K531">
            <v>1</v>
          </cell>
          <cell r="L531">
            <v>505210</v>
          </cell>
          <cell r="M531" t="str">
            <v>DRIVE GEAR</v>
          </cell>
        </row>
        <row r="532">
          <cell r="B532">
            <v>7871245440</v>
          </cell>
          <cell r="C532">
            <v>0</v>
          </cell>
          <cell r="D532">
            <v>206</v>
          </cell>
          <cell r="G532">
            <v>37965</v>
          </cell>
          <cell r="H532" t="str">
            <v>200-2454</v>
          </cell>
          <cell r="I532">
            <v>36426</v>
          </cell>
          <cell r="K532">
            <v>0</v>
          </cell>
          <cell r="L532">
            <v>504040</v>
          </cell>
          <cell r="M532" t="str">
            <v>CAT CLUSTER GEAR ASSEMBLY</v>
          </cell>
        </row>
        <row r="533">
          <cell r="B533">
            <v>7871245500</v>
          </cell>
          <cell r="C533" t="str">
            <v>MISSING</v>
          </cell>
          <cell r="D533">
            <v>400</v>
          </cell>
          <cell r="G533">
            <v>38097</v>
          </cell>
          <cell r="H533" t="str">
            <v>200-2455</v>
          </cell>
          <cell r="M533" t="str">
            <v>CAT SHIM FOR 200-2454 ASSEMBLY</v>
          </cell>
        </row>
        <row r="534">
          <cell r="B534">
            <v>7871265400</v>
          </cell>
          <cell r="C534">
            <v>0</v>
          </cell>
          <cell r="D534">
            <v>400</v>
          </cell>
          <cell r="G534">
            <v>38204</v>
          </cell>
          <cell r="H534" t="str">
            <v>241-2654</v>
          </cell>
          <cell r="I534">
            <v>38128</v>
          </cell>
          <cell r="K534">
            <v>0</v>
          </cell>
          <cell r="L534">
            <v>506253</v>
          </cell>
          <cell r="M534" t="str">
            <v>ROLLER</v>
          </cell>
        </row>
        <row r="535">
          <cell r="B535">
            <v>7871265940</v>
          </cell>
          <cell r="C535">
            <v>0</v>
          </cell>
          <cell r="D535">
            <v>206</v>
          </cell>
          <cell r="G535">
            <v>37965</v>
          </cell>
          <cell r="H535" t="str">
            <v>128-2659</v>
          </cell>
          <cell r="I535">
            <v>37062</v>
          </cell>
          <cell r="K535">
            <v>0</v>
          </cell>
          <cell r="L535">
            <v>504860</v>
          </cell>
          <cell r="M535" t="str">
            <v>CLUSTER ASSEMBLY (CAT.)</v>
          </cell>
        </row>
        <row r="536">
          <cell r="B536">
            <v>7871266100</v>
          </cell>
          <cell r="C536">
            <v>1</v>
          </cell>
          <cell r="D536">
            <v>400</v>
          </cell>
          <cell r="G536">
            <v>37172</v>
          </cell>
          <cell r="H536" t="str">
            <v>128-2661</v>
          </cell>
          <cell r="I536">
            <v>37391</v>
          </cell>
          <cell r="K536">
            <v>1</v>
          </cell>
          <cell r="L536">
            <v>505210</v>
          </cell>
          <cell r="M536" t="str">
            <v>BUSHING (128-2661) FOR 149-9107 (CAT</v>
          </cell>
        </row>
        <row r="537">
          <cell r="B537">
            <v>7871266540</v>
          </cell>
          <cell r="C537">
            <v>0</v>
          </cell>
          <cell r="D537">
            <v>206</v>
          </cell>
          <cell r="H537" t="str">
            <v>241-2665</v>
          </cell>
          <cell r="I537">
            <v>38028</v>
          </cell>
          <cell r="K537">
            <v>0</v>
          </cell>
          <cell r="L537">
            <v>506099</v>
          </cell>
          <cell r="M537" t="str">
            <v>GEAR ASSEMBLY - CLUSTER</v>
          </cell>
        </row>
        <row r="538">
          <cell r="B538">
            <v>7871285140</v>
          </cell>
          <cell r="C538">
            <v>1</v>
          </cell>
          <cell r="D538">
            <v>508</v>
          </cell>
          <cell r="H538" t="str">
            <v>100-2851</v>
          </cell>
          <cell r="I538">
            <v>37391</v>
          </cell>
          <cell r="K538">
            <v>1</v>
          </cell>
          <cell r="L538">
            <v>505210</v>
          </cell>
          <cell r="M538" t="str">
            <v>RING DRIVE GEAR</v>
          </cell>
        </row>
        <row r="539">
          <cell r="B539">
            <v>7871294040</v>
          </cell>
          <cell r="C539">
            <v>1</v>
          </cell>
          <cell r="D539">
            <v>206</v>
          </cell>
          <cell r="G539">
            <v>37785</v>
          </cell>
          <cell r="H539" t="str">
            <v>151-2940</v>
          </cell>
          <cell r="I539">
            <v>36426</v>
          </cell>
          <cell r="K539">
            <v>1</v>
          </cell>
          <cell r="L539">
            <v>504040</v>
          </cell>
          <cell r="M539" t="str">
            <v>CAT CRANKSHAFT GEAR 3412C/E</v>
          </cell>
        </row>
        <row r="540">
          <cell r="B540">
            <v>7871294090</v>
          </cell>
          <cell r="C540" t="str">
            <v>MISSING</v>
          </cell>
          <cell r="D540">
            <v>300</v>
          </cell>
          <cell r="G540">
            <v>37299</v>
          </cell>
          <cell r="H540" t="str">
            <v>151-2940</v>
          </cell>
          <cell r="M540" t="str">
            <v>CAT CRANKSHAFT GEAR FORGING 3412C/E</v>
          </cell>
        </row>
        <row r="541">
          <cell r="B541">
            <v>7871294500</v>
          </cell>
          <cell r="C541">
            <v>1</v>
          </cell>
          <cell r="D541">
            <v>508</v>
          </cell>
          <cell r="H541" t="str">
            <v>151-2945</v>
          </cell>
          <cell r="I541">
            <v>37466</v>
          </cell>
          <cell r="K541">
            <v>1</v>
          </cell>
          <cell r="L541">
            <v>505302</v>
          </cell>
          <cell r="M541" t="str">
            <v>IDLER GEAR (CAT)</v>
          </cell>
        </row>
        <row r="542">
          <cell r="B542">
            <v>7871294640</v>
          </cell>
          <cell r="C542">
            <v>1</v>
          </cell>
          <cell r="D542">
            <v>508</v>
          </cell>
          <cell r="G542">
            <v>37407</v>
          </cell>
          <cell r="H542" t="str">
            <v>151-2946</v>
          </cell>
          <cell r="I542">
            <v>36426</v>
          </cell>
          <cell r="K542">
            <v>1</v>
          </cell>
          <cell r="L542">
            <v>504040</v>
          </cell>
          <cell r="M542" t="str">
            <v>CAT. IDLER GEAR ASSEMBLY 3412C/E (GH</v>
          </cell>
        </row>
        <row r="543">
          <cell r="B543">
            <v>7871294641</v>
          </cell>
          <cell r="C543">
            <v>1</v>
          </cell>
          <cell r="D543">
            <v>206</v>
          </cell>
          <cell r="H543" t="str">
            <v>151-2946</v>
          </cell>
          <cell r="I543">
            <v>37466</v>
          </cell>
          <cell r="K543">
            <v>1</v>
          </cell>
          <cell r="L543">
            <v>505302</v>
          </cell>
          <cell r="M543" t="str">
            <v>IDLER GEAR ASSEMBLY (CAT)</v>
          </cell>
        </row>
        <row r="544">
          <cell r="B544">
            <v>7871294645</v>
          </cell>
          <cell r="C544">
            <v>1</v>
          </cell>
          <cell r="D544">
            <v>508</v>
          </cell>
          <cell r="H544" t="str">
            <v>155-2946</v>
          </cell>
          <cell r="I544">
            <v>37391</v>
          </cell>
          <cell r="K544">
            <v>1</v>
          </cell>
          <cell r="L544">
            <v>505210</v>
          </cell>
          <cell r="M544" t="str">
            <v>DRIVE GEAR</v>
          </cell>
        </row>
        <row r="545">
          <cell r="B545">
            <v>7871337440</v>
          </cell>
          <cell r="C545">
            <v>2</v>
          </cell>
          <cell r="D545">
            <v>508</v>
          </cell>
          <cell r="G545">
            <v>38063</v>
          </cell>
          <cell r="H545" t="str">
            <v>101-3374</v>
          </cell>
          <cell r="I545">
            <v>36426</v>
          </cell>
          <cell r="K545">
            <v>2</v>
          </cell>
          <cell r="L545">
            <v>504040</v>
          </cell>
          <cell r="M545" t="str">
            <v>CAT. CAMSHAFT GEAR 3408&amp;3412C/E (GHT</v>
          </cell>
        </row>
        <row r="546">
          <cell r="B546">
            <v>7871338440</v>
          </cell>
          <cell r="C546">
            <v>1</v>
          </cell>
          <cell r="D546">
            <v>508</v>
          </cell>
          <cell r="G546">
            <v>37407</v>
          </cell>
          <cell r="H546" t="str">
            <v>2W-3384</v>
          </cell>
          <cell r="I546">
            <v>37391</v>
          </cell>
          <cell r="K546">
            <v>1</v>
          </cell>
          <cell r="L546">
            <v>505210</v>
          </cell>
          <cell r="M546" t="str">
            <v>PTO GEAR</v>
          </cell>
        </row>
        <row r="547">
          <cell r="B547">
            <v>7871341640</v>
          </cell>
          <cell r="C547">
            <v>1</v>
          </cell>
          <cell r="D547">
            <v>508</v>
          </cell>
          <cell r="G547">
            <v>38063</v>
          </cell>
          <cell r="H547" t="str">
            <v>109-3416</v>
          </cell>
          <cell r="I547">
            <v>36426</v>
          </cell>
          <cell r="K547">
            <v>1</v>
          </cell>
          <cell r="L547">
            <v>504040</v>
          </cell>
          <cell r="M547" t="str">
            <v>CAT OIL PUMP DRIVE GEAR 3412E (HGL)</v>
          </cell>
        </row>
        <row r="548">
          <cell r="B548">
            <v>7871344540</v>
          </cell>
          <cell r="C548">
            <v>2</v>
          </cell>
          <cell r="D548">
            <v>508</v>
          </cell>
          <cell r="G548">
            <v>37407</v>
          </cell>
          <cell r="H548" t="str">
            <v>112-3445</v>
          </cell>
          <cell r="I548">
            <v>37391</v>
          </cell>
          <cell r="K548">
            <v>2</v>
          </cell>
          <cell r="L548">
            <v>505210</v>
          </cell>
          <cell r="M548" t="str">
            <v>DRIVE GEAR</v>
          </cell>
        </row>
        <row r="549">
          <cell r="B549">
            <v>7871351840</v>
          </cell>
          <cell r="C549">
            <v>4</v>
          </cell>
          <cell r="D549">
            <v>508</v>
          </cell>
          <cell r="H549" t="str">
            <v>9Y-3518</v>
          </cell>
          <cell r="I549">
            <v>37391</v>
          </cell>
          <cell r="K549">
            <v>4</v>
          </cell>
          <cell r="L549">
            <v>505210</v>
          </cell>
          <cell r="M549" t="str">
            <v>GEAR</v>
          </cell>
        </row>
        <row r="550">
          <cell r="B550">
            <v>7871356640</v>
          </cell>
          <cell r="C550">
            <v>2</v>
          </cell>
          <cell r="D550">
            <v>508</v>
          </cell>
          <cell r="H550" t="str">
            <v>4P-3566</v>
          </cell>
          <cell r="I550">
            <v>37391</v>
          </cell>
          <cell r="K550">
            <v>2</v>
          </cell>
          <cell r="L550">
            <v>505210</v>
          </cell>
          <cell r="M550" t="str">
            <v>GEAR</v>
          </cell>
        </row>
        <row r="551">
          <cell r="B551">
            <v>7871362540</v>
          </cell>
          <cell r="C551">
            <v>1</v>
          </cell>
          <cell r="D551">
            <v>508</v>
          </cell>
          <cell r="G551">
            <v>38063</v>
          </cell>
          <cell r="H551" t="str">
            <v>6I-3625</v>
          </cell>
          <cell r="I551">
            <v>36426</v>
          </cell>
          <cell r="K551">
            <v>1</v>
          </cell>
          <cell r="L551">
            <v>504040</v>
          </cell>
          <cell r="M551" t="str">
            <v>CAT ASSEMBLY IDLER 3456&amp;C15/16</v>
          </cell>
        </row>
        <row r="552">
          <cell r="B552">
            <v>7871364740</v>
          </cell>
          <cell r="C552">
            <v>0</v>
          </cell>
          <cell r="D552">
            <v>508</v>
          </cell>
          <cell r="G552">
            <v>37454</v>
          </cell>
          <cell r="H552" t="str">
            <v>4P-3647</v>
          </cell>
          <cell r="I552">
            <v>37391</v>
          </cell>
          <cell r="K552">
            <v>0</v>
          </cell>
          <cell r="L552">
            <v>505210</v>
          </cell>
          <cell r="M552" t="str">
            <v>GEAR ASSEMBLY</v>
          </cell>
        </row>
        <row r="553">
          <cell r="B553">
            <v>7871372040</v>
          </cell>
          <cell r="C553">
            <v>3</v>
          </cell>
          <cell r="D553">
            <v>508</v>
          </cell>
          <cell r="H553" t="str">
            <v>147-3720</v>
          </cell>
          <cell r="I553">
            <v>37391</v>
          </cell>
          <cell r="K553">
            <v>3</v>
          </cell>
          <cell r="L553">
            <v>505210</v>
          </cell>
          <cell r="M553" t="str">
            <v>GEAR</v>
          </cell>
        </row>
        <row r="554">
          <cell r="B554">
            <v>7871372340</v>
          </cell>
          <cell r="C554">
            <v>1</v>
          </cell>
          <cell r="D554">
            <v>508</v>
          </cell>
          <cell r="G554">
            <v>37407</v>
          </cell>
          <cell r="H554" t="str">
            <v>147-3723</v>
          </cell>
          <cell r="I554">
            <v>37391</v>
          </cell>
          <cell r="K554">
            <v>1</v>
          </cell>
          <cell r="L554">
            <v>505210</v>
          </cell>
          <cell r="M554" t="str">
            <v>GEAR</v>
          </cell>
        </row>
        <row r="555">
          <cell r="B555">
            <v>7871373340</v>
          </cell>
          <cell r="C555">
            <v>5</v>
          </cell>
          <cell r="D555">
            <v>508</v>
          </cell>
          <cell r="G555">
            <v>38195</v>
          </cell>
          <cell r="H555" t="str">
            <v>6I-3733</v>
          </cell>
          <cell r="I555">
            <v>37391</v>
          </cell>
          <cell r="K555">
            <v>5</v>
          </cell>
          <cell r="L555">
            <v>505210</v>
          </cell>
          <cell r="M555" t="str">
            <v>CAMSHAFT GEAR</v>
          </cell>
        </row>
        <row r="556">
          <cell r="B556">
            <v>7871383440</v>
          </cell>
          <cell r="C556">
            <v>0</v>
          </cell>
          <cell r="D556">
            <v>508</v>
          </cell>
          <cell r="G556">
            <v>37407</v>
          </cell>
          <cell r="H556" t="str">
            <v>192-3834</v>
          </cell>
          <cell r="I556">
            <v>37391</v>
          </cell>
          <cell r="K556">
            <v>0</v>
          </cell>
          <cell r="L556">
            <v>505210</v>
          </cell>
          <cell r="M556" t="str">
            <v>IDLER ASSEMBLY GEAR</v>
          </cell>
        </row>
        <row r="557">
          <cell r="B557">
            <v>7871386700</v>
          </cell>
          <cell r="C557">
            <v>7</v>
          </cell>
          <cell r="D557">
            <v>400</v>
          </cell>
          <cell r="G557">
            <v>38201</v>
          </cell>
          <cell r="H557" t="str">
            <v>1B-3867</v>
          </cell>
          <cell r="I557">
            <v>37817</v>
          </cell>
          <cell r="K557">
            <v>7</v>
          </cell>
          <cell r="L557">
            <v>505759</v>
          </cell>
          <cell r="M557" t="str">
            <v>BEARING, BALL 1B-3867</v>
          </cell>
        </row>
        <row r="558">
          <cell r="B558">
            <v>7871387540</v>
          </cell>
          <cell r="C558">
            <v>4</v>
          </cell>
          <cell r="D558">
            <v>508</v>
          </cell>
          <cell r="G558">
            <v>37931</v>
          </cell>
          <cell r="H558" t="str">
            <v>2W-3875</v>
          </cell>
          <cell r="I558">
            <v>36426</v>
          </cell>
          <cell r="K558">
            <v>4</v>
          </cell>
          <cell r="L558">
            <v>504040</v>
          </cell>
          <cell r="M558" t="str">
            <v>CAT. OIL PUMP DRIVE GEAR 3412C (GHT)</v>
          </cell>
        </row>
        <row r="559">
          <cell r="B559">
            <v>7871387600</v>
          </cell>
          <cell r="C559" t="str">
            <v>MISSING</v>
          </cell>
          <cell r="D559">
            <v>300</v>
          </cell>
          <cell r="H559" t="str">
            <v>2W-3876</v>
          </cell>
          <cell r="M559" t="str">
            <v>OIL PUMP IDLER GEAR (CAT)</v>
          </cell>
        </row>
        <row r="560">
          <cell r="B560">
            <v>7871390740</v>
          </cell>
          <cell r="C560">
            <v>1</v>
          </cell>
          <cell r="D560">
            <v>206</v>
          </cell>
          <cell r="G560">
            <v>37999</v>
          </cell>
          <cell r="H560" t="str">
            <v>222-3907</v>
          </cell>
          <cell r="I560">
            <v>37438</v>
          </cell>
          <cell r="K560">
            <v>1</v>
          </cell>
          <cell r="L560">
            <v>505282</v>
          </cell>
          <cell r="M560" t="str">
            <v>CAT CAM GEAR</v>
          </cell>
        </row>
        <row r="561">
          <cell r="B561">
            <v>7871390790</v>
          </cell>
          <cell r="C561" t="str">
            <v>MISSING</v>
          </cell>
          <cell r="D561">
            <v>300</v>
          </cell>
          <cell r="G561">
            <v>37699</v>
          </cell>
          <cell r="H561" t="str">
            <v>222-3907</v>
          </cell>
          <cell r="M561" t="str">
            <v>CAT CAM GEAR FORGING P/N 222-3907</v>
          </cell>
        </row>
        <row r="562">
          <cell r="B562">
            <v>7871397340</v>
          </cell>
          <cell r="C562">
            <v>3</v>
          </cell>
          <cell r="D562">
            <v>508</v>
          </cell>
          <cell r="H562" t="str">
            <v>1N-3973</v>
          </cell>
          <cell r="I562">
            <v>37391</v>
          </cell>
          <cell r="K562">
            <v>3</v>
          </cell>
          <cell r="L562">
            <v>505210</v>
          </cell>
          <cell r="M562" t="str">
            <v>GEAR</v>
          </cell>
        </row>
        <row r="563">
          <cell r="B563">
            <v>7871399640</v>
          </cell>
          <cell r="C563">
            <v>5</v>
          </cell>
          <cell r="D563">
            <v>508</v>
          </cell>
          <cell r="G563">
            <v>37407</v>
          </cell>
          <cell r="H563" t="str">
            <v>2W-3996</v>
          </cell>
          <cell r="I563">
            <v>37391</v>
          </cell>
          <cell r="K563">
            <v>5</v>
          </cell>
          <cell r="L563">
            <v>505210</v>
          </cell>
          <cell r="M563" t="str">
            <v>CRANKSHAFT GEAR</v>
          </cell>
        </row>
        <row r="564">
          <cell r="B564">
            <v>7871408740</v>
          </cell>
          <cell r="C564">
            <v>0</v>
          </cell>
          <cell r="D564">
            <v>508</v>
          </cell>
          <cell r="G564">
            <v>37844</v>
          </cell>
          <cell r="H564" t="str">
            <v>2W-4087</v>
          </cell>
          <cell r="I564">
            <v>36426</v>
          </cell>
          <cell r="K564">
            <v>0</v>
          </cell>
          <cell r="L564">
            <v>504040</v>
          </cell>
          <cell r="M564" t="str">
            <v>CAT OIL PUMP IDLER 3412C (HGL)</v>
          </cell>
        </row>
        <row r="565">
          <cell r="B565">
            <v>7871420540</v>
          </cell>
          <cell r="C565">
            <v>2</v>
          </cell>
          <cell r="D565">
            <v>508</v>
          </cell>
          <cell r="H565" t="str">
            <v>142-4205</v>
          </cell>
          <cell r="I565">
            <v>37391</v>
          </cell>
          <cell r="K565">
            <v>2</v>
          </cell>
          <cell r="L565">
            <v>505210</v>
          </cell>
          <cell r="M565" t="str">
            <v>DRIVE GEAR</v>
          </cell>
        </row>
        <row r="566">
          <cell r="B566">
            <v>7871425840</v>
          </cell>
          <cell r="C566">
            <v>2</v>
          </cell>
          <cell r="D566">
            <v>508</v>
          </cell>
          <cell r="G566">
            <v>37642</v>
          </cell>
          <cell r="H566" t="str">
            <v>4P-4258</v>
          </cell>
          <cell r="I566">
            <v>37391</v>
          </cell>
          <cell r="K566">
            <v>2</v>
          </cell>
          <cell r="L566">
            <v>505210</v>
          </cell>
          <cell r="M566" t="str">
            <v>RING DRIVE GEAR</v>
          </cell>
        </row>
        <row r="567">
          <cell r="B567">
            <v>7871440281</v>
          </cell>
          <cell r="C567">
            <v>2</v>
          </cell>
          <cell r="D567">
            <v>206</v>
          </cell>
          <cell r="E567" t="str">
            <v>F</v>
          </cell>
          <cell r="G567">
            <v>38062</v>
          </cell>
          <cell r="H567" t="str">
            <v>236-4402</v>
          </cell>
          <cell r="I567">
            <v>38047</v>
          </cell>
          <cell r="K567">
            <v>2</v>
          </cell>
          <cell r="L567">
            <v>506121</v>
          </cell>
          <cell r="M567" t="str">
            <v>CAM GEAR (CAT)</v>
          </cell>
        </row>
        <row r="568">
          <cell r="B568">
            <v>7871440290</v>
          </cell>
          <cell r="C568">
            <v>2</v>
          </cell>
          <cell r="D568">
            <v>300</v>
          </cell>
          <cell r="H568" t="str">
            <v>236-4402</v>
          </cell>
          <cell r="I568">
            <v>38047</v>
          </cell>
          <cell r="K568">
            <v>2</v>
          </cell>
          <cell r="L568">
            <v>506121</v>
          </cell>
          <cell r="M568" t="str">
            <v>CAM GEAR FORGING (CAT)</v>
          </cell>
        </row>
        <row r="569">
          <cell r="B569">
            <v>7871440300</v>
          </cell>
          <cell r="C569">
            <v>1</v>
          </cell>
          <cell r="D569">
            <v>206</v>
          </cell>
          <cell r="H569" t="str">
            <v>236-4403</v>
          </cell>
          <cell r="I569">
            <v>38047</v>
          </cell>
          <cell r="K569">
            <v>1</v>
          </cell>
          <cell r="L569">
            <v>506121</v>
          </cell>
          <cell r="M569" t="str">
            <v>CAM GEAR (CAT)</v>
          </cell>
        </row>
        <row r="570">
          <cell r="B570">
            <v>7871440340</v>
          </cell>
          <cell r="C570">
            <v>1</v>
          </cell>
          <cell r="D570">
            <v>206</v>
          </cell>
          <cell r="H570" t="str">
            <v>236-4403</v>
          </cell>
          <cell r="I570">
            <v>38047</v>
          </cell>
          <cell r="K570">
            <v>1</v>
          </cell>
          <cell r="L570">
            <v>506121</v>
          </cell>
          <cell r="M570" t="str">
            <v>CAM GEAR (CAT)</v>
          </cell>
        </row>
        <row r="571">
          <cell r="B571">
            <v>7871456340</v>
          </cell>
          <cell r="C571" t="str">
            <v>MISSING</v>
          </cell>
          <cell r="D571">
            <v>508</v>
          </cell>
          <cell r="H571" t="str">
            <v>2P-4563</v>
          </cell>
          <cell r="M571" t="str">
            <v>CRANKSHAFT GEAR</v>
          </cell>
        </row>
        <row r="572">
          <cell r="B572">
            <v>7871457500</v>
          </cell>
          <cell r="C572">
            <v>4</v>
          </cell>
          <cell r="D572">
            <v>206</v>
          </cell>
          <cell r="G572">
            <v>37872</v>
          </cell>
          <cell r="H572" t="str">
            <v>6I-4575</v>
          </cell>
          <cell r="I572">
            <v>38198</v>
          </cell>
          <cell r="K572">
            <v>4</v>
          </cell>
          <cell r="L572">
            <v>506413</v>
          </cell>
          <cell r="M572" t="str">
            <v>CAT TRANSFER PUMP GEAR 3456&amp;C15/16</v>
          </cell>
        </row>
        <row r="573">
          <cell r="B573">
            <v>7871457540</v>
          </cell>
          <cell r="C573">
            <v>3</v>
          </cell>
          <cell r="D573">
            <v>508</v>
          </cell>
          <cell r="G573">
            <v>38153</v>
          </cell>
          <cell r="H573" t="str">
            <v>6I-4575</v>
          </cell>
          <cell r="I573">
            <v>36426</v>
          </cell>
          <cell r="K573">
            <v>3</v>
          </cell>
          <cell r="L573">
            <v>504040</v>
          </cell>
          <cell r="M573" t="str">
            <v>CAT TRANSFER PUMP GEAR 3456&amp;C15/16 (</v>
          </cell>
        </row>
        <row r="574">
          <cell r="B574">
            <v>7871457590</v>
          </cell>
          <cell r="C574" t="str">
            <v>MISSING</v>
          </cell>
          <cell r="D574">
            <v>206</v>
          </cell>
          <cell r="G574">
            <v>37840</v>
          </cell>
          <cell r="H574" t="str">
            <v>6I-4575</v>
          </cell>
          <cell r="M574" t="str">
            <v>FORGING 6I-4575</v>
          </cell>
        </row>
        <row r="575">
          <cell r="B575">
            <v>7871457740</v>
          </cell>
          <cell r="C575">
            <v>0</v>
          </cell>
          <cell r="D575">
            <v>206</v>
          </cell>
          <cell r="G575">
            <v>37965</v>
          </cell>
          <cell r="H575" t="str">
            <v>208-4577</v>
          </cell>
          <cell r="I575">
            <v>36426</v>
          </cell>
          <cell r="K575">
            <v>0</v>
          </cell>
          <cell r="L575">
            <v>504040</v>
          </cell>
          <cell r="M575" t="str">
            <v>CAM GEAR ASSEMBLY SINGLE ACTIVE CAT</v>
          </cell>
        </row>
        <row r="576">
          <cell r="B576">
            <v>7871458100</v>
          </cell>
          <cell r="C576">
            <v>3</v>
          </cell>
          <cell r="D576">
            <v>206</v>
          </cell>
          <cell r="G576">
            <v>37785</v>
          </cell>
          <cell r="H576" t="str">
            <v>6I-4581</v>
          </cell>
          <cell r="I576">
            <v>37062</v>
          </cell>
          <cell r="K576">
            <v>3</v>
          </cell>
          <cell r="L576">
            <v>504860</v>
          </cell>
          <cell r="M576" t="str">
            <v>LG CLUSTER (CAT.)</v>
          </cell>
        </row>
        <row r="577">
          <cell r="B577">
            <v>7871458190</v>
          </cell>
          <cell r="C577" t="str">
            <v>MISSING</v>
          </cell>
          <cell r="D577">
            <v>300</v>
          </cell>
          <cell r="G577">
            <v>37391</v>
          </cell>
          <cell r="H577" t="str">
            <v>6I-4581</v>
          </cell>
          <cell r="M577" t="str">
            <v>LG CLUSTER GEAR FORGING (CAT.)</v>
          </cell>
        </row>
        <row r="578">
          <cell r="B578">
            <v>7871458200</v>
          </cell>
          <cell r="C578">
            <v>2</v>
          </cell>
          <cell r="D578">
            <v>206</v>
          </cell>
          <cell r="G578">
            <v>37785</v>
          </cell>
          <cell r="H578" t="str">
            <v>6I-4582</v>
          </cell>
          <cell r="I578">
            <v>37062</v>
          </cell>
          <cell r="K578">
            <v>2</v>
          </cell>
          <cell r="L578">
            <v>504860</v>
          </cell>
          <cell r="M578" t="str">
            <v>SMALL CLUSTER (CAT.)</v>
          </cell>
        </row>
        <row r="579">
          <cell r="B579">
            <v>7871458290</v>
          </cell>
          <cell r="C579" t="str">
            <v>MISSING</v>
          </cell>
          <cell r="D579">
            <v>300</v>
          </cell>
          <cell r="G579">
            <v>38195</v>
          </cell>
          <cell r="H579" t="str">
            <v>6I-4582</v>
          </cell>
          <cell r="M579" t="str">
            <v>SMALL CLUSTER (CAT.)</v>
          </cell>
        </row>
        <row r="580">
          <cell r="B580">
            <v>7871470140</v>
          </cell>
          <cell r="C580">
            <v>0</v>
          </cell>
          <cell r="D580">
            <v>508</v>
          </cell>
          <cell r="G580">
            <v>38063</v>
          </cell>
          <cell r="H580" t="str">
            <v>130-4701</v>
          </cell>
          <cell r="I580">
            <v>36426</v>
          </cell>
          <cell r="K580">
            <v>0</v>
          </cell>
          <cell r="L580">
            <v>504040</v>
          </cell>
          <cell r="M580" t="str">
            <v>CAT.ADJUSTABLE GEAR AS. 3456&amp;C15/16</v>
          </cell>
        </row>
        <row r="581">
          <cell r="B581">
            <v>7871470200</v>
          </cell>
          <cell r="C581">
            <v>3</v>
          </cell>
          <cell r="D581">
            <v>400</v>
          </cell>
          <cell r="G581">
            <v>38194</v>
          </cell>
          <cell r="H581" t="str">
            <v>100-4702</v>
          </cell>
          <cell r="I581">
            <v>37347</v>
          </cell>
          <cell r="K581">
            <v>3</v>
          </cell>
          <cell r="L581">
            <v>505169</v>
          </cell>
          <cell r="M581" t="str">
            <v>ROLLER FOR ASSEMBLY GEAR CAT</v>
          </cell>
        </row>
        <row r="582">
          <cell r="B582">
            <v>7871475140</v>
          </cell>
          <cell r="C582">
            <v>6</v>
          </cell>
          <cell r="D582">
            <v>508</v>
          </cell>
          <cell r="H582" t="str">
            <v>6N-4751</v>
          </cell>
          <cell r="I582">
            <v>37391</v>
          </cell>
          <cell r="K582">
            <v>6</v>
          </cell>
          <cell r="L582">
            <v>505210</v>
          </cell>
          <cell r="M582" t="str">
            <v>6N-4751</v>
          </cell>
        </row>
        <row r="583">
          <cell r="B583">
            <v>7871512040</v>
          </cell>
          <cell r="C583">
            <v>1</v>
          </cell>
          <cell r="D583">
            <v>206</v>
          </cell>
          <cell r="G583">
            <v>37907</v>
          </cell>
          <cell r="H583" t="str">
            <v>160-5120</v>
          </cell>
          <cell r="I583">
            <v>37299</v>
          </cell>
          <cell r="K583">
            <v>1</v>
          </cell>
          <cell r="L583">
            <v>505095</v>
          </cell>
          <cell r="M583" t="str">
            <v>CRANKSHAFT GEAR</v>
          </cell>
        </row>
        <row r="584">
          <cell r="B584">
            <v>7871512090</v>
          </cell>
          <cell r="C584" t="str">
            <v>MISSING</v>
          </cell>
          <cell r="D584">
            <v>300</v>
          </cell>
          <cell r="G584">
            <v>37354</v>
          </cell>
          <cell r="H584" t="str">
            <v>160-5120</v>
          </cell>
          <cell r="M584" t="str">
            <v>FORGING CRANK GEAR (CAT.)</v>
          </cell>
        </row>
        <row r="585">
          <cell r="B585">
            <v>7871543140</v>
          </cell>
          <cell r="C585">
            <v>6</v>
          </cell>
          <cell r="D585">
            <v>508</v>
          </cell>
          <cell r="H585" t="str">
            <v>1W-5431</v>
          </cell>
          <cell r="I585">
            <v>37391</v>
          </cell>
          <cell r="K585">
            <v>6</v>
          </cell>
          <cell r="L585">
            <v>505210</v>
          </cell>
          <cell r="M585" t="str">
            <v>GEAR</v>
          </cell>
        </row>
        <row r="586">
          <cell r="B586">
            <v>7871544140</v>
          </cell>
          <cell r="C586">
            <v>3</v>
          </cell>
          <cell r="D586">
            <v>508</v>
          </cell>
          <cell r="H586" t="str">
            <v>116-5441</v>
          </cell>
          <cell r="I586">
            <v>37391</v>
          </cell>
          <cell r="K586">
            <v>3</v>
          </cell>
          <cell r="L586">
            <v>505210</v>
          </cell>
          <cell r="M586" t="str">
            <v>DRIVE GEAR</v>
          </cell>
        </row>
        <row r="587">
          <cell r="B587">
            <v>7871544340</v>
          </cell>
          <cell r="C587">
            <v>3</v>
          </cell>
          <cell r="D587">
            <v>508</v>
          </cell>
          <cell r="H587" t="str">
            <v>116-5443</v>
          </cell>
          <cell r="I587">
            <v>37391</v>
          </cell>
          <cell r="K587">
            <v>3</v>
          </cell>
          <cell r="L587">
            <v>505210</v>
          </cell>
          <cell r="M587" t="str">
            <v>DRIVE GEAR</v>
          </cell>
        </row>
        <row r="588">
          <cell r="B588">
            <v>7871563240</v>
          </cell>
          <cell r="C588">
            <v>1</v>
          </cell>
          <cell r="D588">
            <v>508</v>
          </cell>
          <cell r="H588" t="str">
            <v>134-5632</v>
          </cell>
          <cell r="I588">
            <v>37391</v>
          </cell>
          <cell r="K588">
            <v>1</v>
          </cell>
          <cell r="L588">
            <v>505210</v>
          </cell>
          <cell r="M588" t="str">
            <v>DRIVE GEAR</v>
          </cell>
        </row>
        <row r="589">
          <cell r="B589">
            <v>7871566140</v>
          </cell>
          <cell r="C589">
            <v>0</v>
          </cell>
          <cell r="D589">
            <v>508</v>
          </cell>
          <cell r="G589">
            <v>37880</v>
          </cell>
          <cell r="H589" t="str">
            <v>7E-5661</v>
          </cell>
          <cell r="I589">
            <v>37270</v>
          </cell>
          <cell r="K589">
            <v>0</v>
          </cell>
          <cell r="L589">
            <v>505040</v>
          </cell>
          <cell r="M589" t="str">
            <v>CAT OIL PUMP DRIVE 3406&amp;3408C/E (HGL</v>
          </cell>
        </row>
        <row r="590">
          <cell r="B590">
            <v>7871580640</v>
          </cell>
          <cell r="C590">
            <v>1</v>
          </cell>
          <cell r="D590">
            <v>508</v>
          </cell>
          <cell r="H590" t="str">
            <v>107-5806</v>
          </cell>
          <cell r="I590">
            <v>37391</v>
          </cell>
          <cell r="K590">
            <v>1</v>
          </cell>
          <cell r="L590">
            <v>505210</v>
          </cell>
          <cell r="M590" t="str">
            <v>CRANKSHAFT GEAR</v>
          </cell>
        </row>
        <row r="591">
          <cell r="B591">
            <v>7871580740</v>
          </cell>
          <cell r="C591">
            <v>0</v>
          </cell>
          <cell r="D591">
            <v>508</v>
          </cell>
          <cell r="H591" t="str">
            <v>107-5807</v>
          </cell>
          <cell r="I591">
            <v>37391</v>
          </cell>
          <cell r="K591">
            <v>0</v>
          </cell>
          <cell r="L591">
            <v>505210</v>
          </cell>
          <cell r="M591" t="str">
            <v>DRIVE GEAR</v>
          </cell>
        </row>
        <row r="592">
          <cell r="B592">
            <v>7871602400</v>
          </cell>
          <cell r="C592">
            <v>4</v>
          </cell>
          <cell r="D592">
            <v>400</v>
          </cell>
          <cell r="H592" t="str">
            <v>4F-6024</v>
          </cell>
          <cell r="I592">
            <v>37817</v>
          </cell>
          <cell r="K592">
            <v>4</v>
          </cell>
          <cell r="L592">
            <v>505759</v>
          </cell>
          <cell r="M592" t="str">
            <v>PIN 4F-6024</v>
          </cell>
        </row>
        <row r="593">
          <cell r="B593">
            <v>7871627940</v>
          </cell>
          <cell r="C593">
            <v>0</v>
          </cell>
          <cell r="D593">
            <v>508</v>
          </cell>
          <cell r="H593" t="str">
            <v>178-6279</v>
          </cell>
          <cell r="I593">
            <v>37391</v>
          </cell>
          <cell r="K593">
            <v>0</v>
          </cell>
          <cell r="L593">
            <v>505210</v>
          </cell>
          <cell r="M593" t="str">
            <v>GEAR</v>
          </cell>
        </row>
        <row r="594">
          <cell r="B594">
            <v>7871639340</v>
          </cell>
          <cell r="C594">
            <v>5</v>
          </cell>
          <cell r="D594">
            <v>508</v>
          </cell>
          <cell r="G594">
            <v>37407</v>
          </cell>
          <cell r="H594" t="str">
            <v>2W-6393</v>
          </cell>
          <cell r="I594">
            <v>37391</v>
          </cell>
          <cell r="K594">
            <v>5</v>
          </cell>
          <cell r="L594">
            <v>505210</v>
          </cell>
          <cell r="M594" t="str">
            <v>CRANKSHAFT GEAR</v>
          </cell>
        </row>
        <row r="595">
          <cell r="B595">
            <v>7871639440</v>
          </cell>
          <cell r="C595">
            <v>2</v>
          </cell>
          <cell r="D595">
            <v>508</v>
          </cell>
          <cell r="H595" t="str">
            <v>2W-6394</v>
          </cell>
          <cell r="I595">
            <v>37391</v>
          </cell>
          <cell r="K595">
            <v>2</v>
          </cell>
          <cell r="L595">
            <v>505210</v>
          </cell>
          <cell r="M595" t="str">
            <v>PTO GEAR</v>
          </cell>
        </row>
        <row r="596">
          <cell r="B596">
            <v>7871662740</v>
          </cell>
          <cell r="C596">
            <v>1</v>
          </cell>
          <cell r="D596">
            <v>508</v>
          </cell>
          <cell r="H596" t="str">
            <v>155-6627</v>
          </cell>
          <cell r="I596">
            <v>37391</v>
          </cell>
          <cell r="K596">
            <v>1</v>
          </cell>
          <cell r="L596">
            <v>505210</v>
          </cell>
          <cell r="M596" t="str">
            <v>DRIVE GEAR</v>
          </cell>
        </row>
        <row r="597">
          <cell r="B597">
            <v>7871663540</v>
          </cell>
          <cell r="C597">
            <v>0</v>
          </cell>
          <cell r="D597">
            <v>508</v>
          </cell>
          <cell r="G597">
            <v>37407</v>
          </cell>
          <cell r="H597" t="str">
            <v>155-6635</v>
          </cell>
          <cell r="I597">
            <v>37391</v>
          </cell>
          <cell r="K597">
            <v>0</v>
          </cell>
          <cell r="L597">
            <v>505210</v>
          </cell>
          <cell r="M597" t="str">
            <v>COMPRESSOR GEAR</v>
          </cell>
        </row>
        <row r="598">
          <cell r="B598">
            <v>7871672640</v>
          </cell>
          <cell r="C598">
            <v>1</v>
          </cell>
          <cell r="D598">
            <v>508</v>
          </cell>
          <cell r="G598">
            <v>37407</v>
          </cell>
          <cell r="H598" t="str">
            <v>4P-6726</v>
          </cell>
          <cell r="I598">
            <v>37391</v>
          </cell>
          <cell r="K598">
            <v>1</v>
          </cell>
          <cell r="L598">
            <v>505210</v>
          </cell>
          <cell r="M598" t="str">
            <v>DRIVE GEAR</v>
          </cell>
        </row>
        <row r="599">
          <cell r="B599">
            <v>7871681600</v>
          </cell>
          <cell r="C599">
            <v>1</v>
          </cell>
          <cell r="D599">
            <v>400</v>
          </cell>
          <cell r="G599">
            <v>37473</v>
          </cell>
          <cell r="H599" t="str">
            <v>124-6816</v>
          </cell>
          <cell r="I599">
            <v>37347</v>
          </cell>
          <cell r="K599">
            <v>1</v>
          </cell>
          <cell r="L599">
            <v>505170</v>
          </cell>
          <cell r="M599" t="str">
            <v>PLATE (CAT)</v>
          </cell>
        </row>
        <row r="600">
          <cell r="B600">
            <v>7871684240</v>
          </cell>
          <cell r="C600">
            <v>1</v>
          </cell>
          <cell r="D600">
            <v>508</v>
          </cell>
          <cell r="H600" t="str">
            <v>177-6842</v>
          </cell>
          <cell r="I600">
            <v>37391</v>
          </cell>
          <cell r="K600">
            <v>1</v>
          </cell>
          <cell r="L600">
            <v>505210</v>
          </cell>
          <cell r="M600" t="str">
            <v>CRANKSHAFT GEAR</v>
          </cell>
        </row>
        <row r="601">
          <cell r="B601">
            <v>7871710040</v>
          </cell>
          <cell r="C601">
            <v>1</v>
          </cell>
          <cell r="D601">
            <v>206</v>
          </cell>
          <cell r="G601">
            <v>37965</v>
          </cell>
          <cell r="H601" t="str">
            <v>133-7100</v>
          </cell>
          <cell r="I601">
            <v>37062</v>
          </cell>
          <cell r="K601">
            <v>1</v>
          </cell>
          <cell r="L601">
            <v>504860</v>
          </cell>
          <cell r="M601" t="str">
            <v>CAMSHAFT GEAR (CAT.)</v>
          </cell>
        </row>
        <row r="602">
          <cell r="B602">
            <v>7871710090</v>
          </cell>
          <cell r="C602" t="str">
            <v>MISSING</v>
          </cell>
          <cell r="D602">
            <v>300</v>
          </cell>
          <cell r="G602">
            <v>37342</v>
          </cell>
          <cell r="H602" t="str">
            <v>133-7100</v>
          </cell>
          <cell r="M602" t="str">
            <v>FORNING CAM GEAR (CAT.)</v>
          </cell>
        </row>
        <row r="603">
          <cell r="B603">
            <v>7871713140</v>
          </cell>
          <cell r="C603">
            <v>1</v>
          </cell>
          <cell r="D603">
            <v>508</v>
          </cell>
          <cell r="G603">
            <v>37407</v>
          </cell>
          <cell r="H603" t="str">
            <v>147-7131</v>
          </cell>
          <cell r="I603">
            <v>37391</v>
          </cell>
          <cell r="K603">
            <v>1</v>
          </cell>
          <cell r="L603">
            <v>505210</v>
          </cell>
          <cell r="M603" t="str">
            <v>GEAR</v>
          </cell>
        </row>
        <row r="604">
          <cell r="B604">
            <v>7871733900</v>
          </cell>
          <cell r="C604">
            <v>3</v>
          </cell>
          <cell r="D604">
            <v>206</v>
          </cell>
          <cell r="G604">
            <v>37785</v>
          </cell>
          <cell r="H604" t="str">
            <v>2W-7339</v>
          </cell>
          <cell r="I604">
            <v>36426</v>
          </cell>
          <cell r="K604">
            <v>3</v>
          </cell>
          <cell r="L604">
            <v>504040</v>
          </cell>
          <cell r="M604" t="str">
            <v>IDLER GEAR CAT</v>
          </cell>
        </row>
        <row r="605">
          <cell r="B605">
            <v>7871733990</v>
          </cell>
          <cell r="C605" t="str">
            <v>MISSING</v>
          </cell>
          <cell r="D605">
            <v>300</v>
          </cell>
          <cell r="H605" t="str">
            <v>2W-7338</v>
          </cell>
          <cell r="M605" t="str">
            <v>FORGING FOR 2W-7339</v>
          </cell>
        </row>
        <row r="606">
          <cell r="B606">
            <v>7871738900</v>
          </cell>
          <cell r="C606">
            <v>1</v>
          </cell>
          <cell r="D606">
            <v>206</v>
          </cell>
          <cell r="G606">
            <v>37557</v>
          </cell>
          <cell r="H606" t="str">
            <v>2W-7389</v>
          </cell>
          <cell r="I606">
            <v>36426</v>
          </cell>
          <cell r="K606">
            <v>1</v>
          </cell>
          <cell r="L606">
            <v>504040</v>
          </cell>
          <cell r="M606" t="str">
            <v>IDLER GEAR ASSEMBLY CAT</v>
          </cell>
        </row>
        <row r="607">
          <cell r="B607">
            <v>7871745540</v>
          </cell>
          <cell r="C607">
            <v>1</v>
          </cell>
          <cell r="D607">
            <v>206</v>
          </cell>
          <cell r="G607">
            <v>37999</v>
          </cell>
          <cell r="H607" t="str">
            <v>2W-7455</v>
          </cell>
          <cell r="I607">
            <v>37391</v>
          </cell>
          <cell r="K607">
            <v>1</v>
          </cell>
          <cell r="L607">
            <v>505210</v>
          </cell>
          <cell r="M607" t="str">
            <v>IDLER GEAR ASSEMBLY CAT</v>
          </cell>
        </row>
        <row r="608">
          <cell r="B608">
            <v>7871758440</v>
          </cell>
          <cell r="C608">
            <v>4</v>
          </cell>
          <cell r="D608">
            <v>508</v>
          </cell>
          <cell r="G608">
            <v>37950</v>
          </cell>
          <cell r="H608" t="str">
            <v>7N-7584</v>
          </cell>
          <cell r="I608">
            <v>37391</v>
          </cell>
          <cell r="K608">
            <v>4</v>
          </cell>
          <cell r="L608">
            <v>505210</v>
          </cell>
          <cell r="M608" t="str">
            <v>CAT CLUSTER IDLER GEAR 3408C/E (HGL)</v>
          </cell>
        </row>
        <row r="609">
          <cell r="B609">
            <v>7871758441</v>
          </cell>
          <cell r="C609">
            <v>4</v>
          </cell>
          <cell r="D609">
            <v>206</v>
          </cell>
          <cell r="H609" t="str">
            <v>7N-7584</v>
          </cell>
          <cell r="I609">
            <v>37707</v>
          </cell>
          <cell r="K609">
            <v>4</v>
          </cell>
          <cell r="L609">
            <v>505615</v>
          </cell>
          <cell r="M609" t="str">
            <v>CLUSTER IDLER GEAR ASSEMBLY (CAT)</v>
          </cell>
        </row>
        <row r="610">
          <cell r="B610">
            <v>7871759000</v>
          </cell>
          <cell r="C610">
            <v>5</v>
          </cell>
          <cell r="D610">
            <v>508</v>
          </cell>
          <cell r="G610">
            <v>37712</v>
          </cell>
          <cell r="H610" t="str">
            <v>7N-7590</v>
          </cell>
          <cell r="I610">
            <v>37466</v>
          </cell>
          <cell r="K610">
            <v>5</v>
          </cell>
          <cell r="L610">
            <v>505302</v>
          </cell>
          <cell r="M610" t="str">
            <v>IDLER GEAR (CAT)</v>
          </cell>
        </row>
        <row r="611">
          <cell r="B611">
            <v>7871759140</v>
          </cell>
          <cell r="C611">
            <v>5</v>
          </cell>
          <cell r="D611">
            <v>206</v>
          </cell>
          <cell r="G611">
            <v>37785</v>
          </cell>
          <cell r="H611" t="str">
            <v>7N-7591</v>
          </cell>
          <cell r="I611">
            <v>36426</v>
          </cell>
          <cell r="K611">
            <v>5</v>
          </cell>
          <cell r="L611">
            <v>504040</v>
          </cell>
          <cell r="M611" t="str">
            <v>CAT CRANKSHAFT GEAR 3408 C/E</v>
          </cell>
        </row>
        <row r="612">
          <cell r="B612">
            <v>7871759190</v>
          </cell>
          <cell r="C612" t="str">
            <v>MISSING</v>
          </cell>
          <cell r="D612">
            <v>300</v>
          </cell>
          <cell r="H612" t="str">
            <v>7N-7591</v>
          </cell>
          <cell r="M612" t="str">
            <v>CAT CRANKSHAFT FORGING</v>
          </cell>
        </row>
        <row r="613">
          <cell r="B613">
            <v>7871760940</v>
          </cell>
          <cell r="C613">
            <v>3</v>
          </cell>
          <cell r="D613">
            <v>206</v>
          </cell>
          <cell r="G613">
            <v>37565</v>
          </cell>
          <cell r="H613" t="str">
            <v>124-7609</v>
          </cell>
          <cell r="I613">
            <v>36426</v>
          </cell>
          <cell r="K613">
            <v>3</v>
          </cell>
          <cell r="L613">
            <v>504040</v>
          </cell>
          <cell r="M613" t="str">
            <v>CAT OIL PUMP DRIVE GEAR 3406C/E</v>
          </cell>
        </row>
        <row r="614">
          <cell r="B614">
            <v>7871760945</v>
          </cell>
          <cell r="C614">
            <v>1</v>
          </cell>
          <cell r="D614">
            <v>508</v>
          </cell>
          <cell r="H614" t="str">
            <v>2W-7609</v>
          </cell>
          <cell r="I614">
            <v>37391</v>
          </cell>
          <cell r="K614">
            <v>1</v>
          </cell>
          <cell r="L614">
            <v>505210</v>
          </cell>
          <cell r="M614" t="str">
            <v>DRIVE GEAR</v>
          </cell>
        </row>
        <row r="615">
          <cell r="B615">
            <v>7871760990</v>
          </cell>
          <cell r="C615" t="str">
            <v>MISSING</v>
          </cell>
          <cell r="D615">
            <v>300</v>
          </cell>
          <cell r="H615" t="str">
            <v>124-7609</v>
          </cell>
          <cell r="M615" t="str">
            <v>CAT FUEL TRANS PUMP GEAR FORGING 340</v>
          </cell>
        </row>
        <row r="616">
          <cell r="B616">
            <v>7871761040</v>
          </cell>
          <cell r="C616">
            <v>1</v>
          </cell>
          <cell r="D616">
            <v>508</v>
          </cell>
          <cell r="G616">
            <v>37407</v>
          </cell>
          <cell r="H616" t="str">
            <v>2W-7610</v>
          </cell>
          <cell r="I616">
            <v>37391</v>
          </cell>
          <cell r="K616">
            <v>1</v>
          </cell>
          <cell r="L616">
            <v>505210</v>
          </cell>
          <cell r="M616" t="str">
            <v>DRIVE GEAR</v>
          </cell>
        </row>
        <row r="617">
          <cell r="B617">
            <v>7871761140</v>
          </cell>
          <cell r="C617">
            <v>1</v>
          </cell>
          <cell r="D617">
            <v>508</v>
          </cell>
          <cell r="H617" t="str">
            <v>2W-7611</v>
          </cell>
          <cell r="I617">
            <v>37391</v>
          </cell>
          <cell r="K617">
            <v>1</v>
          </cell>
          <cell r="L617">
            <v>505210</v>
          </cell>
          <cell r="M617" t="str">
            <v>GEAR BALANCER</v>
          </cell>
        </row>
        <row r="618">
          <cell r="B618">
            <v>7871761440</v>
          </cell>
          <cell r="C618">
            <v>7</v>
          </cell>
          <cell r="D618">
            <v>508</v>
          </cell>
          <cell r="G618">
            <v>37579</v>
          </cell>
          <cell r="H618" t="str">
            <v>2W-7614</v>
          </cell>
          <cell r="I618">
            <v>37391</v>
          </cell>
          <cell r="K618">
            <v>7</v>
          </cell>
          <cell r="L618">
            <v>505210</v>
          </cell>
          <cell r="M618" t="str">
            <v>CRANKSHAFT GEAR</v>
          </cell>
        </row>
        <row r="619">
          <cell r="B619">
            <v>7871761540</v>
          </cell>
          <cell r="C619">
            <v>2</v>
          </cell>
          <cell r="D619">
            <v>508</v>
          </cell>
          <cell r="G619">
            <v>37407</v>
          </cell>
          <cell r="H619" t="str">
            <v>2W-7615</v>
          </cell>
          <cell r="I619">
            <v>37391</v>
          </cell>
          <cell r="K619">
            <v>2</v>
          </cell>
          <cell r="L619">
            <v>505210</v>
          </cell>
          <cell r="M619" t="str">
            <v>IDLER GEAR</v>
          </cell>
        </row>
        <row r="620">
          <cell r="B620">
            <v>7871767540</v>
          </cell>
          <cell r="C620">
            <v>6</v>
          </cell>
          <cell r="D620">
            <v>508</v>
          </cell>
          <cell r="H620" t="str">
            <v>2W-7675</v>
          </cell>
          <cell r="I620">
            <v>37391</v>
          </cell>
          <cell r="K620">
            <v>6</v>
          </cell>
          <cell r="L620">
            <v>505210</v>
          </cell>
          <cell r="M620" t="str">
            <v>CRANKSHAFT GEAR</v>
          </cell>
        </row>
        <row r="621">
          <cell r="B621">
            <v>7871768040</v>
          </cell>
          <cell r="C621">
            <v>0</v>
          </cell>
          <cell r="D621">
            <v>508</v>
          </cell>
          <cell r="G621">
            <v>37407</v>
          </cell>
          <cell r="H621" t="str">
            <v>2W-7680</v>
          </cell>
          <cell r="I621">
            <v>37391</v>
          </cell>
          <cell r="K621">
            <v>0</v>
          </cell>
          <cell r="L621">
            <v>505210</v>
          </cell>
          <cell r="M621" t="str">
            <v>DRIVE GEAR</v>
          </cell>
        </row>
        <row r="622">
          <cell r="B622">
            <v>7871795700</v>
          </cell>
          <cell r="C622">
            <v>5</v>
          </cell>
          <cell r="D622">
            <v>400</v>
          </cell>
          <cell r="H622" t="str">
            <v xml:space="preserve"> 4F7957</v>
          </cell>
          <cell r="I622">
            <v>37817</v>
          </cell>
          <cell r="K622">
            <v>5</v>
          </cell>
          <cell r="L622">
            <v>505759</v>
          </cell>
          <cell r="M622" t="str">
            <v>BOLT,  1/4"-20 4F-7957</v>
          </cell>
        </row>
        <row r="623">
          <cell r="B623">
            <v>7871803840</v>
          </cell>
          <cell r="C623">
            <v>1</v>
          </cell>
          <cell r="D623">
            <v>508</v>
          </cell>
          <cell r="G623">
            <v>37407</v>
          </cell>
          <cell r="H623" t="str">
            <v>2W-8038</v>
          </cell>
          <cell r="I623">
            <v>37391</v>
          </cell>
          <cell r="K623">
            <v>1</v>
          </cell>
          <cell r="L623">
            <v>505210</v>
          </cell>
          <cell r="M623" t="str">
            <v>CAMSHAFT GEAR</v>
          </cell>
        </row>
        <row r="624">
          <cell r="B624">
            <v>7871815240</v>
          </cell>
          <cell r="C624">
            <v>1</v>
          </cell>
          <cell r="D624">
            <v>508</v>
          </cell>
          <cell r="H624" t="str">
            <v>160-8152</v>
          </cell>
          <cell r="I624">
            <v>37888</v>
          </cell>
          <cell r="K624">
            <v>1</v>
          </cell>
          <cell r="L624">
            <v>505854</v>
          </cell>
          <cell r="M624" t="str">
            <v>OIL PUMP DRIVE GEAR</v>
          </cell>
        </row>
        <row r="625">
          <cell r="B625">
            <v>7871820140</v>
          </cell>
          <cell r="C625">
            <v>0</v>
          </cell>
          <cell r="D625">
            <v>508</v>
          </cell>
          <cell r="G625">
            <v>37407</v>
          </cell>
          <cell r="H625" t="str">
            <v>4P-8201</v>
          </cell>
          <cell r="I625">
            <v>37391</v>
          </cell>
          <cell r="K625">
            <v>0</v>
          </cell>
          <cell r="L625">
            <v>505210</v>
          </cell>
          <cell r="M625" t="str">
            <v>GEAR ASSEMBLY</v>
          </cell>
        </row>
        <row r="626">
          <cell r="B626">
            <v>7871820240</v>
          </cell>
          <cell r="C626">
            <v>0</v>
          </cell>
          <cell r="D626">
            <v>508</v>
          </cell>
          <cell r="G626">
            <v>37407</v>
          </cell>
          <cell r="H626" t="str">
            <v>4P-8202</v>
          </cell>
          <cell r="I626">
            <v>37391</v>
          </cell>
          <cell r="K626">
            <v>0</v>
          </cell>
          <cell r="L626">
            <v>505210</v>
          </cell>
          <cell r="M626" t="str">
            <v>GEAR ASSEMBLY</v>
          </cell>
        </row>
        <row r="627">
          <cell r="B627">
            <v>7871820640</v>
          </cell>
          <cell r="C627">
            <v>1</v>
          </cell>
          <cell r="D627">
            <v>508</v>
          </cell>
          <cell r="G627">
            <v>37407</v>
          </cell>
          <cell r="H627" t="str">
            <v>187-8206</v>
          </cell>
          <cell r="I627">
            <v>37391</v>
          </cell>
          <cell r="K627">
            <v>1</v>
          </cell>
          <cell r="L627">
            <v>505210</v>
          </cell>
          <cell r="M627" t="str">
            <v>GEAR</v>
          </cell>
        </row>
        <row r="628">
          <cell r="B628">
            <v>7871820940</v>
          </cell>
          <cell r="C628">
            <v>1</v>
          </cell>
          <cell r="D628">
            <v>508</v>
          </cell>
          <cell r="G628">
            <v>37447</v>
          </cell>
          <cell r="H628" t="str">
            <v>187-8209</v>
          </cell>
          <cell r="I628">
            <v>37391</v>
          </cell>
          <cell r="K628">
            <v>1</v>
          </cell>
          <cell r="L628">
            <v>505210</v>
          </cell>
          <cell r="M628" t="str">
            <v>GEAR</v>
          </cell>
        </row>
        <row r="629">
          <cell r="B629">
            <v>7871821540</v>
          </cell>
          <cell r="C629">
            <v>1</v>
          </cell>
          <cell r="D629">
            <v>508</v>
          </cell>
          <cell r="G629">
            <v>37407</v>
          </cell>
          <cell r="H629" t="str">
            <v>187-8215</v>
          </cell>
          <cell r="I629">
            <v>37391</v>
          </cell>
          <cell r="K629">
            <v>1</v>
          </cell>
          <cell r="L629">
            <v>505210</v>
          </cell>
          <cell r="M629" t="str">
            <v>GEAR</v>
          </cell>
        </row>
        <row r="630">
          <cell r="B630">
            <v>7871821640</v>
          </cell>
          <cell r="C630">
            <v>1</v>
          </cell>
          <cell r="D630">
            <v>508</v>
          </cell>
          <cell r="G630">
            <v>37407</v>
          </cell>
          <cell r="H630" t="str">
            <v>187-8216</v>
          </cell>
          <cell r="I630">
            <v>37391</v>
          </cell>
          <cell r="K630">
            <v>1</v>
          </cell>
          <cell r="L630">
            <v>505210</v>
          </cell>
          <cell r="M630" t="str">
            <v>GEAR</v>
          </cell>
        </row>
        <row r="631">
          <cell r="B631">
            <v>7871821840</v>
          </cell>
          <cell r="C631">
            <v>1</v>
          </cell>
          <cell r="D631">
            <v>508</v>
          </cell>
          <cell r="G631">
            <v>37407</v>
          </cell>
          <cell r="H631" t="str">
            <v>187-8218</v>
          </cell>
          <cell r="I631">
            <v>37391</v>
          </cell>
          <cell r="K631">
            <v>1</v>
          </cell>
          <cell r="L631">
            <v>505210</v>
          </cell>
          <cell r="M631" t="str">
            <v>GEAR</v>
          </cell>
        </row>
        <row r="632">
          <cell r="B632">
            <v>7871825100</v>
          </cell>
          <cell r="C632">
            <v>5</v>
          </cell>
          <cell r="D632">
            <v>206</v>
          </cell>
          <cell r="G632">
            <v>37785</v>
          </cell>
          <cell r="H632" t="str">
            <v>8N-8251</v>
          </cell>
          <cell r="I632">
            <v>36426</v>
          </cell>
          <cell r="K632">
            <v>5</v>
          </cell>
          <cell r="L632">
            <v>504040</v>
          </cell>
          <cell r="M632" t="str">
            <v>IDLER GEAR CAT</v>
          </cell>
        </row>
        <row r="633">
          <cell r="B633">
            <v>7871825190</v>
          </cell>
          <cell r="C633" t="str">
            <v>MISSING</v>
          </cell>
          <cell r="D633">
            <v>300</v>
          </cell>
          <cell r="G633">
            <v>37826</v>
          </cell>
          <cell r="H633" t="str">
            <v>8N-8251</v>
          </cell>
          <cell r="M633" t="str">
            <v>FORGING FOR 8N-8251</v>
          </cell>
        </row>
        <row r="634">
          <cell r="B634">
            <v>7871825440</v>
          </cell>
          <cell r="C634">
            <v>8</v>
          </cell>
          <cell r="D634">
            <v>508</v>
          </cell>
          <cell r="G634">
            <v>37844</v>
          </cell>
          <cell r="H634" t="str">
            <v>8N-8254</v>
          </cell>
          <cell r="I634">
            <v>36426</v>
          </cell>
          <cell r="K634">
            <v>8</v>
          </cell>
          <cell r="L634">
            <v>504040</v>
          </cell>
          <cell r="M634" t="str">
            <v>CAT. CAMSHAFT GEAR 3406C (GHT)</v>
          </cell>
        </row>
        <row r="635">
          <cell r="B635">
            <v>7871825700</v>
          </cell>
          <cell r="C635">
            <v>10</v>
          </cell>
          <cell r="D635">
            <v>508</v>
          </cell>
          <cell r="H635" t="str">
            <v>8N-8257</v>
          </cell>
          <cell r="I635">
            <v>37707</v>
          </cell>
          <cell r="K635">
            <v>10</v>
          </cell>
          <cell r="L635">
            <v>505615</v>
          </cell>
          <cell r="M635" t="str">
            <v>COMPRESSOR IDLER GEAR (CAT)</v>
          </cell>
        </row>
        <row r="636">
          <cell r="B636">
            <v>7871825800</v>
          </cell>
          <cell r="C636">
            <v>3</v>
          </cell>
          <cell r="D636">
            <v>400</v>
          </cell>
          <cell r="G636">
            <v>38056</v>
          </cell>
          <cell r="H636" t="str">
            <v>8N-8258</v>
          </cell>
          <cell r="I636">
            <v>37707</v>
          </cell>
          <cell r="K636">
            <v>3</v>
          </cell>
          <cell r="L636">
            <v>505615</v>
          </cell>
          <cell r="M636" t="str">
            <v>BUSHINGS (8N-8258)</v>
          </cell>
        </row>
        <row r="637">
          <cell r="B637">
            <v>7871825940</v>
          </cell>
          <cell r="C637">
            <v>1</v>
          </cell>
          <cell r="D637">
            <v>508</v>
          </cell>
          <cell r="G637">
            <v>38065</v>
          </cell>
          <cell r="H637" t="str">
            <v>8N-8259</v>
          </cell>
          <cell r="I637">
            <v>36426</v>
          </cell>
          <cell r="K637">
            <v>1</v>
          </cell>
          <cell r="L637">
            <v>504040</v>
          </cell>
          <cell r="M637" t="str">
            <v>CAT. COMPRESSOR IDLER GEAR 3406 (GHT</v>
          </cell>
        </row>
        <row r="638">
          <cell r="B638">
            <v>7871825941</v>
          </cell>
          <cell r="C638">
            <v>1</v>
          </cell>
          <cell r="D638">
            <v>206</v>
          </cell>
          <cell r="H638" t="str">
            <v>8N-8259</v>
          </cell>
          <cell r="I638">
            <v>37707</v>
          </cell>
          <cell r="K638">
            <v>1</v>
          </cell>
          <cell r="L638">
            <v>505615</v>
          </cell>
          <cell r="M638" t="str">
            <v>COMPRESSOR IDLER GEAR ASSEMBLY (CAT)</v>
          </cell>
        </row>
        <row r="639">
          <cell r="B639">
            <v>7871834640</v>
          </cell>
          <cell r="C639">
            <v>2</v>
          </cell>
          <cell r="D639">
            <v>508</v>
          </cell>
          <cell r="G639">
            <v>37407</v>
          </cell>
          <cell r="H639" t="str">
            <v>2W-8346</v>
          </cell>
          <cell r="I639">
            <v>37391</v>
          </cell>
          <cell r="K639">
            <v>2</v>
          </cell>
          <cell r="L639">
            <v>505210</v>
          </cell>
          <cell r="M639" t="str">
            <v>IDLER GEAR</v>
          </cell>
        </row>
        <row r="640">
          <cell r="B640">
            <v>7871860540</v>
          </cell>
          <cell r="C640">
            <v>0</v>
          </cell>
          <cell r="D640">
            <v>206</v>
          </cell>
          <cell r="G640">
            <v>37908</v>
          </cell>
          <cell r="H640" t="str">
            <v>136-8605</v>
          </cell>
          <cell r="I640">
            <v>37062</v>
          </cell>
          <cell r="K640">
            <v>0</v>
          </cell>
          <cell r="L640">
            <v>504860</v>
          </cell>
          <cell r="M640" t="str">
            <v>CAT. CRANKSHAFT GEAR</v>
          </cell>
        </row>
        <row r="641">
          <cell r="B641">
            <v>7871860590</v>
          </cell>
          <cell r="C641" t="str">
            <v>MISSING</v>
          </cell>
          <cell r="D641">
            <v>300</v>
          </cell>
          <cell r="H641" t="str">
            <v>136-8605</v>
          </cell>
          <cell r="M641" t="str">
            <v>FORGING CRANK GEAR (CAT.)</v>
          </cell>
        </row>
        <row r="642">
          <cell r="B642">
            <v>7871860600</v>
          </cell>
          <cell r="C642">
            <v>2</v>
          </cell>
          <cell r="D642">
            <v>206</v>
          </cell>
          <cell r="G642">
            <v>37358</v>
          </cell>
          <cell r="H642" t="str">
            <v>136-8606</v>
          </cell>
          <cell r="I642">
            <v>36426</v>
          </cell>
          <cell r="K642">
            <v>2</v>
          </cell>
          <cell r="L642">
            <v>504040</v>
          </cell>
          <cell r="M642" t="str">
            <v>CAT CAM GEAR</v>
          </cell>
        </row>
        <row r="643">
          <cell r="B643">
            <v>7871860680</v>
          </cell>
          <cell r="C643" t="str">
            <v>MISSING</v>
          </cell>
          <cell r="D643">
            <v>310</v>
          </cell>
          <cell r="H643" t="str">
            <v>136-8606</v>
          </cell>
          <cell r="M643" t="str">
            <v>SEMI-FINISHED GEAR BLANK</v>
          </cell>
        </row>
        <row r="644">
          <cell r="B644">
            <v>7871860681</v>
          </cell>
          <cell r="C644" t="str">
            <v>MISSING</v>
          </cell>
          <cell r="D644">
            <v>206</v>
          </cell>
          <cell r="G644">
            <v>37947</v>
          </cell>
          <cell r="H644" t="str">
            <v>136-8606</v>
          </cell>
          <cell r="M644" t="str">
            <v>SEMI-FINISHED GEAR BLANK</v>
          </cell>
        </row>
        <row r="645">
          <cell r="B645">
            <v>7871860690</v>
          </cell>
          <cell r="C645" t="str">
            <v>MISSING</v>
          </cell>
          <cell r="D645">
            <v>300</v>
          </cell>
          <cell r="G645">
            <v>38050</v>
          </cell>
          <cell r="H645" t="str">
            <v>136-8606</v>
          </cell>
          <cell r="M645" t="str">
            <v>FORGING FOR 136-8696 CAT</v>
          </cell>
        </row>
        <row r="646">
          <cell r="B646">
            <v>7871864700</v>
          </cell>
          <cell r="C646">
            <v>0</v>
          </cell>
          <cell r="D646">
            <v>400</v>
          </cell>
          <cell r="H646" t="str">
            <v>1H-8647</v>
          </cell>
          <cell r="I646">
            <v>37817</v>
          </cell>
          <cell r="K646">
            <v>0</v>
          </cell>
          <cell r="L646">
            <v>505759</v>
          </cell>
          <cell r="M646" t="str">
            <v>RING, EXTERNAL SNAP 1H-8647</v>
          </cell>
        </row>
        <row r="647">
          <cell r="B647">
            <v>7871864940</v>
          </cell>
          <cell r="C647">
            <v>1</v>
          </cell>
          <cell r="D647">
            <v>508</v>
          </cell>
          <cell r="G647">
            <v>37365</v>
          </cell>
          <cell r="H647" t="str">
            <v>131-8649</v>
          </cell>
          <cell r="I647">
            <v>37391</v>
          </cell>
          <cell r="K647">
            <v>1</v>
          </cell>
          <cell r="L647">
            <v>505210</v>
          </cell>
          <cell r="M647" t="str">
            <v>DRIVE GEAR</v>
          </cell>
        </row>
        <row r="648">
          <cell r="B648">
            <v>7871867440</v>
          </cell>
          <cell r="C648">
            <v>0</v>
          </cell>
          <cell r="D648">
            <v>206</v>
          </cell>
          <cell r="H648" t="str">
            <v>131-8674</v>
          </cell>
          <cell r="I648">
            <v>37817</v>
          </cell>
          <cell r="K648">
            <v>0</v>
          </cell>
          <cell r="L648">
            <v>505759</v>
          </cell>
          <cell r="M648" t="str">
            <v>GEAR; PUMP DRIVE ASSEMBLY</v>
          </cell>
        </row>
        <row r="649">
          <cell r="B649">
            <v>7871868640</v>
          </cell>
          <cell r="C649" t="str">
            <v>MISSING</v>
          </cell>
          <cell r="D649">
            <v>508</v>
          </cell>
          <cell r="G649">
            <v>37407</v>
          </cell>
          <cell r="H649" t="str">
            <v>187-8686</v>
          </cell>
          <cell r="M649" t="str">
            <v>IDLER GEAR</v>
          </cell>
        </row>
        <row r="650">
          <cell r="B650">
            <v>7871870500</v>
          </cell>
          <cell r="C650">
            <v>5</v>
          </cell>
          <cell r="D650">
            <v>400</v>
          </cell>
          <cell r="G650">
            <v>37964</v>
          </cell>
          <cell r="H650" t="str">
            <v>1B-8705</v>
          </cell>
          <cell r="I650">
            <v>37299</v>
          </cell>
          <cell r="K650">
            <v>5</v>
          </cell>
          <cell r="L650">
            <v>505094</v>
          </cell>
          <cell r="M650" t="str">
            <v>5/8 STD. WOODRUFF KEY (CAT)</v>
          </cell>
        </row>
        <row r="651">
          <cell r="B651">
            <v>7871887200</v>
          </cell>
          <cell r="C651">
            <v>1</v>
          </cell>
          <cell r="D651">
            <v>400</v>
          </cell>
          <cell r="G651">
            <v>37964</v>
          </cell>
          <cell r="H651" t="str">
            <v>9X-8872</v>
          </cell>
          <cell r="I651">
            <v>37391</v>
          </cell>
          <cell r="K651">
            <v>1</v>
          </cell>
          <cell r="L651">
            <v>505210</v>
          </cell>
          <cell r="M651" t="str">
            <v>BOLT - HEX HEAD 3/8 - 16 (CAT)</v>
          </cell>
        </row>
        <row r="652">
          <cell r="B652">
            <v>7871888400</v>
          </cell>
          <cell r="C652" t="str">
            <v>MISSING</v>
          </cell>
          <cell r="D652">
            <v>206</v>
          </cell>
          <cell r="G652">
            <v>37470</v>
          </cell>
          <cell r="H652" t="str">
            <v>136-8884</v>
          </cell>
          <cell r="M652" t="str">
            <v>CAT CAM GEAR</v>
          </cell>
        </row>
        <row r="653">
          <cell r="B653">
            <v>7871888440</v>
          </cell>
          <cell r="C653">
            <v>2</v>
          </cell>
          <cell r="D653">
            <v>206</v>
          </cell>
          <cell r="G653">
            <v>37965</v>
          </cell>
          <cell r="H653" t="str">
            <v>136-8884</v>
          </cell>
          <cell r="I653">
            <v>36426</v>
          </cell>
          <cell r="K653">
            <v>2</v>
          </cell>
          <cell r="L653">
            <v>504040</v>
          </cell>
          <cell r="M653" t="str">
            <v>CAT CAM GEAR ASSEMBLY</v>
          </cell>
        </row>
        <row r="654">
          <cell r="B654">
            <v>7871894940</v>
          </cell>
          <cell r="C654">
            <v>2</v>
          </cell>
          <cell r="D654">
            <v>508</v>
          </cell>
          <cell r="G654">
            <v>37407</v>
          </cell>
          <cell r="H654" t="str">
            <v>4P-8949</v>
          </cell>
          <cell r="I654">
            <v>37391</v>
          </cell>
          <cell r="K654">
            <v>2</v>
          </cell>
          <cell r="L654">
            <v>505210</v>
          </cell>
          <cell r="M654" t="str">
            <v>PTO GEAR</v>
          </cell>
        </row>
        <row r="655">
          <cell r="B655">
            <v>7871895740</v>
          </cell>
          <cell r="C655">
            <v>8</v>
          </cell>
          <cell r="D655">
            <v>508</v>
          </cell>
          <cell r="H655" t="str">
            <v>7N-8957</v>
          </cell>
          <cell r="I655">
            <v>37391</v>
          </cell>
          <cell r="K655">
            <v>8</v>
          </cell>
          <cell r="L655">
            <v>505210</v>
          </cell>
          <cell r="M655" t="str">
            <v>CRANKSHAFT GEAR</v>
          </cell>
        </row>
        <row r="656">
          <cell r="B656">
            <v>7871897940</v>
          </cell>
          <cell r="C656">
            <v>1</v>
          </cell>
          <cell r="D656">
            <v>206</v>
          </cell>
          <cell r="G656">
            <v>37965</v>
          </cell>
          <cell r="H656" t="str">
            <v>187-8979</v>
          </cell>
          <cell r="I656">
            <v>37299</v>
          </cell>
          <cell r="K656">
            <v>1</v>
          </cell>
          <cell r="L656">
            <v>505094</v>
          </cell>
          <cell r="M656" t="str">
            <v>CLUSTER ASSEMBLY (CAT.) SHOT PEEN</v>
          </cell>
        </row>
        <row r="657">
          <cell r="B657">
            <v>7871898000</v>
          </cell>
          <cell r="C657">
            <v>2</v>
          </cell>
          <cell r="D657">
            <v>206</v>
          </cell>
          <cell r="G657">
            <v>38054</v>
          </cell>
          <cell r="H657" t="str">
            <v>187-8980</v>
          </cell>
          <cell r="I657">
            <v>37299</v>
          </cell>
          <cell r="K657">
            <v>2</v>
          </cell>
          <cell r="L657">
            <v>505094</v>
          </cell>
          <cell r="M657" t="str">
            <v>LG CLUSTER (CAT.) (SHOT PEEN)</v>
          </cell>
        </row>
        <row r="658">
          <cell r="B658">
            <v>7871898140</v>
          </cell>
          <cell r="C658">
            <v>2</v>
          </cell>
          <cell r="D658">
            <v>206</v>
          </cell>
          <cell r="G658">
            <v>37965</v>
          </cell>
          <cell r="H658" t="str">
            <v>187-8981</v>
          </cell>
          <cell r="I658">
            <v>37299</v>
          </cell>
          <cell r="K658">
            <v>2</v>
          </cell>
          <cell r="L658">
            <v>505094</v>
          </cell>
          <cell r="M658" t="str">
            <v>CRANKSHAFT GEAR (SHOT PEEN)</v>
          </cell>
        </row>
        <row r="659">
          <cell r="B659">
            <v>7871910600</v>
          </cell>
          <cell r="C659">
            <v>1</v>
          </cell>
          <cell r="D659">
            <v>206</v>
          </cell>
          <cell r="G659">
            <v>37907</v>
          </cell>
          <cell r="H659" t="str">
            <v>149-9106</v>
          </cell>
          <cell r="I659">
            <v>37062</v>
          </cell>
          <cell r="K659">
            <v>1</v>
          </cell>
          <cell r="L659">
            <v>504860</v>
          </cell>
          <cell r="M659" t="str">
            <v>LG CLUSTER (CAT.)</v>
          </cell>
        </row>
        <row r="660">
          <cell r="B660">
            <v>7871910690</v>
          </cell>
          <cell r="C660" t="str">
            <v>MISSING</v>
          </cell>
          <cell r="D660">
            <v>300</v>
          </cell>
          <cell r="G660">
            <v>37354</v>
          </cell>
          <cell r="H660" t="str">
            <v>149-9105</v>
          </cell>
          <cell r="M660" t="str">
            <v>LG CLUSTER GEAR FORGING (CAT.)</v>
          </cell>
        </row>
        <row r="661">
          <cell r="B661">
            <v>7871910740</v>
          </cell>
          <cell r="C661">
            <v>1</v>
          </cell>
          <cell r="D661">
            <v>206</v>
          </cell>
          <cell r="G661">
            <v>37965</v>
          </cell>
          <cell r="H661" t="str">
            <v>149-9107</v>
          </cell>
          <cell r="I661">
            <v>37062</v>
          </cell>
          <cell r="K661">
            <v>1</v>
          </cell>
          <cell r="L661">
            <v>504860</v>
          </cell>
          <cell r="M661" t="str">
            <v>CLUSTER ASSEMBLY (CAT.)</v>
          </cell>
        </row>
        <row r="662">
          <cell r="B662">
            <v>7871911040</v>
          </cell>
          <cell r="C662">
            <v>1</v>
          </cell>
          <cell r="D662">
            <v>206</v>
          </cell>
          <cell r="G662">
            <v>37965</v>
          </cell>
          <cell r="H662" t="str">
            <v>149-9110</v>
          </cell>
          <cell r="I662">
            <v>37062</v>
          </cell>
          <cell r="K662">
            <v>1</v>
          </cell>
          <cell r="L662">
            <v>504860</v>
          </cell>
          <cell r="M662" t="str">
            <v>OIL PUMP DRIVE GEAR (CAT.)</v>
          </cell>
        </row>
        <row r="663">
          <cell r="B663">
            <v>7871911090</v>
          </cell>
          <cell r="C663" t="str">
            <v>MISSING</v>
          </cell>
          <cell r="D663">
            <v>300</v>
          </cell>
          <cell r="G663">
            <v>37666</v>
          </cell>
          <cell r="H663" t="str">
            <v>149-9110</v>
          </cell>
          <cell r="M663" t="str">
            <v>FORGING OIL PUMP GEAR (CAT.)</v>
          </cell>
        </row>
        <row r="664">
          <cell r="B664">
            <v>7871913540</v>
          </cell>
          <cell r="C664">
            <v>1</v>
          </cell>
          <cell r="D664">
            <v>206</v>
          </cell>
          <cell r="H664" t="str">
            <v>223-9135</v>
          </cell>
          <cell r="I664">
            <v>38128</v>
          </cell>
          <cell r="K664">
            <v>1</v>
          </cell>
          <cell r="L664">
            <v>506253</v>
          </cell>
          <cell r="M664" t="str">
            <v>CRANKSHAFT GEAR CAT</v>
          </cell>
        </row>
        <row r="665">
          <cell r="B665">
            <v>7871923940</v>
          </cell>
          <cell r="C665">
            <v>4</v>
          </cell>
          <cell r="D665">
            <v>508</v>
          </cell>
          <cell r="G665">
            <v>37365</v>
          </cell>
          <cell r="H665" t="str">
            <v>5N-9239</v>
          </cell>
          <cell r="I665">
            <v>37391</v>
          </cell>
          <cell r="K665">
            <v>4</v>
          </cell>
          <cell r="L665">
            <v>505210</v>
          </cell>
          <cell r="M665" t="str">
            <v>GEAR</v>
          </cell>
        </row>
        <row r="666">
          <cell r="B666">
            <v>7871930240</v>
          </cell>
          <cell r="C666">
            <v>3</v>
          </cell>
          <cell r="D666">
            <v>508</v>
          </cell>
          <cell r="G666">
            <v>37844</v>
          </cell>
          <cell r="H666" t="str">
            <v>1W-9302</v>
          </cell>
          <cell r="I666">
            <v>36426</v>
          </cell>
          <cell r="K666">
            <v>3</v>
          </cell>
          <cell r="L666">
            <v>504040</v>
          </cell>
          <cell r="M666" t="str">
            <v>CAT. CRANKSHAFT GEAR (3406C/E) FROM</v>
          </cell>
        </row>
        <row r="667">
          <cell r="B667">
            <v>7871931600</v>
          </cell>
          <cell r="C667" t="str">
            <v>MISSING</v>
          </cell>
          <cell r="D667">
            <v>206</v>
          </cell>
          <cell r="H667" t="str">
            <v>204-9316</v>
          </cell>
          <cell r="M667" t="str">
            <v>CAT CAM GEAR</v>
          </cell>
        </row>
        <row r="668">
          <cell r="B668">
            <v>7871931640</v>
          </cell>
          <cell r="C668">
            <v>1</v>
          </cell>
          <cell r="D668">
            <v>206</v>
          </cell>
          <cell r="G668">
            <v>37999</v>
          </cell>
          <cell r="H668" t="str">
            <v>204-9316</v>
          </cell>
          <cell r="I668">
            <v>36426</v>
          </cell>
          <cell r="K668">
            <v>1</v>
          </cell>
          <cell r="L668">
            <v>504040</v>
          </cell>
          <cell r="M668" t="str">
            <v>CAM GEAR ASSEMBLY GP - CAT</v>
          </cell>
        </row>
        <row r="669">
          <cell r="B669">
            <v>7871931700</v>
          </cell>
          <cell r="C669">
            <v>1</v>
          </cell>
          <cell r="D669">
            <v>206</v>
          </cell>
          <cell r="H669" t="str">
            <v>204-9317</v>
          </cell>
          <cell r="I669">
            <v>36426</v>
          </cell>
          <cell r="K669">
            <v>1</v>
          </cell>
          <cell r="L669">
            <v>504040</v>
          </cell>
          <cell r="M669" t="str">
            <v>CAM GEAR CAT</v>
          </cell>
        </row>
        <row r="670">
          <cell r="B670">
            <v>7871931780</v>
          </cell>
          <cell r="C670" t="str">
            <v>MISSING</v>
          </cell>
          <cell r="D670">
            <v>310</v>
          </cell>
          <cell r="H670" t="str">
            <v>204-9317</v>
          </cell>
          <cell r="M670" t="str">
            <v>SEMI-FINISHED GEAR BLANK 204-9317</v>
          </cell>
        </row>
        <row r="671">
          <cell r="B671">
            <v>7871931781</v>
          </cell>
          <cell r="C671" t="str">
            <v>MISSING</v>
          </cell>
          <cell r="D671">
            <v>206</v>
          </cell>
          <cell r="G671">
            <v>37882</v>
          </cell>
          <cell r="H671" t="str">
            <v>204-9316</v>
          </cell>
          <cell r="M671" t="str">
            <v>SEMI-FINISHED GEAR BLANK</v>
          </cell>
        </row>
        <row r="672">
          <cell r="B672">
            <v>7871931790</v>
          </cell>
          <cell r="C672" t="str">
            <v>MISSING</v>
          </cell>
          <cell r="D672">
            <v>300</v>
          </cell>
          <cell r="H672" t="str">
            <v>204-9317</v>
          </cell>
          <cell r="M672" t="str">
            <v>FORGING FOR 204-9317 CAT</v>
          </cell>
        </row>
        <row r="673">
          <cell r="B673">
            <v>7871932140</v>
          </cell>
          <cell r="C673">
            <v>1</v>
          </cell>
          <cell r="D673">
            <v>508</v>
          </cell>
          <cell r="G673">
            <v>37407</v>
          </cell>
          <cell r="H673" t="str">
            <v>7N-9321</v>
          </cell>
          <cell r="I673">
            <v>37391</v>
          </cell>
          <cell r="K673">
            <v>1</v>
          </cell>
          <cell r="L673">
            <v>505210</v>
          </cell>
          <cell r="M673" t="str">
            <v>GEAR</v>
          </cell>
        </row>
        <row r="674">
          <cell r="B674">
            <v>7871932240</v>
          </cell>
          <cell r="C674">
            <v>6</v>
          </cell>
          <cell r="D674">
            <v>508</v>
          </cell>
          <cell r="H674" t="str">
            <v>7N-9322</v>
          </cell>
          <cell r="I674">
            <v>37391</v>
          </cell>
          <cell r="K674">
            <v>6</v>
          </cell>
          <cell r="L674">
            <v>505210</v>
          </cell>
          <cell r="M674" t="str">
            <v>DRIVE GEAR</v>
          </cell>
        </row>
        <row r="675">
          <cell r="B675">
            <v>7871964040</v>
          </cell>
          <cell r="C675">
            <v>6</v>
          </cell>
          <cell r="D675">
            <v>206</v>
          </cell>
          <cell r="G675">
            <v>37965</v>
          </cell>
          <cell r="H675" t="str">
            <v>101-9640</v>
          </cell>
          <cell r="I675">
            <v>36426</v>
          </cell>
          <cell r="K675">
            <v>6</v>
          </cell>
          <cell r="L675">
            <v>504040</v>
          </cell>
          <cell r="M675" t="str">
            <v>CAT. AIR COMPRESSOR 3406E &amp; C15/16</v>
          </cell>
        </row>
        <row r="676">
          <cell r="B676">
            <v>7871964041</v>
          </cell>
          <cell r="C676">
            <v>6</v>
          </cell>
          <cell r="D676">
            <v>206</v>
          </cell>
          <cell r="H676" t="str">
            <v>101-9640</v>
          </cell>
          <cell r="I676">
            <v>37817</v>
          </cell>
          <cell r="K676">
            <v>6</v>
          </cell>
          <cell r="L676">
            <v>505759</v>
          </cell>
          <cell r="M676" t="str">
            <v>CAT. AIR COMPRESSOR 3406E &amp; C15/16</v>
          </cell>
        </row>
        <row r="677">
          <cell r="B677">
            <v>7871964090</v>
          </cell>
          <cell r="C677" t="str">
            <v>MISSING</v>
          </cell>
          <cell r="D677">
            <v>300</v>
          </cell>
          <cell r="G677">
            <v>38062</v>
          </cell>
          <cell r="H677" t="str">
            <v>101-9640</v>
          </cell>
          <cell r="M677" t="str">
            <v>FORGING - AIR COMPRESSOR GEAR</v>
          </cell>
        </row>
        <row r="678">
          <cell r="B678">
            <v>7871973240</v>
          </cell>
          <cell r="C678">
            <v>3</v>
          </cell>
          <cell r="D678">
            <v>508</v>
          </cell>
          <cell r="H678" t="str">
            <v>143-9732</v>
          </cell>
          <cell r="I678">
            <v>37391</v>
          </cell>
          <cell r="K678">
            <v>3</v>
          </cell>
          <cell r="L678">
            <v>505210</v>
          </cell>
          <cell r="M678" t="str">
            <v>GEAR</v>
          </cell>
        </row>
        <row r="679">
          <cell r="B679">
            <v>7871990600</v>
          </cell>
          <cell r="C679">
            <v>0</v>
          </cell>
          <cell r="D679">
            <v>400</v>
          </cell>
          <cell r="G679">
            <v>37840</v>
          </cell>
          <cell r="H679" t="str">
            <v>133-9906</v>
          </cell>
          <cell r="I679">
            <v>37817</v>
          </cell>
          <cell r="K679">
            <v>0</v>
          </cell>
          <cell r="L679">
            <v>505759</v>
          </cell>
          <cell r="M679" t="str">
            <v>ADAPTER 133-9906</v>
          </cell>
        </row>
        <row r="680">
          <cell r="B680">
            <v>7871990700</v>
          </cell>
          <cell r="C680">
            <v>1</v>
          </cell>
          <cell r="D680">
            <v>206</v>
          </cell>
          <cell r="H680" t="str">
            <v>133-9907</v>
          </cell>
          <cell r="I680">
            <v>37817</v>
          </cell>
          <cell r="K680">
            <v>1</v>
          </cell>
          <cell r="L680">
            <v>505759</v>
          </cell>
          <cell r="M680" t="str">
            <v>ADAPTER GP (BASIC)</v>
          </cell>
        </row>
        <row r="681">
          <cell r="B681">
            <v>7871990740</v>
          </cell>
          <cell r="C681">
            <v>1</v>
          </cell>
          <cell r="D681">
            <v>206</v>
          </cell>
          <cell r="G681">
            <v>37965</v>
          </cell>
          <cell r="H681" t="str">
            <v>133-9907</v>
          </cell>
          <cell r="I681">
            <v>37391</v>
          </cell>
          <cell r="K681">
            <v>1</v>
          </cell>
          <cell r="L681">
            <v>505210</v>
          </cell>
          <cell r="M681" t="str">
            <v>FUEL PUMP</v>
          </cell>
        </row>
        <row r="682">
          <cell r="B682">
            <v>7871998200</v>
          </cell>
          <cell r="C682">
            <v>0</v>
          </cell>
          <cell r="D682">
            <v>206</v>
          </cell>
          <cell r="G682">
            <v>37746</v>
          </cell>
          <cell r="H682" t="str">
            <v>4W-9982</v>
          </cell>
          <cell r="I682">
            <v>37707</v>
          </cell>
          <cell r="K682">
            <v>0</v>
          </cell>
          <cell r="L682">
            <v>505615</v>
          </cell>
          <cell r="M682" t="str">
            <v>IDLER GEAR (CAT)</v>
          </cell>
        </row>
        <row r="683">
          <cell r="B683">
            <v>7871998280</v>
          </cell>
          <cell r="C683">
            <v>0</v>
          </cell>
          <cell r="D683">
            <v>310</v>
          </cell>
          <cell r="H683" t="str">
            <v>4W-9982</v>
          </cell>
          <cell r="I683">
            <v>37707</v>
          </cell>
          <cell r="K683">
            <v>0</v>
          </cell>
          <cell r="L683">
            <v>505615</v>
          </cell>
          <cell r="M683" t="str">
            <v>IDLER GEAR SEMI-FINISHED (CAT)</v>
          </cell>
        </row>
        <row r="684">
          <cell r="B684">
            <v>7871998540</v>
          </cell>
          <cell r="C684">
            <v>1</v>
          </cell>
          <cell r="D684">
            <v>508</v>
          </cell>
          <cell r="H684" t="str">
            <v>4W-9985</v>
          </cell>
          <cell r="I684">
            <v>37391</v>
          </cell>
          <cell r="K684">
            <v>1</v>
          </cell>
          <cell r="L684">
            <v>505210</v>
          </cell>
          <cell r="M684" t="str">
            <v>CAMSHAFT GEAR</v>
          </cell>
        </row>
        <row r="685">
          <cell r="B685">
            <v>7871998640</v>
          </cell>
          <cell r="C685">
            <v>1</v>
          </cell>
          <cell r="D685">
            <v>508</v>
          </cell>
          <cell r="G685">
            <v>37844</v>
          </cell>
          <cell r="H685" t="str">
            <v>4W-9986</v>
          </cell>
          <cell r="I685">
            <v>36426</v>
          </cell>
          <cell r="K685">
            <v>1</v>
          </cell>
          <cell r="L685">
            <v>504040</v>
          </cell>
          <cell r="M685" t="str">
            <v>CAT FUEL PUMP DRIVE 3412C (HGL)</v>
          </cell>
        </row>
        <row r="686">
          <cell r="B686">
            <v>7871998740</v>
          </cell>
          <cell r="C686">
            <v>1</v>
          </cell>
          <cell r="D686">
            <v>508</v>
          </cell>
          <cell r="H686" t="str">
            <v>4W-9987</v>
          </cell>
          <cell r="I686">
            <v>37391</v>
          </cell>
          <cell r="K686">
            <v>1</v>
          </cell>
          <cell r="L686">
            <v>505210</v>
          </cell>
          <cell r="M686" t="str">
            <v>DRIVE GEAR</v>
          </cell>
        </row>
        <row r="687">
          <cell r="B687">
            <v>7991001040</v>
          </cell>
          <cell r="C687" t="str">
            <v>MISSING</v>
          </cell>
          <cell r="D687">
            <v>206</v>
          </cell>
          <cell r="G687">
            <v>36707</v>
          </cell>
          <cell r="H687">
            <v>3100010</v>
          </cell>
          <cell r="M687" t="str">
            <v>IDLER GEAR AHD 035</v>
          </cell>
        </row>
        <row r="688">
          <cell r="B688">
            <v>7991001090</v>
          </cell>
          <cell r="C688" t="str">
            <v>MISSING</v>
          </cell>
          <cell r="D688">
            <v>300</v>
          </cell>
          <cell r="G688">
            <v>36734</v>
          </cell>
          <cell r="H688">
            <v>3100010</v>
          </cell>
          <cell r="M688" t="str">
            <v>ONE PIECE IDLER GEAR AHD035</v>
          </cell>
        </row>
        <row r="689">
          <cell r="B689">
            <v>7991013540</v>
          </cell>
          <cell r="C689">
            <v>1</v>
          </cell>
          <cell r="D689">
            <v>206</v>
          </cell>
          <cell r="H689">
            <v>3950135</v>
          </cell>
          <cell r="I689">
            <v>37524</v>
          </cell>
          <cell r="K689">
            <v>1</v>
          </cell>
          <cell r="L689">
            <v>505363</v>
          </cell>
          <cell r="M689" t="str">
            <v>PEGASUS CAM GEAR</v>
          </cell>
        </row>
        <row r="690">
          <cell r="B690">
            <v>7991013580</v>
          </cell>
          <cell r="C690" t="str">
            <v>MISSING</v>
          </cell>
          <cell r="D690">
            <v>310</v>
          </cell>
          <cell r="H690">
            <v>3950135</v>
          </cell>
          <cell r="M690" t="str">
            <v>SIMI-FINISHED PEGASUS CAM GEAR</v>
          </cell>
        </row>
        <row r="691">
          <cell r="B691">
            <v>7991013590</v>
          </cell>
          <cell r="C691">
            <v>0</v>
          </cell>
          <cell r="D691">
            <v>300</v>
          </cell>
          <cell r="G691">
            <v>37940</v>
          </cell>
          <cell r="H691">
            <v>3950134</v>
          </cell>
          <cell r="I691">
            <v>37524</v>
          </cell>
          <cell r="K691">
            <v>0</v>
          </cell>
          <cell r="L691">
            <v>505363</v>
          </cell>
          <cell r="M691" t="str">
            <v>PEGASUS CAM GEAR FORGING</v>
          </cell>
        </row>
        <row r="692">
          <cell r="B692">
            <v>7991032240</v>
          </cell>
          <cell r="C692" t="str">
            <v>MISSING</v>
          </cell>
          <cell r="D692">
            <v>206</v>
          </cell>
          <cell r="H692" t="str">
            <v>195-0322</v>
          </cell>
          <cell r="M692" t="str">
            <v>CAT. PROTO TOOLING</v>
          </cell>
        </row>
        <row r="693">
          <cell r="B693">
            <v>7991032340</v>
          </cell>
          <cell r="C693" t="str">
            <v>MISSING</v>
          </cell>
          <cell r="D693">
            <v>206</v>
          </cell>
          <cell r="H693" t="str">
            <v>195-0323</v>
          </cell>
          <cell r="M693" t="str">
            <v>CAT. PROTO CLUSTER ASSEMBLY</v>
          </cell>
        </row>
        <row r="694">
          <cell r="B694">
            <v>7991042250</v>
          </cell>
          <cell r="C694" t="str">
            <v>MISSING</v>
          </cell>
          <cell r="D694">
            <v>206</v>
          </cell>
          <cell r="G694">
            <v>36452</v>
          </cell>
          <cell r="H694">
            <v>3680422</v>
          </cell>
          <cell r="M694" t="str">
            <v>VALVE CAM GEAR DP 10 SPUR</v>
          </cell>
        </row>
        <row r="695">
          <cell r="B695">
            <v>7991044250</v>
          </cell>
          <cell r="C695" t="str">
            <v>MISSING</v>
          </cell>
          <cell r="D695">
            <v>206</v>
          </cell>
          <cell r="G695">
            <v>36452</v>
          </cell>
          <cell r="H695">
            <v>3680442</v>
          </cell>
          <cell r="M695" t="str">
            <v>CRANKSHAFT GEAR DP10 SPUR</v>
          </cell>
        </row>
        <row r="696">
          <cell r="B696">
            <v>7991044500</v>
          </cell>
          <cell r="C696" t="str">
            <v>MISSING</v>
          </cell>
          <cell r="D696">
            <v>206</v>
          </cell>
          <cell r="G696">
            <v>36452</v>
          </cell>
          <cell r="M696" t="str">
            <v>LOWER IDLER GEAR</v>
          </cell>
        </row>
        <row r="697">
          <cell r="B697">
            <v>7991044850</v>
          </cell>
          <cell r="C697" t="str">
            <v>MISSING</v>
          </cell>
          <cell r="D697">
            <v>206</v>
          </cell>
          <cell r="G697">
            <v>36452</v>
          </cell>
          <cell r="H697">
            <v>3680648</v>
          </cell>
          <cell r="M697" t="str">
            <v>DP10 UPPER IDLER GEAR (SPUR)</v>
          </cell>
        </row>
        <row r="698">
          <cell r="B698">
            <v>7991045050</v>
          </cell>
          <cell r="C698" t="str">
            <v>MISSING</v>
          </cell>
          <cell r="D698">
            <v>206</v>
          </cell>
          <cell r="G698">
            <v>36452</v>
          </cell>
          <cell r="H698">
            <v>3680450</v>
          </cell>
          <cell r="M698" t="str">
            <v>ACCESSORY DRIVE GEAR DP10 SPURE</v>
          </cell>
        </row>
        <row r="699">
          <cell r="B699">
            <v>7991052050</v>
          </cell>
          <cell r="C699">
            <v>0</v>
          </cell>
          <cell r="D699">
            <v>206</v>
          </cell>
          <cell r="G699">
            <v>36452</v>
          </cell>
          <cell r="H699">
            <v>7991052050</v>
          </cell>
          <cell r="I699">
            <v>35928</v>
          </cell>
          <cell r="K699">
            <v>0</v>
          </cell>
          <cell r="L699">
            <v>503351</v>
          </cell>
          <cell r="M699" t="str">
            <v>PROTO HELICAL INJECTOR CAM ASSEMBLY</v>
          </cell>
        </row>
        <row r="700">
          <cell r="B700">
            <v>7991052100</v>
          </cell>
          <cell r="C700">
            <v>0</v>
          </cell>
          <cell r="D700">
            <v>508</v>
          </cell>
          <cell r="H700">
            <v>7991052100</v>
          </cell>
          <cell r="I700">
            <v>35928</v>
          </cell>
          <cell r="K700">
            <v>0</v>
          </cell>
          <cell r="L700">
            <v>503351</v>
          </cell>
          <cell r="M700" t="str">
            <v>PROTO HELICAL INJECTOR (WIDE) CAM GE</v>
          </cell>
        </row>
        <row r="701">
          <cell r="B701">
            <v>7991052250</v>
          </cell>
          <cell r="C701">
            <v>0</v>
          </cell>
          <cell r="D701">
            <v>206</v>
          </cell>
          <cell r="G701">
            <v>36452</v>
          </cell>
          <cell r="H701">
            <v>7991052250</v>
          </cell>
          <cell r="I701">
            <v>35928</v>
          </cell>
          <cell r="K701">
            <v>0</v>
          </cell>
          <cell r="L701">
            <v>503351</v>
          </cell>
          <cell r="M701" t="str">
            <v>PROTO HELICAL VALVE CAM GEAR</v>
          </cell>
        </row>
        <row r="702">
          <cell r="B702">
            <v>7991054250</v>
          </cell>
          <cell r="C702">
            <v>0</v>
          </cell>
          <cell r="D702">
            <v>206</v>
          </cell>
          <cell r="G702">
            <v>36452</v>
          </cell>
          <cell r="H702">
            <v>7991054250</v>
          </cell>
          <cell r="I702">
            <v>35928</v>
          </cell>
          <cell r="K702">
            <v>0</v>
          </cell>
          <cell r="L702">
            <v>503351</v>
          </cell>
          <cell r="M702" t="str">
            <v>PROTO HELICAL CRANKSHAFT GEAR</v>
          </cell>
        </row>
        <row r="703">
          <cell r="B703">
            <v>7991054300</v>
          </cell>
          <cell r="C703">
            <v>0</v>
          </cell>
          <cell r="D703">
            <v>900</v>
          </cell>
          <cell r="H703">
            <v>7991054300</v>
          </cell>
          <cell r="I703">
            <v>35928</v>
          </cell>
          <cell r="K703">
            <v>0</v>
          </cell>
          <cell r="L703">
            <v>503351</v>
          </cell>
          <cell r="M703" t="str">
            <v>PROTO HELICAL LOWER IDLER GEAR</v>
          </cell>
        </row>
        <row r="704">
          <cell r="B704">
            <v>7991054400</v>
          </cell>
          <cell r="C704">
            <v>0</v>
          </cell>
          <cell r="D704">
            <v>508</v>
          </cell>
          <cell r="H704">
            <v>7991054400</v>
          </cell>
          <cell r="I704">
            <v>35928</v>
          </cell>
          <cell r="K704">
            <v>0</v>
          </cell>
          <cell r="L704">
            <v>503351</v>
          </cell>
          <cell r="M704" t="str">
            <v>PROTO HELICAL LOWER (THIN) IDLER GEA</v>
          </cell>
        </row>
        <row r="705">
          <cell r="B705">
            <v>7991054500</v>
          </cell>
          <cell r="C705">
            <v>0</v>
          </cell>
          <cell r="D705">
            <v>508</v>
          </cell>
          <cell r="H705">
            <v>7991054500</v>
          </cell>
          <cell r="I705">
            <v>35928</v>
          </cell>
          <cell r="K705">
            <v>0</v>
          </cell>
          <cell r="L705">
            <v>503351</v>
          </cell>
          <cell r="M705" t="str">
            <v>PROTO HELICAL LOWER (WIDE) IDLER GEA</v>
          </cell>
        </row>
        <row r="706">
          <cell r="B706">
            <v>7991054540</v>
          </cell>
          <cell r="C706">
            <v>0</v>
          </cell>
          <cell r="D706">
            <v>206</v>
          </cell>
          <cell r="H706" t="str">
            <v>M6X-0545</v>
          </cell>
          <cell r="I706">
            <v>37888</v>
          </cell>
          <cell r="K706">
            <v>0</v>
          </cell>
          <cell r="L706">
            <v>505854</v>
          </cell>
          <cell r="M706" t="str">
            <v>DUAL CAM SENSORS CAT PROTO ASSEMBLY</v>
          </cell>
        </row>
        <row r="707">
          <cell r="B707">
            <v>7991054550</v>
          </cell>
          <cell r="C707" t="str">
            <v>MISSING</v>
          </cell>
          <cell r="D707">
            <v>508</v>
          </cell>
          <cell r="F707" t="str">
            <v>X</v>
          </cell>
          <cell r="G707">
            <v>36727</v>
          </cell>
          <cell r="H707">
            <v>7991054550</v>
          </cell>
          <cell r="M707" t="str">
            <v>PROTO HELICAL LOWER (WIDE) IDLER GEA</v>
          </cell>
        </row>
        <row r="708">
          <cell r="B708">
            <v>7991054600</v>
          </cell>
          <cell r="C708">
            <v>0</v>
          </cell>
          <cell r="D708">
            <v>206</v>
          </cell>
          <cell r="H708" t="str">
            <v>M6X-0546</v>
          </cell>
          <cell r="I708">
            <v>37888</v>
          </cell>
          <cell r="K708">
            <v>0</v>
          </cell>
          <cell r="L708">
            <v>505854</v>
          </cell>
          <cell r="M708" t="str">
            <v>DUAL CAM SENSORS CAT PROTO.</v>
          </cell>
        </row>
        <row r="709">
          <cell r="B709">
            <v>7991054650</v>
          </cell>
          <cell r="C709">
            <v>0</v>
          </cell>
          <cell r="D709">
            <v>206</v>
          </cell>
          <cell r="G709">
            <v>36452</v>
          </cell>
          <cell r="H709">
            <v>7991054650</v>
          </cell>
          <cell r="I709">
            <v>35928</v>
          </cell>
          <cell r="K709">
            <v>0</v>
          </cell>
          <cell r="L709">
            <v>503351</v>
          </cell>
          <cell r="M709" t="str">
            <v>PROTO HELICAL LOWER IDLER ASSEMBLY</v>
          </cell>
        </row>
        <row r="710">
          <cell r="B710">
            <v>7991054680</v>
          </cell>
          <cell r="C710" t="str">
            <v>MISSING</v>
          </cell>
          <cell r="D710">
            <v>310</v>
          </cell>
          <cell r="H710" t="str">
            <v>M6X-0546</v>
          </cell>
          <cell r="M710" t="str">
            <v>SEMI-FINISHED CAT PROTO</v>
          </cell>
        </row>
        <row r="711">
          <cell r="B711">
            <v>7991054750</v>
          </cell>
          <cell r="C711">
            <v>0</v>
          </cell>
          <cell r="D711">
            <v>206</v>
          </cell>
          <cell r="G711">
            <v>36452</v>
          </cell>
          <cell r="H711">
            <v>7991054750</v>
          </cell>
          <cell r="I711">
            <v>35928</v>
          </cell>
          <cell r="K711">
            <v>0</v>
          </cell>
          <cell r="L711">
            <v>503351</v>
          </cell>
          <cell r="M711" t="str">
            <v>PROTO HELICAL IDLER GEAR</v>
          </cell>
        </row>
        <row r="712">
          <cell r="B712">
            <v>7991054800</v>
          </cell>
          <cell r="C712">
            <v>0</v>
          </cell>
          <cell r="D712">
            <v>900</v>
          </cell>
          <cell r="H712">
            <v>7991054800</v>
          </cell>
          <cell r="I712">
            <v>35928</v>
          </cell>
          <cell r="K712">
            <v>0</v>
          </cell>
          <cell r="L712">
            <v>503351</v>
          </cell>
          <cell r="M712" t="str">
            <v>PROTO HELICAL UPPER IDLER GEAR</v>
          </cell>
        </row>
        <row r="713">
          <cell r="B713">
            <v>7991054900</v>
          </cell>
          <cell r="C713">
            <v>0</v>
          </cell>
          <cell r="D713">
            <v>508</v>
          </cell>
          <cell r="H713">
            <v>7991054900</v>
          </cell>
          <cell r="I713">
            <v>35928</v>
          </cell>
          <cell r="K713">
            <v>0</v>
          </cell>
          <cell r="L713">
            <v>503351</v>
          </cell>
          <cell r="M713" t="str">
            <v>PROTO HELICAL INJECTOR (THIN) CAM GE</v>
          </cell>
        </row>
        <row r="714">
          <cell r="B714">
            <v>7991055050</v>
          </cell>
          <cell r="C714">
            <v>0</v>
          </cell>
          <cell r="D714">
            <v>206</v>
          </cell>
          <cell r="G714">
            <v>36452</v>
          </cell>
          <cell r="H714">
            <v>7991055050</v>
          </cell>
          <cell r="I714">
            <v>35928</v>
          </cell>
          <cell r="K714">
            <v>0</v>
          </cell>
          <cell r="L714">
            <v>503351</v>
          </cell>
          <cell r="M714" t="str">
            <v>PROTO HELICAL ACCESSORY DRIVE GEAR</v>
          </cell>
        </row>
        <row r="715">
          <cell r="B715">
            <v>7991055150</v>
          </cell>
          <cell r="C715" t="str">
            <v>MISSING</v>
          </cell>
          <cell r="D715">
            <v>508</v>
          </cell>
          <cell r="G715">
            <v>35929</v>
          </cell>
          <cell r="H715" t="str">
            <v>2041-34XA</v>
          </cell>
          <cell r="M715" t="str">
            <v>PROTO HELICAL LUBE IDLER GEAR</v>
          </cell>
        </row>
        <row r="716">
          <cell r="B716">
            <v>7991055250</v>
          </cell>
          <cell r="C716" t="str">
            <v>MISSING</v>
          </cell>
          <cell r="D716">
            <v>508</v>
          </cell>
          <cell r="H716" t="str">
            <v>2041-36XA</v>
          </cell>
          <cell r="M716" t="str">
            <v>PROTO HELICAL LUBE PUMP GEAR</v>
          </cell>
        </row>
        <row r="717">
          <cell r="B717">
            <v>7991056400</v>
          </cell>
          <cell r="C717">
            <v>0</v>
          </cell>
          <cell r="D717">
            <v>206</v>
          </cell>
          <cell r="H717" t="str">
            <v>M6X-0546</v>
          </cell>
          <cell r="I717">
            <v>37888</v>
          </cell>
          <cell r="K717">
            <v>0</v>
          </cell>
          <cell r="L717">
            <v>505854</v>
          </cell>
          <cell r="M717" t="str">
            <v>DUAL CAM SENSORS CAT PROTO GEAR</v>
          </cell>
        </row>
        <row r="718">
          <cell r="B718">
            <v>7991062250</v>
          </cell>
          <cell r="C718" t="str">
            <v>MISSING</v>
          </cell>
          <cell r="D718">
            <v>206</v>
          </cell>
          <cell r="G718">
            <v>36452</v>
          </cell>
          <cell r="H718">
            <v>3680622</v>
          </cell>
          <cell r="M718" t="str">
            <v>VALVE CAM GEAR DP10</v>
          </cell>
        </row>
        <row r="719">
          <cell r="B719">
            <v>7991064250</v>
          </cell>
          <cell r="C719" t="str">
            <v>MISSING</v>
          </cell>
          <cell r="D719">
            <v>206</v>
          </cell>
          <cell r="G719">
            <v>36452</v>
          </cell>
          <cell r="H719">
            <v>3680642</v>
          </cell>
          <cell r="M719" t="str">
            <v>CRANKSHAFT GEAR DP10</v>
          </cell>
        </row>
        <row r="720">
          <cell r="B720">
            <v>7991064500</v>
          </cell>
          <cell r="C720" t="str">
            <v>MISSING</v>
          </cell>
          <cell r="D720">
            <v>206</v>
          </cell>
          <cell r="G720">
            <v>36452</v>
          </cell>
          <cell r="M720" t="str">
            <v>LOWER IDLER GEAR DP10</v>
          </cell>
        </row>
        <row r="721">
          <cell r="B721">
            <v>7991064850</v>
          </cell>
          <cell r="C721" t="str">
            <v>MISSING</v>
          </cell>
          <cell r="D721">
            <v>206</v>
          </cell>
          <cell r="G721">
            <v>36452</v>
          </cell>
          <cell r="H721">
            <v>3680648</v>
          </cell>
          <cell r="M721" t="str">
            <v>DP10 UPPER IDLER GEAR</v>
          </cell>
        </row>
        <row r="722">
          <cell r="B722">
            <v>7991065050</v>
          </cell>
          <cell r="C722" t="str">
            <v>MISSING</v>
          </cell>
          <cell r="D722">
            <v>206</v>
          </cell>
          <cell r="G722">
            <v>36452</v>
          </cell>
          <cell r="H722">
            <v>3680650</v>
          </cell>
          <cell r="M722" t="str">
            <v>ACCESSORY DRIVE GEAR DP 10</v>
          </cell>
        </row>
        <row r="723">
          <cell r="B723">
            <v>7991072240</v>
          </cell>
          <cell r="C723" t="str">
            <v>MISSING</v>
          </cell>
          <cell r="D723">
            <v>206</v>
          </cell>
          <cell r="G723">
            <v>36452</v>
          </cell>
          <cell r="H723">
            <v>3680722</v>
          </cell>
          <cell r="M723" t="str">
            <v>VALVE CAM GEAR DP10</v>
          </cell>
        </row>
        <row r="724">
          <cell r="B724">
            <v>7991074240</v>
          </cell>
          <cell r="C724" t="str">
            <v>MISSING</v>
          </cell>
          <cell r="D724">
            <v>206</v>
          </cell>
          <cell r="G724">
            <v>36452</v>
          </cell>
          <cell r="H724">
            <v>3680742</v>
          </cell>
          <cell r="M724" t="str">
            <v>CRANKSHAFT GEAR</v>
          </cell>
        </row>
        <row r="725">
          <cell r="B725">
            <v>7991074500</v>
          </cell>
          <cell r="C725" t="str">
            <v>MISSING</v>
          </cell>
          <cell r="D725">
            <v>206</v>
          </cell>
          <cell r="G725">
            <v>36452</v>
          </cell>
          <cell r="M725" t="str">
            <v>LOWER IDLER GEAR DP10</v>
          </cell>
        </row>
        <row r="726">
          <cell r="B726">
            <v>7991074840</v>
          </cell>
          <cell r="C726" t="str">
            <v>MISSING</v>
          </cell>
          <cell r="D726">
            <v>206</v>
          </cell>
          <cell r="G726">
            <v>36452</v>
          </cell>
          <cell r="H726">
            <v>3680748</v>
          </cell>
          <cell r="M726" t="str">
            <v>DP10 UPPER IDLER GEAR (SHAVE)</v>
          </cell>
        </row>
        <row r="727">
          <cell r="B727">
            <v>7991075040</v>
          </cell>
          <cell r="C727" t="str">
            <v>MISSING</v>
          </cell>
          <cell r="D727">
            <v>206</v>
          </cell>
          <cell r="G727">
            <v>36452</v>
          </cell>
          <cell r="H727">
            <v>3680750</v>
          </cell>
          <cell r="M727" t="str">
            <v>ACCESSORY DRIVE GEAR DP10</v>
          </cell>
        </row>
        <row r="728">
          <cell r="B728">
            <v>7991089740</v>
          </cell>
          <cell r="C728">
            <v>0</v>
          </cell>
          <cell r="D728">
            <v>206</v>
          </cell>
          <cell r="H728">
            <v>3100897</v>
          </cell>
          <cell r="I728">
            <v>36727</v>
          </cell>
          <cell r="K728">
            <v>0</v>
          </cell>
          <cell r="L728">
            <v>504428</v>
          </cell>
          <cell r="M728" t="str">
            <v>FRONT CAM GEAR HD-035</v>
          </cell>
        </row>
        <row r="729">
          <cell r="B729">
            <v>7991089790</v>
          </cell>
          <cell r="C729">
            <v>0</v>
          </cell>
          <cell r="D729">
            <v>300</v>
          </cell>
          <cell r="G729">
            <v>36734</v>
          </cell>
          <cell r="H729">
            <v>3100897</v>
          </cell>
          <cell r="I729">
            <v>36727</v>
          </cell>
          <cell r="K729">
            <v>0</v>
          </cell>
          <cell r="L729">
            <v>504428</v>
          </cell>
          <cell r="M729" t="str">
            <v>HD-035 FRONT CAM GEAR</v>
          </cell>
        </row>
        <row r="730">
          <cell r="B730">
            <v>7991090040</v>
          </cell>
          <cell r="C730">
            <v>0</v>
          </cell>
          <cell r="D730">
            <v>206</v>
          </cell>
          <cell r="H730">
            <v>3100900</v>
          </cell>
          <cell r="I730">
            <v>36727</v>
          </cell>
          <cell r="K730">
            <v>0</v>
          </cell>
          <cell r="L730">
            <v>504428</v>
          </cell>
          <cell r="M730" t="str">
            <v>FUEL PUMP GEAR (FRONT) HD-035</v>
          </cell>
        </row>
        <row r="731">
          <cell r="B731">
            <v>7991090090</v>
          </cell>
          <cell r="C731" t="str">
            <v>MISSING</v>
          </cell>
          <cell r="D731">
            <v>300</v>
          </cell>
          <cell r="G731">
            <v>36734</v>
          </cell>
          <cell r="H731">
            <v>3100900</v>
          </cell>
          <cell r="M731" t="str">
            <v>FUEL PUMP IDLER GEAR (FRONT) HD-035</v>
          </cell>
        </row>
        <row r="732">
          <cell r="B732">
            <v>7991090140</v>
          </cell>
          <cell r="C732">
            <v>1</v>
          </cell>
          <cell r="D732">
            <v>206</v>
          </cell>
          <cell r="H732">
            <v>3100901</v>
          </cell>
          <cell r="I732">
            <v>36727</v>
          </cell>
          <cell r="K732">
            <v>1</v>
          </cell>
          <cell r="L732">
            <v>504428</v>
          </cell>
          <cell r="M732" t="str">
            <v>FUEL PUMP GEAR (FRONT) HD-035 W/O BU</v>
          </cell>
        </row>
        <row r="733">
          <cell r="B733">
            <v>7991090190</v>
          </cell>
          <cell r="C733">
            <v>0</v>
          </cell>
          <cell r="D733">
            <v>300</v>
          </cell>
          <cell r="G733">
            <v>36734</v>
          </cell>
          <cell r="H733">
            <v>3100901</v>
          </cell>
          <cell r="I733">
            <v>36727</v>
          </cell>
          <cell r="K733">
            <v>0</v>
          </cell>
          <cell r="L733">
            <v>504428</v>
          </cell>
          <cell r="M733" t="str">
            <v>HD-035 FRONT FUEL PUMP GEAR</v>
          </cell>
        </row>
        <row r="734">
          <cell r="B734">
            <v>7991101440</v>
          </cell>
          <cell r="C734">
            <v>0</v>
          </cell>
          <cell r="D734">
            <v>206</v>
          </cell>
          <cell r="H734">
            <v>3101014</v>
          </cell>
          <cell r="I734">
            <v>36727</v>
          </cell>
          <cell r="K734">
            <v>0</v>
          </cell>
          <cell r="L734">
            <v>504428</v>
          </cell>
          <cell r="M734" t="str">
            <v>CAM GEAR HD-035</v>
          </cell>
        </row>
        <row r="735">
          <cell r="B735">
            <v>7991101490</v>
          </cell>
          <cell r="C735">
            <v>0</v>
          </cell>
          <cell r="D735">
            <v>300</v>
          </cell>
          <cell r="G735">
            <v>36734</v>
          </cell>
          <cell r="H735">
            <v>3101014</v>
          </cell>
          <cell r="I735">
            <v>36727</v>
          </cell>
          <cell r="K735">
            <v>0</v>
          </cell>
          <cell r="L735">
            <v>504428</v>
          </cell>
          <cell r="M735" t="str">
            <v>HD-035 CAM GEAR</v>
          </cell>
        </row>
        <row r="736">
          <cell r="B736">
            <v>7991106600</v>
          </cell>
          <cell r="C736">
            <v>0</v>
          </cell>
          <cell r="D736">
            <v>206</v>
          </cell>
          <cell r="H736">
            <v>3101066</v>
          </cell>
          <cell r="I736">
            <v>36727</v>
          </cell>
          <cell r="K736">
            <v>0</v>
          </cell>
          <cell r="L736">
            <v>504428</v>
          </cell>
          <cell r="M736" t="str">
            <v>IDLER ASSEMBLY HD-035</v>
          </cell>
        </row>
        <row r="737">
          <cell r="B737">
            <v>7991106700</v>
          </cell>
          <cell r="C737">
            <v>2</v>
          </cell>
          <cell r="D737">
            <v>206</v>
          </cell>
          <cell r="H737">
            <v>3101067</v>
          </cell>
          <cell r="I737">
            <v>36727</v>
          </cell>
          <cell r="K737">
            <v>2</v>
          </cell>
          <cell r="L737">
            <v>504428</v>
          </cell>
          <cell r="M737" t="str">
            <v>IDLER ASSEMBLY HD-035 W/O BUSHING</v>
          </cell>
        </row>
        <row r="738">
          <cell r="B738">
            <v>7991121440</v>
          </cell>
          <cell r="C738" t="str">
            <v>MISSING</v>
          </cell>
          <cell r="D738">
            <v>508</v>
          </cell>
          <cell r="H738" t="str">
            <v>224-1214</v>
          </cell>
          <cell r="M738" t="str">
            <v>GEAR ASSEMBLY-CRANKSHAFT (CAT. PROTO</v>
          </cell>
        </row>
        <row r="739">
          <cell r="B739">
            <v>7991122340</v>
          </cell>
          <cell r="C739" t="str">
            <v>MISSING</v>
          </cell>
          <cell r="D739">
            <v>508</v>
          </cell>
          <cell r="H739" t="str">
            <v>224-1223</v>
          </cell>
          <cell r="M739" t="str">
            <v>GEAR ASSEMBLY-CAMSHAFT (CAT. PROTO)</v>
          </cell>
        </row>
        <row r="740">
          <cell r="B740">
            <v>7991128840</v>
          </cell>
          <cell r="C740">
            <v>0</v>
          </cell>
          <cell r="D740">
            <v>206</v>
          </cell>
          <cell r="H740">
            <v>3101288</v>
          </cell>
          <cell r="I740">
            <v>36727</v>
          </cell>
          <cell r="K740">
            <v>0</v>
          </cell>
          <cell r="L740">
            <v>504428</v>
          </cell>
          <cell r="M740" t="str">
            <v>CRANK GEAR HD-035</v>
          </cell>
        </row>
        <row r="741">
          <cell r="B741">
            <v>7991128890</v>
          </cell>
          <cell r="C741">
            <v>0</v>
          </cell>
          <cell r="D741">
            <v>300</v>
          </cell>
          <cell r="G741">
            <v>36734</v>
          </cell>
          <cell r="H741">
            <v>3101288</v>
          </cell>
          <cell r="I741">
            <v>36727</v>
          </cell>
          <cell r="K741">
            <v>0</v>
          </cell>
          <cell r="L741">
            <v>504428</v>
          </cell>
          <cell r="M741" t="str">
            <v>CRANK GEAR HD-035</v>
          </cell>
        </row>
        <row r="742">
          <cell r="B742">
            <v>7991128940</v>
          </cell>
          <cell r="C742">
            <v>0</v>
          </cell>
          <cell r="D742">
            <v>206</v>
          </cell>
          <cell r="H742">
            <v>3101289</v>
          </cell>
          <cell r="I742">
            <v>36727</v>
          </cell>
          <cell r="K742">
            <v>0</v>
          </cell>
          <cell r="L742">
            <v>504428</v>
          </cell>
          <cell r="M742" t="str">
            <v>ACCESSORY GEAR HD-035</v>
          </cell>
        </row>
        <row r="743">
          <cell r="B743">
            <v>7991128990</v>
          </cell>
          <cell r="C743">
            <v>0</v>
          </cell>
          <cell r="D743">
            <v>300</v>
          </cell>
          <cell r="G743">
            <v>36734</v>
          </cell>
          <cell r="H743">
            <v>3101289</v>
          </cell>
          <cell r="I743">
            <v>36727</v>
          </cell>
          <cell r="K743">
            <v>0</v>
          </cell>
          <cell r="L743">
            <v>504428</v>
          </cell>
          <cell r="M743" t="str">
            <v>AHD 035 ACCESSORY DRIVE GEAR</v>
          </cell>
        </row>
        <row r="744">
          <cell r="B744">
            <v>7991133240</v>
          </cell>
          <cell r="C744">
            <v>0</v>
          </cell>
          <cell r="D744">
            <v>206</v>
          </cell>
          <cell r="H744">
            <v>3101332</v>
          </cell>
          <cell r="I744">
            <v>36727</v>
          </cell>
          <cell r="K744">
            <v>0</v>
          </cell>
          <cell r="L744">
            <v>504428</v>
          </cell>
          <cell r="M744" t="str">
            <v>IDLER GEAR (SHORT) HD-035</v>
          </cell>
        </row>
        <row r="745">
          <cell r="B745">
            <v>7991133290</v>
          </cell>
          <cell r="C745">
            <v>0</v>
          </cell>
          <cell r="D745">
            <v>300</v>
          </cell>
          <cell r="G745">
            <v>36734</v>
          </cell>
          <cell r="H745">
            <v>3101332</v>
          </cell>
          <cell r="I745">
            <v>36727</v>
          </cell>
          <cell r="K745">
            <v>0</v>
          </cell>
          <cell r="L745">
            <v>504428</v>
          </cell>
          <cell r="M745" t="str">
            <v>IDLER GEAR (SHORT) HD-035</v>
          </cell>
        </row>
        <row r="746">
          <cell r="B746">
            <v>7991133340</v>
          </cell>
          <cell r="C746">
            <v>1</v>
          </cell>
          <cell r="D746">
            <v>206</v>
          </cell>
          <cell r="H746">
            <v>3101333</v>
          </cell>
          <cell r="I746">
            <v>36727</v>
          </cell>
          <cell r="K746">
            <v>1</v>
          </cell>
          <cell r="L746">
            <v>504428</v>
          </cell>
          <cell r="M746" t="str">
            <v>IDLER GEAR (TALL) HD-035</v>
          </cell>
        </row>
        <row r="747">
          <cell r="B747">
            <v>7991133390</v>
          </cell>
          <cell r="C747">
            <v>0</v>
          </cell>
          <cell r="D747">
            <v>300</v>
          </cell>
          <cell r="G747">
            <v>36734</v>
          </cell>
          <cell r="H747">
            <v>3101333</v>
          </cell>
          <cell r="I747">
            <v>36727</v>
          </cell>
          <cell r="K747">
            <v>0</v>
          </cell>
          <cell r="L747">
            <v>504428</v>
          </cell>
          <cell r="M747" t="str">
            <v>AHD 035 IDLER GEAR</v>
          </cell>
        </row>
        <row r="748">
          <cell r="B748">
            <v>7991133640</v>
          </cell>
          <cell r="C748">
            <v>0</v>
          </cell>
          <cell r="D748">
            <v>206</v>
          </cell>
          <cell r="H748">
            <v>3101336</v>
          </cell>
          <cell r="I748">
            <v>36727</v>
          </cell>
          <cell r="K748">
            <v>0</v>
          </cell>
          <cell r="L748">
            <v>504428</v>
          </cell>
          <cell r="M748" t="str">
            <v>SINGLE IDLER HD-035</v>
          </cell>
        </row>
        <row r="749">
          <cell r="B749">
            <v>7991133690</v>
          </cell>
          <cell r="C749">
            <v>0</v>
          </cell>
          <cell r="D749">
            <v>300</v>
          </cell>
          <cell r="G749">
            <v>36734</v>
          </cell>
          <cell r="H749">
            <v>3101336</v>
          </cell>
          <cell r="I749">
            <v>36727</v>
          </cell>
          <cell r="K749">
            <v>0</v>
          </cell>
          <cell r="L749">
            <v>504428</v>
          </cell>
          <cell r="M749" t="str">
            <v>SINGLE IDLER HD-035</v>
          </cell>
        </row>
        <row r="750">
          <cell r="B750">
            <v>7991133740</v>
          </cell>
          <cell r="C750">
            <v>0</v>
          </cell>
          <cell r="D750">
            <v>206</v>
          </cell>
          <cell r="H750">
            <v>3101337</v>
          </cell>
          <cell r="I750">
            <v>36727</v>
          </cell>
          <cell r="K750">
            <v>0</v>
          </cell>
          <cell r="L750">
            <v>504428</v>
          </cell>
          <cell r="M750" t="str">
            <v>CRANK GEAR HD-035 2MM WIDER</v>
          </cell>
        </row>
        <row r="751">
          <cell r="B751">
            <v>7991133790</v>
          </cell>
          <cell r="C751">
            <v>0</v>
          </cell>
          <cell r="D751">
            <v>300</v>
          </cell>
          <cell r="H751">
            <v>3101337</v>
          </cell>
          <cell r="I751">
            <v>36727</v>
          </cell>
          <cell r="K751">
            <v>0</v>
          </cell>
          <cell r="L751">
            <v>504428</v>
          </cell>
          <cell r="M751" t="str">
            <v>CRANK GEAR HD-035 2MM WIDER</v>
          </cell>
        </row>
        <row r="752">
          <cell r="B752">
            <v>79911439</v>
          </cell>
          <cell r="C752" t="str">
            <v>MISSING</v>
          </cell>
          <cell r="D752">
            <v>206</v>
          </cell>
          <cell r="F752" t="str">
            <v>X</v>
          </cell>
          <cell r="G752">
            <v>36756</v>
          </cell>
          <cell r="H752">
            <v>3401439</v>
          </cell>
          <cell r="M752" t="str">
            <v>Cam Gear ECI - L10</v>
          </cell>
        </row>
        <row r="753">
          <cell r="B753">
            <v>7991143940</v>
          </cell>
          <cell r="C753">
            <v>0</v>
          </cell>
          <cell r="D753">
            <v>206</v>
          </cell>
          <cell r="F753" t="str">
            <v>X</v>
          </cell>
          <cell r="G753">
            <v>36727</v>
          </cell>
          <cell r="H753">
            <v>3401439</v>
          </cell>
          <cell r="I753">
            <v>35916</v>
          </cell>
          <cell r="K753">
            <v>0</v>
          </cell>
          <cell r="L753">
            <v>503332</v>
          </cell>
          <cell r="M753" t="str">
            <v>Cam Gear ECI - L10</v>
          </cell>
        </row>
        <row r="754">
          <cell r="B754">
            <v>7991146040</v>
          </cell>
          <cell r="C754" t="str">
            <v>MISSING</v>
          </cell>
          <cell r="D754">
            <v>206</v>
          </cell>
          <cell r="H754">
            <v>3101460</v>
          </cell>
          <cell r="M754" t="str">
            <v>CAM GEAR HD-035 D4</v>
          </cell>
        </row>
        <row r="755">
          <cell r="B755">
            <v>7991149540</v>
          </cell>
          <cell r="C755" t="str">
            <v>MISSING</v>
          </cell>
          <cell r="D755">
            <v>508</v>
          </cell>
          <cell r="H755" t="str">
            <v>185-1495</v>
          </cell>
          <cell r="M755" t="str">
            <v>GEAR ASSEMBLY-CLUSTER IDLER (CAT. PR</v>
          </cell>
        </row>
        <row r="756">
          <cell r="B756">
            <v>7991149740</v>
          </cell>
          <cell r="C756" t="str">
            <v>MISSING</v>
          </cell>
          <cell r="D756">
            <v>508</v>
          </cell>
          <cell r="H756" t="str">
            <v>185-1497</v>
          </cell>
          <cell r="M756" t="str">
            <v>GEAR ASSEMBLY-IDLER (CAT. PROTO)</v>
          </cell>
        </row>
        <row r="757">
          <cell r="B757">
            <v>7991149940</v>
          </cell>
          <cell r="C757" t="str">
            <v>MISSING</v>
          </cell>
          <cell r="D757">
            <v>508</v>
          </cell>
          <cell r="H757" t="str">
            <v>185-1499</v>
          </cell>
          <cell r="M757" t="str">
            <v>GEAR ASSEMBLY-CLUSTER IDLER (CAT. PR</v>
          </cell>
        </row>
        <row r="758">
          <cell r="B758">
            <v>7991152040</v>
          </cell>
          <cell r="C758">
            <v>0</v>
          </cell>
          <cell r="D758">
            <v>508</v>
          </cell>
          <cell r="H758">
            <v>3971520</v>
          </cell>
          <cell r="I758">
            <v>37888</v>
          </cell>
          <cell r="K758">
            <v>0</v>
          </cell>
          <cell r="L758">
            <v>505854</v>
          </cell>
          <cell r="M758" t="str">
            <v>ACCESSORY DRIVE GEAR</v>
          </cell>
        </row>
        <row r="759">
          <cell r="B759">
            <v>7991157900</v>
          </cell>
          <cell r="C759">
            <v>0</v>
          </cell>
          <cell r="D759">
            <v>206</v>
          </cell>
          <cell r="F759" t="str">
            <v>X</v>
          </cell>
          <cell r="G759">
            <v>37944</v>
          </cell>
          <cell r="H759" t="str">
            <v>234-1579</v>
          </cell>
          <cell r="I759">
            <v>37466</v>
          </cell>
          <cell r="K759">
            <v>0</v>
          </cell>
          <cell r="L759">
            <v>505302</v>
          </cell>
          <cell r="M759" t="str">
            <v>CAT DAMPER GP (PROT0)</v>
          </cell>
        </row>
        <row r="760">
          <cell r="B760">
            <v>7991158080</v>
          </cell>
          <cell r="C760">
            <v>0</v>
          </cell>
          <cell r="D760">
            <v>310</v>
          </cell>
          <cell r="H760" t="str">
            <v>234-1580</v>
          </cell>
          <cell r="I760">
            <v>37466</v>
          </cell>
          <cell r="K760">
            <v>0</v>
          </cell>
          <cell r="L760">
            <v>505302</v>
          </cell>
          <cell r="M760" t="str">
            <v>CAT PROTO - BODY PENDULUM</v>
          </cell>
        </row>
        <row r="761">
          <cell r="B761">
            <v>7991159100</v>
          </cell>
          <cell r="C761">
            <v>0</v>
          </cell>
          <cell r="D761">
            <v>206</v>
          </cell>
          <cell r="G761">
            <v>37569</v>
          </cell>
          <cell r="H761">
            <v>3101591</v>
          </cell>
          <cell r="I761">
            <v>36817</v>
          </cell>
          <cell r="K761">
            <v>0</v>
          </cell>
          <cell r="L761">
            <v>504526</v>
          </cell>
          <cell r="M761" t="str">
            <v>IDLER ASSEMBLY HD-035 D3</v>
          </cell>
        </row>
        <row r="762">
          <cell r="B762">
            <v>7991159200</v>
          </cell>
          <cell r="C762">
            <v>0</v>
          </cell>
          <cell r="D762">
            <v>206</v>
          </cell>
          <cell r="H762">
            <v>3101592</v>
          </cell>
          <cell r="I762">
            <v>36817</v>
          </cell>
          <cell r="K762">
            <v>0</v>
          </cell>
          <cell r="L762">
            <v>504526</v>
          </cell>
          <cell r="M762" t="str">
            <v>IDLER ASSEMBLY HD-035 W/O BUSHING D3</v>
          </cell>
        </row>
        <row r="763">
          <cell r="B763">
            <v>7991159340</v>
          </cell>
          <cell r="C763">
            <v>0</v>
          </cell>
          <cell r="D763">
            <v>206</v>
          </cell>
          <cell r="H763">
            <v>3101593</v>
          </cell>
          <cell r="I763">
            <v>36817</v>
          </cell>
          <cell r="K763">
            <v>0</v>
          </cell>
          <cell r="L763">
            <v>504526</v>
          </cell>
          <cell r="M763" t="str">
            <v>IDLER GEAR (SHORT) HD-035 D3</v>
          </cell>
        </row>
        <row r="764">
          <cell r="B764">
            <v>7991159390</v>
          </cell>
          <cell r="C764" t="str">
            <v>MISSING</v>
          </cell>
          <cell r="D764">
            <v>300</v>
          </cell>
          <cell r="H764">
            <v>3101593</v>
          </cell>
          <cell r="M764" t="str">
            <v>IDLER GEAR (SHORT) HD-035</v>
          </cell>
        </row>
        <row r="765">
          <cell r="B765">
            <v>7991159440</v>
          </cell>
          <cell r="C765">
            <v>0</v>
          </cell>
          <cell r="D765">
            <v>206</v>
          </cell>
          <cell r="H765">
            <v>3101594</v>
          </cell>
          <cell r="I765">
            <v>36817</v>
          </cell>
          <cell r="K765">
            <v>0</v>
          </cell>
          <cell r="L765">
            <v>504526</v>
          </cell>
          <cell r="M765" t="str">
            <v>IDLER GEAR (TALL) HD-035 D3</v>
          </cell>
        </row>
        <row r="766">
          <cell r="B766">
            <v>7991159490</v>
          </cell>
          <cell r="C766" t="str">
            <v>MISSING</v>
          </cell>
          <cell r="D766">
            <v>300</v>
          </cell>
          <cell r="H766">
            <v>3101594</v>
          </cell>
          <cell r="M766" t="str">
            <v>AHD 035 IDLER GEAR</v>
          </cell>
        </row>
        <row r="767">
          <cell r="B767">
            <v>7991164040</v>
          </cell>
          <cell r="C767">
            <v>0</v>
          </cell>
          <cell r="D767">
            <v>206</v>
          </cell>
          <cell r="F767" t="str">
            <v>X</v>
          </cell>
          <cell r="G767">
            <v>38000</v>
          </cell>
          <cell r="H767" t="str">
            <v>244-1640</v>
          </cell>
          <cell r="I767">
            <v>37888</v>
          </cell>
          <cell r="K767">
            <v>0</v>
          </cell>
          <cell r="L767">
            <v>505854</v>
          </cell>
          <cell r="M767" t="str">
            <v>CAT PROTO GEAR DUAL CAM SENSORS</v>
          </cell>
        </row>
        <row r="768">
          <cell r="B768">
            <v>7991164100</v>
          </cell>
          <cell r="C768">
            <v>0</v>
          </cell>
          <cell r="D768">
            <v>206</v>
          </cell>
          <cell r="F768" t="str">
            <v>X</v>
          </cell>
          <cell r="G768">
            <v>38000</v>
          </cell>
          <cell r="H768" t="str">
            <v>244-1641</v>
          </cell>
          <cell r="I768">
            <v>37888</v>
          </cell>
          <cell r="K768">
            <v>0</v>
          </cell>
          <cell r="L768">
            <v>505854</v>
          </cell>
          <cell r="M768" t="str">
            <v>DUAL CAM SENSORS</v>
          </cell>
        </row>
        <row r="769">
          <cell r="B769">
            <v>7991164180</v>
          </cell>
          <cell r="C769">
            <v>0</v>
          </cell>
          <cell r="D769">
            <v>310</v>
          </cell>
          <cell r="G769">
            <v>37888</v>
          </cell>
          <cell r="H769" t="str">
            <v>244-1641</v>
          </cell>
          <cell r="I769">
            <v>37888</v>
          </cell>
          <cell r="K769">
            <v>0</v>
          </cell>
          <cell r="L769">
            <v>505854</v>
          </cell>
          <cell r="M769" t="str">
            <v>CAT PROTO (SEMI-FINISHED)</v>
          </cell>
        </row>
        <row r="770">
          <cell r="B770">
            <v>7991164240</v>
          </cell>
          <cell r="C770">
            <v>0</v>
          </cell>
          <cell r="D770">
            <v>206</v>
          </cell>
          <cell r="H770" t="str">
            <v>244-1642</v>
          </cell>
          <cell r="I770">
            <v>37888</v>
          </cell>
          <cell r="K770">
            <v>0</v>
          </cell>
          <cell r="L770">
            <v>505854</v>
          </cell>
          <cell r="M770" t="str">
            <v>CAT PROTO GEAR DUAL CAM SENSORS</v>
          </cell>
        </row>
        <row r="771">
          <cell r="B771">
            <v>7991164300</v>
          </cell>
          <cell r="C771">
            <v>0</v>
          </cell>
          <cell r="D771">
            <v>206</v>
          </cell>
          <cell r="H771" t="str">
            <v>244-1643</v>
          </cell>
          <cell r="I771">
            <v>37888</v>
          </cell>
          <cell r="K771">
            <v>0</v>
          </cell>
          <cell r="L771">
            <v>505854</v>
          </cell>
          <cell r="M771" t="str">
            <v>DUAL CAM SENSORS</v>
          </cell>
        </row>
        <row r="772">
          <cell r="B772">
            <v>7991164380</v>
          </cell>
          <cell r="C772">
            <v>0</v>
          </cell>
          <cell r="D772">
            <v>310</v>
          </cell>
          <cell r="H772" t="str">
            <v>244-1643</v>
          </cell>
          <cell r="I772">
            <v>37888</v>
          </cell>
          <cell r="K772">
            <v>0</v>
          </cell>
          <cell r="L772">
            <v>505854</v>
          </cell>
          <cell r="M772" t="str">
            <v>CAT PROTO SEMI-FINISHED</v>
          </cell>
        </row>
        <row r="773">
          <cell r="B773">
            <v>7991181640</v>
          </cell>
          <cell r="C773" t="str">
            <v>MISSING</v>
          </cell>
          <cell r="D773">
            <v>508</v>
          </cell>
          <cell r="H773" t="str">
            <v>215-1823</v>
          </cell>
          <cell r="M773" t="str">
            <v>GEAR ASSEMBLY-PUMP DRIVE (CAT. PROTO</v>
          </cell>
        </row>
        <row r="774">
          <cell r="B774">
            <v>7991181740</v>
          </cell>
          <cell r="C774" t="str">
            <v>MISSING</v>
          </cell>
          <cell r="D774">
            <v>508</v>
          </cell>
          <cell r="H774" t="str">
            <v>215-1817</v>
          </cell>
          <cell r="M774" t="str">
            <v>GEAR -PUMP DRIVE (CAT. PROTO)</v>
          </cell>
        </row>
        <row r="775">
          <cell r="B775">
            <v>7991182340</v>
          </cell>
          <cell r="C775" t="str">
            <v>MISSING</v>
          </cell>
          <cell r="D775">
            <v>508</v>
          </cell>
          <cell r="H775" t="str">
            <v>215-1823</v>
          </cell>
          <cell r="M775" t="str">
            <v>GEAR ASSEMBLY-PUMP DRIVE (CAT. PROTO</v>
          </cell>
        </row>
        <row r="776">
          <cell r="B776">
            <v>7991206400</v>
          </cell>
          <cell r="C776" t="str">
            <v>MISSING</v>
          </cell>
          <cell r="D776">
            <v>206</v>
          </cell>
          <cell r="H776">
            <v>3102064</v>
          </cell>
          <cell r="M776" t="str">
            <v>IDLER ASSEMBLY HD-035 D4</v>
          </cell>
        </row>
        <row r="777">
          <cell r="B777">
            <v>7991206640</v>
          </cell>
          <cell r="C777" t="str">
            <v>MISSING</v>
          </cell>
          <cell r="D777">
            <v>206</v>
          </cell>
          <cell r="H777">
            <v>3102066</v>
          </cell>
          <cell r="M777" t="str">
            <v>IDLER GEAR (SHORT) HD-035 D4</v>
          </cell>
        </row>
        <row r="778">
          <cell r="B778">
            <v>7991206700</v>
          </cell>
          <cell r="C778" t="str">
            <v>MISSING</v>
          </cell>
          <cell r="D778">
            <v>400</v>
          </cell>
          <cell r="H778">
            <v>3102067</v>
          </cell>
          <cell r="M778" t="str">
            <v>BUSHING FOR 3102064 (D-4)</v>
          </cell>
        </row>
        <row r="779">
          <cell r="B779">
            <v>7991250040</v>
          </cell>
          <cell r="C779" t="str">
            <v>MISSING</v>
          </cell>
          <cell r="D779">
            <v>508</v>
          </cell>
          <cell r="H779">
            <v>4892500</v>
          </cell>
          <cell r="M779" t="str">
            <v>ACCESSORY DRIVE GEAR</v>
          </cell>
        </row>
        <row r="780">
          <cell r="B780">
            <v>7991257640</v>
          </cell>
          <cell r="C780" t="str">
            <v>MISSING</v>
          </cell>
          <cell r="D780">
            <v>508</v>
          </cell>
          <cell r="H780" t="str">
            <v>FS02576</v>
          </cell>
          <cell r="M780" t="str">
            <v>V903 001 PROTO</v>
          </cell>
        </row>
        <row r="781">
          <cell r="B781">
            <v>7991257650</v>
          </cell>
          <cell r="C781" t="str">
            <v>MISSING</v>
          </cell>
          <cell r="D781">
            <v>508</v>
          </cell>
          <cell r="H781" t="str">
            <v>FS02576_AEL</v>
          </cell>
          <cell r="M781" t="str">
            <v>PUMP GEAR (PROTO)</v>
          </cell>
        </row>
        <row r="782">
          <cell r="B782">
            <v>7991264640</v>
          </cell>
          <cell r="C782" t="str">
            <v>MISSING</v>
          </cell>
          <cell r="D782">
            <v>508</v>
          </cell>
          <cell r="H782" t="str">
            <v>241-2646</v>
          </cell>
          <cell r="M782" t="str">
            <v>CAT GP-CAM GEAR (PROTO)</v>
          </cell>
        </row>
        <row r="783">
          <cell r="B783">
            <v>7991264641</v>
          </cell>
          <cell r="C783">
            <v>0</v>
          </cell>
          <cell r="D783">
            <v>206</v>
          </cell>
          <cell r="H783" t="str">
            <v>241-2646</v>
          </cell>
          <cell r="I783">
            <v>37466</v>
          </cell>
          <cell r="K783">
            <v>0</v>
          </cell>
          <cell r="L783">
            <v>505302</v>
          </cell>
          <cell r="M783" t="str">
            <v>CAT CAM GEAR ASSEMBLY PROTO.</v>
          </cell>
        </row>
        <row r="784">
          <cell r="B784">
            <v>7991265040</v>
          </cell>
          <cell r="C784">
            <v>0</v>
          </cell>
          <cell r="D784">
            <v>206</v>
          </cell>
          <cell r="G784">
            <v>37831</v>
          </cell>
          <cell r="H784" t="str">
            <v>241-2650</v>
          </cell>
          <cell r="I784">
            <v>37466</v>
          </cell>
          <cell r="K784">
            <v>0</v>
          </cell>
          <cell r="L784">
            <v>505302</v>
          </cell>
          <cell r="M784" t="str">
            <v>CAM GEAR DUAL SENSOR (CAT PROTO)</v>
          </cell>
        </row>
        <row r="785">
          <cell r="B785">
            <v>7991265100</v>
          </cell>
          <cell r="C785">
            <v>0</v>
          </cell>
          <cell r="D785">
            <v>206</v>
          </cell>
          <cell r="H785" t="str">
            <v>241-2651</v>
          </cell>
          <cell r="I785">
            <v>37466</v>
          </cell>
          <cell r="K785">
            <v>0</v>
          </cell>
          <cell r="L785">
            <v>505302</v>
          </cell>
          <cell r="M785" t="str">
            <v>CAM GEAR DUAL SENSORS (CAT PROTO)</v>
          </cell>
        </row>
        <row r="786">
          <cell r="B786">
            <v>7991266540</v>
          </cell>
          <cell r="C786">
            <v>0</v>
          </cell>
          <cell r="D786">
            <v>206</v>
          </cell>
          <cell r="H786" t="str">
            <v>241-2665</v>
          </cell>
          <cell r="I786">
            <v>37817</v>
          </cell>
          <cell r="K786">
            <v>0</v>
          </cell>
          <cell r="L786">
            <v>505759</v>
          </cell>
          <cell r="M786" t="str">
            <v>GEAR ASSEMBLY - CLUSTER</v>
          </cell>
        </row>
        <row r="787">
          <cell r="B787">
            <v>7991315840</v>
          </cell>
          <cell r="C787" t="str">
            <v>MISSING</v>
          </cell>
          <cell r="D787">
            <v>206</v>
          </cell>
          <cell r="H787" t="str">
            <v>ERP3158</v>
          </cell>
          <cell r="M787" t="str">
            <v>OIL PUMP</v>
          </cell>
        </row>
        <row r="788">
          <cell r="B788">
            <v>7991315940</v>
          </cell>
          <cell r="C788" t="str">
            <v>MISSING</v>
          </cell>
          <cell r="D788">
            <v>206</v>
          </cell>
          <cell r="H788" t="str">
            <v>ERP3159</v>
          </cell>
          <cell r="M788" t="str">
            <v>OIL PUMP DRIVE</v>
          </cell>
        </row>
        <row r="789">
          <cell r="B789">
            <v>7991317040</v>
          </cell>
          <cell r="C789" t="str">
            <v>MISSING</v>
          </cell>
          <cell r="D789">
            <v>206</v>
          </cell>
          <cell r="H789" t="str">
            <v>ERP3170</v>
          </cell>
          <cell r="M789" t="str">
            <v>WATER PUMP GEAR</v>
          </cell>
        </row>
        <row r="790">
          <cell r="B790">
            <v>7991317140</v>
          </cell>
          <cell r="C790" t="str">
            <v>MISSING</v>
          </cell>
          <cell r="D790">
            <v>206</v>
          </cell>
          <cell r="H790" t="str">
            <v>ERP3171</v>
          </cell>
          <cell r="M790" t="str">
            <v>WATER PUMP GEAR</v>
          </cell>
        </row>
        <row r="791">
          <cell r="B791">
            <v>7991322140</v>
          </cell>
          <cell r="C791">
            <v>0</v>
          </cell>
          <cell r="D791">
            <v>206</v>
          </cell>
          <cell r="H791" t="str">
            <v>232-3221</v>
          </cell>
          <cell r="I791">
            <v>37466</v>
          </cell>
          <cell r="K791">
            <v>0</v>
          </cell>
          <cell r="L791">
            <v>505302</v>
          </cell>
          <cell r="M791" t="str">
            <v>CAT CAM GEAR ASSEMBLY (PROTO.)</v>
          </cell>
        </row>
        <row r="792">
          <cell r="B792">
            <v>7991322200</v>
          </cell>
          <cell r="C792">
            <v>0</v>
          </cell>
          <cell r="D792">
            <v>206</v>
          </cell>
          <cell r="H792" t="str">
            <v>232-3222</v>
          </cell>
          <cell r="I792">
            <v>37466</v>
          </cell>
          <cell r="K792">
            <v>0</v>
          </cell>
          <cell r="L792">
            <v>505302</v>
          </cell>
          <cell r="M792" t="str">
            <v>CAT CAM GEAR (PROTO.)</v>
          </cell>
        </row>
        <row r="793">
          <cell r="B793">
            <v>7991322940</v>
          </cell>
          <cell r="C793">
            <v>2</v>
          </cell>
          <cell r="D793">
            <v>206</v>
          </cell>
          <cell r="H793" t="str">
            <v>232-3229</v>
          </cell>
          <cell r="I793">
            <v>37888</v>
          </cell>
          <cell r="K793">
            <v>2</v>
          </cell>
          <cell r="L793">
            <v>505854</v>
          </cell>
          <cell r="M793" t="str">
            <v>CAM GEAR CAT PROTO</v>
          </cell>
        </row>
        <row r="794">
          <cell r="B794">
            <v>7991322990</v>
          </cell>
          <cell r="C794" t="str">
            <v>MISSING</v>
          </cell>
          <cell r="D794">
            <v>300</v>
          </cell>
          <cell r="H794" t="str">
            <v>232-3229</v>
          </cell>
          <cell r="M794" t="str">
            <v>CAM GEAR FORGING CAT PROTO</v>
          </cell>
        </row>
        <row r="795">
          <cell r="B795">
            <v>7991323700</v>
          </cell>
          <cell r="C795">
            <v>0</v>
          </cell>
          <cell r="D795">
            <v>206</v>
          </cell>
          <cell r="H795" t="str">
            <v>232-3237</v>
          </cell>
          <cell r="I795">
            <v>37466</v>
          </cell>
          <cell r="K795">
            <v>0</v>
          </cell>
          <cell r="L795">
            <v>505302</v>
          </cell>
          <cell r="M795" t="str">
            <v>CAT CAM GEAR PROTO</v>
          </cell>
        </row>
        <row r="796">
          <cell r="B796">
            <v>7991323900</v>
          </cell>
          <cell r="C796" t="str">
            <v>MISSING</v>
          </cell>
          <cell r="D796">
            <v>206</v>
          </cell>
          <cell r="H796" t="str">
            <v>232-3239</v>
          </cell>
          <cell r="M796" t="str">
            <v>CAT CAM GEAR (PROTO.)</v>
          </cell>
        </row>
        <row r="797">
          <cell r="B797">
            <v>7991323940</v>
          </cell>
          <cell r="C797" t="str">
            <v>MISSING</v>
          </cell>
          <cell r="D797">
            <v>206</v>
          </cell>
          <cell r="H797" t="str">
            <v>232-3239</v>
          </cell>
          <cell r="M797" t="str">
            <v>CAT CAM GEAR (PROTO.)</v>
          </cell>
        </row>
        <row r="798">
          <cell r="B798">
            <v>7991324240</v>
          </cell>
          <cell r="C798" t="str">
            <v>MISSING</v>
          </cell>
          <cell r="D798">
            <v>508</v>
          </cell>
          <cell r="H798" t="str">
            <v>224-3242</v>
          </cell>
          <cell r="M798" t="str">
            <v>FUEL GEAR (CAT. PROTO)</v>
          </cell>
        </row>
        <row r="799">
          <cell r="B799">
            <v>7991326640</v>
          </cell>
          <cell r="C799" t="str">
            <v>MISSING</v>
          </cell>
          <cell r="D799">
            <v>206</v>
          </cell>
          <cell r="H799">
            <v>3093266</v>
          </cell>
          <cell r="M799" t="str">
            <v>QST 30L FUEL PUMP GEAR (proto)</v>
          </cell>
        </row>
        <row r="800">
          <cell r="B800">
            <v>7991333340</v>
          </cell>
          <cell r="C800" t="str">
            <v>MISSING</v>
          </cell>
          <cell r="D800">
            <v>206</v>
          </cell>
          <cell r="H800" t="str">
            <v>ERP 3333</v>
          </cell>
          <cell r="M800" t="str">
            <v>WATER PUMP GEAR CAT.</v>
          </cell>
        </row>
        <row r="801">
          <cell r="B801">
            <v>7991333440</v>
          </cell>
          <cell r="C801" t="str">
            <v>MISSING</v>
          </cell>
          <cell r="D801">
            <v>206</v>
          </cell>
          <cell r="H801" t="str">
            <v>ERP 3334</v>
          </cell>
          <cell r="M801" t="str">
            <v>WATER PUMP GEAR CAT.</v>
          </cell>
        </row>
        <row r="802">
          <cell r="B802">
            <v>7991338040</v>
          </cell>
          <cell r="C802">
            <v>0</v>
          </cell>
          <cell r="D802">
            <v>508</v>
          </cell>
          <cell r="H802" t="str">
            <v>249-3380</v>
          </cell>
          <cell r="I802">
            <v>38112</v>
          </cell>
          <cell r="K802">
            <v>0</v>
          </cell>
          <cell r="L802">
            <v>506221</v>
          </cell>
          <cell r="M802" t="str">
            <v>GEAR - CAT PROTO.</v>
          </cell>
        </row>
        <row r="803">
          <cell r="B803">
            <v>7991390740</v>
          </cell>
          <cell r="C803">
            <v>0</v>
          </cell>
          <cell r="D803">
            <v>206</v>
          </cell>
          <cell r="G803">
            <v>37502</v>
          </cell>
          <cell r="H803" t="str">
            <v>222-3907</v>
          </cell>
          <cell r="I803">
            <v>37299</v>
          </cell>
          <cell r="K803">
            <v>0</v>
          </cell>
          <cell r="L803">
            <v>505094</v>
          </cell>
          <cell r="M803" t="str">
            <v>CAT PROTO CAM GEAR</v>
          </cell>
        </row>
        <row r="804">
          <cell r="B804">
            <v>7991390780</v>
          </cell>
          <cell r="C804" t="str">
            <v>MISSING</v>
          </cell>
          <cell r="D804">
            <v>310</v>
          </cell>
          <cell r="H804" t="str">
            <v>222-3907</v>
          </cell>
          <cell r="M804" t="str">
            <v>CAT PROTO CAM GEAR (SIMI-FINISHED)</v>
          </cell>
        </row>
        <row r="805">
          <cell r="B805">
            <v>7991390790</v>
          </cell>
          <cell r="C805" t="str">
            <v>MISSING</v>
          </cell>
          <cell r="D805">
            <v>300</v>
          </cell>
          <cell r="H805" t="str">
            <v>222-3907</v>
          </cell>
          <cell r="M805" t="str">
            <v>CAT PROTO CAM GEAR (FORGING)</v>
          </cell>
        </row>
        <row r="806">
          <cell r="B806">
            <v>7991395940</v>
          </cell>
          <cell r="C806" t="str">
            <v>MISSING</v>
          </cell>
          <cell r="D806">
            <v>206</v>
          </cell>
          <cell r="H806" t="str">
            <v>200-3959</v>
          </cell>
          <cell r="M806" t="str">
            <v>CAT. PROTO TOOLING</v>
          </cell>
        </row>
        <row r="807">
          <cell r="B807">
            <v>7991396040</v>
          </cell>
          <cell r="C807" t="str">
            <v>MISSING</v>
          </cell>
          <cell r="D807">
            <v>206</v>
          </cell>
          <cell r="H807" t="str">
            <v>200-3960</v>
          </cell>
          <cell r="M807" t="str">
            <v>CAT. PROTO TOOLING</v>
          </cell>
        </row>
        <row r="808">
          <cell r="B808">
            <v>7991396140</v>
          </cell>
          <cell r="C808" t="str">
            <v>MISSING</v>
          </cell>
          <cell r="D808">
            <v>206</v>
          </cell>
          <cell r="H808" t="str">
            <v>200-3961</v>
          </cell>
          <cell r="M808" t="str">
            <v>CAT. PROTO TOOLING</v>
          </cell>
        </row>
        <row r="809">
          <cell r="B809">
            <v>7991396240</v>
          </cell>
          <cell r="C809" t="str">
            <v>MISSING</v>
          </cell>
          <cell r="D809">
            <v>206</v>
          </cell>
          <cell r="H809" t="str">
            <v>200-3962</v>
          </cell>
          <cell r="M809" t="str">
            <v>CAT. PROTO TOOLING</v>
          </cell>
        </row>
        <row r="810">
          <cell r="B810">
            <v>7991396340</v>
          </cell>
          <cell r="C810" t="str">
            <v>MISSING</v>
          </cell>
          <cell r="D810">
            <v>206</v>
          </cell>
          <cell r="H810" t="str">
            <v>200-3963</v>
          </cell>
          <cell r="M810" t="str">
            <v>CAT. PROTO TOOLING</v>
          </cell>
        </row>
        <row r="811">
          <cell r="B811">
            <v>7991419840</v>
          </cell>
          <cell r="C811" t="str">
            <v>MISSING</v>
          </cell>
          <cell r="D811">
            <v>508</v>
          </cell>
          <cell r="H811" t="str">
            <v>206-4198</v>
          </cell>
          <cell r="M811" t="str">
            <v>CRANKSHAFT ASSEMBLY (CAT. PROTO)</v>
          </cell>
        </row>
        <row r="812">
          <cell r="B812">
            <v>7991422540</v>
          </cell>
          <cell r="C812" t="str">
            <v>MISSING</v>
          </cell>
          <cell r="D812">
            <v>508</v>
          </cell>
          <cell r="H812" t="str">
            <v>206-4225</v>
          </cell>
          <cell r="M812" t="str">
            <v>IDLER ASSEMBLY</v>
          </cell>
        </row>
        <row r="813">
          <cell r="B813">
            <v>7991423140</v>
          </cell>
          <cell r="C813" t="str">
            <v>MISSING</v>
          </cell>
          <cell r="D813">
            <v>508</v>
          </cell>
          <cell r="H813" t="str">
            <v>206-4231</v>
          </cell>
          <cell r="M813" t="str">
            <v>PUMP DRIVE ASSEMBLY (CAT. PROTO)</v>
          </cell>
        </row>
        <row r="814">
          <cell r="B814">
            <v>7991423740</v>
          </cell>
          <cell r="C814">
            <v>0</v>
          </cell>
          <cell r="D814">
            <v>206</v>
          </cell>
          <cell r="G814">
            <v>36720</v>
          </cell>
          <cell r="H814">
            <v>3954237</v>
          </cell>
          <cell r="I814">
            <v>36797</v>
          </cell>
          <cell r="K814">
            <v>0</v>
          </cell>
          <cell r="L814">
            <v>504500</v>
          </cell>
          <cell r="M814" t="str">
            <v>ACCESSORY DRIVE GEAR</v>
          </cell>
        </row>
        <row r="815">
          <cell r="B815">
            <v>7991423790</v>
          </cell>
          <cell r="C815" t="str">
            <v>MISSING</v>
          </cell>
          <cell r="D815">
            <v>300</v>
          </cell>
          <cell r="G815">
            <v>36734</v>
          </cell>
          <cell r="H815">
            <v>3954237</v>
          </cell>
          <cell r="M815" t="str">
            <v>ACCESSORY DRIVE GEAR</v>
          </cell>
        </row>
        <row r="816">
          <cell r="B816">
            <v>7991429040</v>
          </cell>
          <cell r="C816">
            <v>0</v>
          </cell>
          <cell r="D816">
            <v>206</v>
          </cell>
          <cell r="G816">
            <v>36756</v>
          </cell>
          <cell r="H816">
            <v>3954290</v>
          </cell>
          <cell r="I816">
            <v>36797</v>
          </cell>
          <cell r="K816">
            <v>0</v>
          </cell>
          <cell r="L816">
            <v>504500</v>
          </cell>
          <cell r="M816" t="str">
            <v>EEA ACCESSORY DRIVE GEAR</v>
          </cell>
        </row>
        <row r="817">
          <cell r="B817">
            <v>7991429090</v>
          </cell>
          <cell r="C817" t="str">
            <v>MISSING</v>
          </cell>
          <cell r="D817">
            <v>300</v>
          </cell>
          <cell r="H817">
            <v>3954290</v>
          </cell>
          <cell r="M817" t="str">
            <v>EEA ACCESSORY DRIVE GEAR</v>
          </cell>
        </row>
        <row r="818">
          <cell r="B818">
            <v>7991440200</v>
          </cell>
          <cell r="C818">
            <v>1</v>
          </cell>
          <cell r="D818">
            <v>206</v>
          </cell>
          <cell r="H818" t="str">
            <v>236-4402</v>
          </cell>
          <cell r="I818">
            <v>37888</v>
          </cell>
          <cell r="K818">
            <v>1</v>
          </cell>
          <cell r="L818">
            <v>505854</v>
          </cell>
          <cell r="M818" t="str">
            <v>CAT PROTO CAM GEAR</v>
          </cell>
        </row>
        <row r="819">
          <cell r="B819">
            <v>7991440340</v>
          </cell>
          <cell r="C819">
            <v>0</v>
          </cell>
          <cell r="D819">
            <v>206</v>
          </cell>
          <cell r="H819" t="str">
            <v>236-4403</v>
          </cell>
          <cell r="I819">
            <v>37888</v>
          </cell>
          <cell r="K819">
            <v>0</v>
          </cell>
          <cell r="L819">
            <v>505854</v>
          </cell>
          <cell r="M819" t="str">
            <v>CAT PROTO CAM GEAR ASSEMBLY</v>
          </cell>
        </row>
        <row r="820">
          <cell r="B820">
            <v>7991440440</v>
          </cell>
          <cell r="C820">
            <v>1</v>
          </cell>
          <cell r="D820">
            <v>206</v>
          </cell>
          <cell r="H820" t="str">
            <v>236-4404</v>
          </cell>
          <cell r="I820">
            <v>37888</v>
          </cell>
          <cell r="K820">
            <v>1</v>
          </cell>
          <cell r="L820">
            <v>505854</v>
          </cell>
          <cell r="M820" t="str">
            <v>CAT PROTO CRANKSHAFT GEAR</v>
          </cell>
        </row>
        <row r="821">
          <cell r="B821">
            <v>7991440490</v>
          </cell>
          <cell r="C821" t="str">
            <v>MISSING</v>
          </cell>
          <cell r="D821">
            <v>300</v>
          </cell>
          <cell r="H821" t="str">
            <v>236-4404</v>
          </cell>
          <cell r="M821" t="str">
            <v>FORGING FOR CAT PROTO CRANK GEAR</v>
          </cell>
        </row>
        <row r="822">
          <cell r="B822">
            <v>7991483540</v>
          </cell>
          <cell r="C822">
            <v>0</v>
          </cell>
          <cell r="D822">
            <v>206</v>
          </cell>
          <cell r="H822" t="str">
            <v>245-4835</v>
          </cell>
          <cell r="I822">
            <v>37888</v>
          </cell>
          <cell r="K822">
            <v>0</v>
          </cell>
          <cell r="L822">
            <v>505854</v>
          </cell>
          <cell r="M822" t="str">
            <v>CAT PROTO CRANKSHAFT GEAR</v>
          </cell>
        </row>
        <row r="823">
          <cell r="B823">
            <v>7991539140</v>
          </cell>
          <cell r="C823" t="str">
            <v>MISSING</v>
          </cell>
          <cell r="D823">
            <v>206</v>
          </cell>
          <cell r="H823">
            <v>3965391</v>
          </cell>
          <cell r="M823" t="str">
            <v>ECHO CAM GEAR (CARB)</v>
          </cell>
        </row>
        <row r="824">
          <cell r="B824">
            <v>7991604040</v>
          </cell>
          <cell r="C824" t="str">
            <v>MISSING</v>
          </cell>
          <cell r="D824">
            <v>206</v>
          </cell>
          <cell r="H824" t="str">
            <v>226-6040</v>
          </cell>
          <cell r="M824" t="str">
            <v>CLUSTER ASSEMBLY CAT PROTO (SCISSORS</v>
          </cell>
        </row>
        <row r="825">
          <cell r="B825">
            <v>7991604280</v>
          </cell>
          <cell r="C825" t="str">
            <v>MISSING</v>
          </cell>
          <cell r="D825">
            <v>310</v>
          </cell>
          <cell r="H825" t="str">
            <v>226-6042</v>
          </cell>
          <cell r="M825" t="str">
            <v>SUB ASSEMBLY CAT. PROTO (SCISSORS)</v>
          </cell>
        </row>
        <row r="826">
          <cell r="B826">
            <v>7991604540</v>
          </cell>
          <cell r="C826" t="str">
            <v>MISSING</v>
          </cell>
          <cell r="D826">
            <v>508</v>
          </cell>
          <cell r="H826" t="str">
            <v>226-6045</v>
          </cell>
          <cell r="M826" t="str">
            <v>ADJUSTABLE IDLER CAT. PROTO. (SCISSO</v>
          </cell>
        </row>
        <row r="827">
          <cell r="B827">
            <v>7991632250</v>
          </cell>
          <cell r="C827" t="str">
            <v>MISSING</v>
          </cell>
          <cell r="D827">
            <v>206</v>
          </cell>
          <cell r="G827">
            <v>36452</v>
          </cell>
          <cell r="H827">
            <v>3946322</v>
          </cell>
          <cell r="M827" t="str">
            <v>ECHO CRANK PROTOTYPE</v>
          </cell>
        </row>
        <row r="828">
          <cell r="B828">
            <v>7991632350</v>
          </cell>
          <cell r="C828" t="str">
            <v>MISSING</v>
          </cell>
          <cell r="D828">
            <v>206</v>
          </cell>
          <cell r="G828">
            <v>36452</v>
          </cell>
          <cell r="H828">
            <v>3946323</v>
          </cell>
          <cell r="M828" t="str">
            <v>CAM GEAR ECHO PROTOTYPE</v>
          </cell>
        </row>
        <row r="829">
          <cell r="B829">
            <v>7991632550</v>
          </cell>
          <cell r="C829" t="str">
            <v>MISSING</v>
          </cell>
          <cell r="D829">
            <v>206</v>
          </cell>
          <cell r="G829">
            <v>36452</v>
          </cell>
          <cell r="H829">
            <v>3946325</v>
          </cell>
          <cell r="M829" t="str">
            <v>FUEL PUMP GEAR ECHO PROTOTYPE</v>
          </cell>
        </row>
        <row r="830">
          <cell r="B830">
            <v>7991665150</v>
          </cell>
          <cell r="C830">
            <v>0</v>
          </cell>
          <cell r="D830">
            <v>206</v>
          </cell>
          <cell r="G830">
            <v>36734</v>
          </cell>
          <cell r="H830">
            <v>3946651</v>
          </cell>
          <cell r="I830">
            <v>36661</v>
          </cell>
          <cell r="K830">
            <v>0</v>
          </cell>
          <cell r="L830">
            <v>504372</v>
          </cell>
          <cell r="M830" t="str">
            <v>ECHO CRANKSHAFT GEAR</v>
          </cell>
        </row>
        <row r="831">
          <cell r="B831">
            <v>7991665190</v>
          </cell>
          <cell r="C831" t="str">
            <v>D</v>
          </cell>
          <cell r="D831">
            <v>300</v>
          </cell>
          <cell r="H831">
            <v>3946651</v>
          </cell>
          <cell r="I831">
            <v>37391</v>
          </cell>
          <cell r="K831" t="str">
            <v>D</v>
          </cell>
          <cell r="L831">
            <v>505210</v>
          </cell>
          <cell r="M831" t="str">
            <v>ECHO CRANK GEAR FORGING</v>
          </cell>
        </row>
        <row r="832">
          <cell r="B832">
            <v>7991677140</v>
          </cell>
          <cell r="C832" t="str">
            <v>MISSING</v>
          </cell>
          <cell r="D832">
            <v>206</v>
          </cell>
          <cell r="H832">
            <v>4916771</v>
          </cell>
          <cell r="M832" t="str">
            <v>CAM GEAR CUMMINS PROTO</v>
          </cell>
        </row>
        <row r="833">
          <cell r="B833">
            <v>7991715340</v>
          </cell>
          <cell r="C833" t="str">
            <v>MISSING</v>
          </cell>
          <cell r="D833">
            <v>206</v>
          </cell>
          <cell r="H833" t="str">
            <v>200-7153</v>
          </cell>
          <cell r="M833" t="str">
            <v>CAT. PROTO CRANK ASSEMBLY</v>
          </cell>
        </row>
        <row r="834">
          <cell r="B834">
            <v>7991715440</v>
          </cell>
          <cell r="C834" t="str">
            <v>MISSING</v>
          </cell>
          <cell r="D834">
            <v>206</v>
          </cell>
          <cell r="H834" t="str">
            <v>200-7154</v>
          </cell>
          <cell r="M834" t="str">
            <v>CAT. PROTO CAM ASSEMBLY</v>
          </cell>
        </row>
        <row r="835">
          <cell r="B835">
            <v>7991715540</v>
          </cell>
          <cell r="C835" t="str">
            <v>MISSING</v>
          </cell>
          <cell r="D835">
            <v>206</v>
          </cell>
          <cell r="H835" t="str">
            <v>200-7155</v>
          </cell>
          <cell r="M835" t="str">
            <v>CAT. PROTO IDLER ASSEMBLY</v>
          </cell>
        </row>
        <row r="836">
          <cell r="B836">
            <v>7991715640</v>
          </cell>
          <cell r="C836" t="str">
            <v>MISSING</v>
          </cell>
          <cell r="D836">
            <v>206</v>
          </cell>
          <cell r="H836" t="str">
            <v>200-7156</v>
          </cell>
          <cell r="M836" t="str">
            <v>CAT. PROTO IDLER ASSEMBLY</v>
          </cell>
        </row>
        <row r="837">
          <cell r="B837">
            <v>7991719440</v>
          </cell>
          <cell r="C837">
            <v>0</v>
          </cell>
          <cell r="D837">
            <v>206</v>
          </cell>
          <cell r="H837">
            <v>3947194</v>
          </cell>
          <cell r="I837">
            <v>36661</v>
          </cell>
          <cell r="K837">
            <v>0</v>
          </cell>
          <cell r="L837">
            <v>504372</v>
          </cell>
          <cell r="M837" t="str">
            <v>ECHO CRANKSHAFT GEAR</v>
          </cell>
        </row>
        <row r="838">
          <cell r="B838">
            <v>7991719640</v>
          </cell>
          <cell r="C838">
            <v>0</v>
          </cell>
          <cell r="D838">
            <v>206</v>
          </cell>
          <cell r="H838">
            <v>3947196</v>
          </cell>
          <cell r="I838">
            <v>36661</v>
          </cell>
          <cell r="K838">
            <v>0</v>
          </cell>
          <cell r="L838">
            <v>504372</v>
          </cell>
          <cell r="M838" t="str">
            <v>ECHO FUEL PUMP GEAR SHAVE</v>
          </cell>
        </row>
        <row r="839">
          <cell r="B839">
            <v>7991719750</v>
          </cell>
          <cell r="C839">
            <v>0</v>
          </cell>
          <cell r="D839">
            <v>206</v>
          </cell>
          <cell r="G839">
            <v>36763</v>
          </cell>
          <cell r="H839">
            <v>3947197</v>
          </cell>
          <cell r="I839">
            <v>36661</v>
          </cell>
          <cell r="K839">
            <v>0</v>
          </cell>
          <cell r="L839">
            <v>504372</v>
          </cell>
          <cell r="M839" t="str">
            <v>ECHO FUEL PUMP GEAR</v>
          </cell>
        </row>
        <row r="840">
          <cell r="B840">
            <v>7991719790</v>
          </cell>
          <cell r="C840" t="str">
            <v>MISSING</v>
          </cell>
          <cell r="D840">
            <v>300</v>
          </cell>
          <cell r="H840">
            <v>3947197</v>
          </cell>
          <cell r="M840" t="str">
            <v>ECHO FUEL PUMP GEAR FORGING</v>
          </cell>
        </row>
        <row r="841">
          <cell r="B841">
            <v>7991721550</v>
          </cell>
          <cell r="C841">
            <v>1</v>
          </cell>
          <cell r="D841">
            <v>206</v>
          </cell>
          <cell r="G841">
            <v>36763</v>
          </cell>
          <cell r="H841">
            <v>3947215</v>
          </cell>
          <cell r="I841">
            <v>36661</v>
          </cell>
          <cell r="K841">
            <v>1</v>
          </cell>
          <cell r="L841">
            <v>504372</v>
          </cell>
          <cell r="M841" t="str">
            <v>ECHO CAM GEAR</v>
          </cell>
        </row>
        <row r="842">
          <cell r="B842">
            <v>7991721590</v>
          </cell>
          <cell r="C842" t="str">
            <v>MISSING</v>
          </cell>
          <cell r="D842">
            <v>300</v>
          </cell>
          <cell r="H842">
            <v>3947215</v>
          </cell>
          <cell r="M842" t="str">
            <v>ECHO CAM GEAR FORGING</v>
          </cell>
        </row>
        <row r="843">
          <cell r="B843">
            <v>7991732340</v>
          </cell>
          <cell r="C843">
            <v>0</v>
          </cell>
          <cell r="D843">
            <v>206</v>
          </cell>
          <cell r="H843">
            <v>3947323</v>
          </cell>
          <cell r="I843">
            <v>36661</v>
          </cell>
          <cell r="K843">
            <v>0</v>
          </cell>
          <cell r="L843">
            <v>504372</v>
          </cell>
          <cell r="M843" t="str">
            <v>ECHO CAM GEAR SHAVE</v>
          </cell>
        </row>
        <row r="844">
          <cell r="B844">
            <v>7991777540</v>
          </cell>
          <cell r="C844">
            <v>0</v>
          </cell>
          <cell r="D844">
            <v>206</v>
          </cell>
          <cell r="F844" t="str">
            <v>X</v>
          </cell>
          <cell r="G844">
            <v>36727</v>
          </cell>
          <cell r="H844">
            <v>3417775</v>
          </cell>
          <cell r="I844">
            <v>35916</v>
          </cell>
          <cell r="K844">
            <v>0</v>
          </cell>
          <cell r="L844">
            <v>503332</v>
          </cell>
          <cell r="M844" t="str">
            <v>Cam Gear L-10</v>
          </cell>
        </row>
        <row r="845">
          <cell r="B845">
            <v>7991777640</v>
          </cell>
          <cell r="C845">
            <v>0</v>
          </cell>
          <cell r="D845">
            <v>206</v>
          </cell>
          <cell r="F845" t="str">
            <v>X</v>
          </cell>
          <cell r="G845">
            <v>36727</v>
          </cell>
          <cell r="H845">
            <v>3417776</v>
          </cell>
          <cell r="I845">
            <v>35916</v>
          </cell>
          <cell r="K845">
            <v>0</v>
          </cell>
          <cell r="L845">
            <v>503332</v>
          </cell>
          <cell r="M845" t="str">
            <v>Cam Gear /Nat Gas</v>
          </cell>
        </row>
        <row r="846">
          <cell r="B846">
            <v>7991781240</v>
          </cell>
          <cell r="C846" t="str">
            <v>MISSING</v>
          </cell>
          <cell r="D846">
            <v>508</v>
          </cell>
          <cell r="H846" t="str">
            <v>225-7812</v>
          </cell>
          <cell r="M846" t="str">
            <v>IDLER ASSEMBLY CAT. PROTO (SCISSORS)</v>
          </cell>
        </row>
        <row r="847">
          <cell r="B847">
            <v>7991791840</v>
          </cell>
          <cell r="C847">
            <v>3</v>
          </cell>
          <cell r="D847">
            <v>206</v>
          </cell>
          <cell r="F847" t="str">
            <v>X</v>
          </cell>
          <cell r="G847">
            <v>36727</v>
          </cell>
          <cell r="H847">
            <v>3087918</v>
          </cell>
          <cell r="I847">
            <v>35870</v>
          </cell>
          <cell r="K847">
            <v>3</v>
          </cell>
          <cell r="L847">
            <v>503241</v>
          </cell>
          <cell r="M847" t="str">
            <v>CAMSHAFT GEAR FOR NATURAL GAS</v>
          </cell>
        </row>
        <row r="848">
          <cell r="B848">
            <v>7991821140</v>
          </cell>
          <cell r="C848" t="str">
            <v>MISSING</v>
          </cell>
          <cell r="D848">
            <v>508</v>
          </cell>
          <cell r="H848" t="str">
            <v>207-8211</v>
          </cell>
          <cell r="M848" t="str">
            <v>IDLER ASSEMBLY (CAT. PROTO)</v>
          </cell>
        </row>
        <row r="849">
          <cell r="B849">
            <v>7991821240</v>
          </cell>
          <cell r="C849" t="str">
            <v>MISSING</v>
          </cell>
          <cell r="D849">
            <v>508</v>
          </cell>
          <cell r="H849" t="str">
            <v>207-8212</v>
          </cell>
          <cell r="M849" t="str">
            <v>PUMP DRIVE GEAR (CAT. PROTO)</v>
          </cell>
        </row>
        <row r="850">
          <cell r="B850">
            <v>7991821340</v>
          </cell>
          <cell r="C850" t="str">
            <v>MISSING</v>
          </cell>
          <cell r="D850">
            <v>508</v>
          </cell>
          <cell r="H850" t="str">
            <v>207-8213</v>
          </cell>
          <cell r="M850" t="str">
            <v>PUMP DRIVE ASSEMBLY</v>
          </cell>
        </row>
        <row r="851">
          <cell r="B851">
            <v>7991898640</v>
          </cell>
          <cell r="C851" t="str">
            <v>MISSING</v>
          </cell>
          <cell r="D851">
            <v>508</v>
          </cell>
          <cell r="F851" t="str">
            <v>X</v>
          </cell>
          <cell r="G851">
            <v>37223</v>
          </cell>
          <cell r="H851">
            <v>3038986</v>
          </cell>
          <cell r="M851" t="str">
            <v>IDLER GEAR</v>
          </cell>
        </row>
        <row r="852">
          <cell r="B852">
            <v>7991913540</v>
          </cell>
          <cell r="C852">
            <v>0</v>
          </cell>
          <cell r="D852">
            <v>206</v>
          </cell>
          <cell r="H852" t="str">
            <v>223-9135</v>
          </cell>
          <cell r="I852">
            <v>37466</v>
          </cell>
          <cell r="K852">
            <v>0</v>
          </cell>
          <cell r="L852">
            <v>505302</v>
          </cell>
          <cell r="M852" t="str">
            <v>CRANKSHAFT GEAR CAT PROTO.</v>
          </cell>
        </row>
        <row r="853">
          <cell r="B853">
            <v>7991913740</v>
          </cell>
          <cell r="C853" t="str">
            <v>MISSING</v>
          </cell>
          <cell r="D853">
            <v>508</v>
          </cell>
          <cell r="G853">
            <v>37796</v>
          </cell>
          <cell r="H853" t="str">
            <v>223-9137</v>
          </cell>
          <cell r="M853" t="str">
            <v>CAT PROTO. GEAR</v>
          </cell>
        </row>
        <row r="854">
          <cell r="B854">
            <v>7991931750</v>
          </cell>
          <cell r="C854">
            <v>0</v>
          </cell>
          <cell r="D854">
            <v>206</v>
          </cell>
          <cell r="G854">
            <v>36452</v>
          </cell>
          <cell r="H854">
            <v>3099317</v>
          </cell>
          <cell r="I854">
            <v>35972</v>
          </cell>
          <cell r="K854">
            <v>0</v>
          </cell>
          <cell r="L854">
            <v>503390</v>
          </cell>
          <cell r="M854" t="str">
            <v>PROTO CRANKSHAFT GEAR</v>
          </cell>
        </row>
        <row r="855">
          <cell r="B855">
            <v>7991931800</v>
          </cell>
          <cell r="C855">
            <v>0</v>
          </cell>
          <cell r="D855">
            <v>900</v>
          </cell>
          <cell r="H855">
            <v>3099318</v>
          </cell>
          <cell r="I855">
            <v>35972</v>
          </cell>
          <cell r="K855">
            <v>0</v>
          </cell>
          <cell r="L855">
            <v>503390</v>
          </cell>
          <cell r="M855" t="str">
            <v>PROTO CAMSHAFT GEAR</v>
          </cell>
        </row>
        <row r="856">
          <cell r="B856">
            <v>7991931850</v>
          </cell>
          <cell r="C856" t="str">
            <v>MISSING</v>
          </cell>
          <cell r="D856">
            <v>206</v>
          </cell>
          <cell r="G856">
            <v>36452</v>
          </cell>
          <cell r="H856">
            <v>3099318</v>
          </cell>
          <cell r="M856" t="str">
            <v>PROTO CAM GEAR</v>
          </cell>
        </row>
        <row r="857">
          <cell r="B857">
            <v>7991932450</v>
          </cell>
          <cell r="C857" t="str">
            <v>MISSING</v>
          </cell>
          <cell r="D857">
            <v>206</v>
          </cell>
          <cell r="G857">
            <v>36452</v>
          </cell>
          <cell r="H857">
            <v>3099324</v>
          </cell>
          <cell r="M857" t="str">
            <v>PROTO IDLER GEAR</v>
          </cell>
        </row>
        <row r="858">
          <cell r="B858">
            <v>7991932500</v>
          </cell>
          <cell r="C858">
            <v>0</v>
          </cell>
          <cell r="D858">
            <v>900</v>
          </cell>
          <cell r="H858">
            <v>3099325</v>
          </cell>
          <cell r="I858">
            <v>35972</v>
          </cell>
          <cell r="K858">
            <v>0</v>
          </cell>
          <cell r="L858">
            <v>503390</v>
          </cell>
          <cell r="M858" t="str">
            <v>PROTO IDLER GEAR</v>
          </cell>
        </row>
        <row r="859">
          <cell r="B859">
            <v>7991932600</v>
          </cell>
          <cell r="C859">
            <v>0</v>
          </cell>
          <cell r="D859">
            <v>900</v>
          </cell>
          <cell r="H859">
            <v>3099326</v>
          </cell>
          <cell r="I859">
            <v>35972</v>
          </cell>
          <cell r="K859">
            <v>0</v>
          </cell>
          <cell r="L859">
            <v>503390</v>
          </cell>
          <cell r="M859" t="str">
            <v>PROTO IDLER GEAR ASSSEMBLY</v>
          </cell>
        </row>
        <row r="860">
          <cell r="B860">
            <v>7991935340</v>
          </cell>
          <cell r="C860" t="str">
            <v>MISSING</v>
          </cell>
          <cell r="D860">
            <v>508</v>
          </cell>
          <cell r="G860">
            <v>37790</v>
          </cell>
          <cell r="H860" t="str">
            <v>221-9353</v>
          </cell>
          <cell r="M860" t="str">
            <v>GEAR ASSEMBLY-IDLER (CAT. PROTO)</v>
          </cell>
        </row>
        <row r="861">
          <cell r="B861">
            <v>7991935740</v>
          </cell>
          <cell r="C861" t="str">
            <v>MISSING</v>
          </cell>
          <cell r="D861">
            <v>206</v>
          </cell>
          <cell r="H861">
            <v>3949357</v>
          </cell>
          <cell r="M861" t="str">
            <v>ECHO CRANKSHAFT GEAR (DRY HOB)</v>
          </cell>
        </row>
        <row r="862">
          <cell r="B862">
            <v>7991935840</v>
          </cell>
          <cell r="C862" t="str">
            <v>MISSING</v>
          </cell>
          <cell r="D862">
            <v>206</v>
          </cell>
          <cell r="H862">
            <v>3949358</v>
          </cell>
          <cell r="M862" t="str">
            <v>ECHO CAM GEAR SHAVE (DRY HOB)</v>
          </cell>
        </row>
        <row r="863">
          <cell r="B863">
            <v>7991935940</v>
          </cell>
          <cell r="C863" t="str">
            <v>MISSING</v>
          </cell>
          <cell r="D863">
            <v>206</v>
          </cell>
          <cell r="H863">
            <v>3949359</v>
          </cell>
          <cell r="M863" t="str">
            <v>ECHO FUEL PUMP GEAR SHAVE (DRY HOB)</v>
          </cell>
        </row>
        <row r="864">
          <cell r="B864">
            <v>7991962290</v>
          </cell>
          <cell r="C864" t="str">
            <v>MISSING</v>
          </cell>
          <cell r="D864">
            <v>300</v>
          </cell>
          <cell r="G864">
            <v>36747</v>
          </cell>
          <cell r="H864">
            <v>3099622</v>
          </cell>
          <cell r="M864" t="str">
            <v>HD-035 CRANK GEAR</v>
          </cell>
        </row>
        <row r="865">
          <cell r="B865">
            <v>7991966990</v>
          </cell>
          <cell r="C865" t="str">
            <v>MISSING</v>
          </cell>
          <cell r="D865">
            <v>300</v>
          </cell>
          <cell r="G865">
            <v>36747</v>
          </cell>
          <cell r="H865">
            <v>3099669</v>
          </cell>
          <cell r="M865" t="str">
            <v>HD-035 CAM GEAR</v>
          </cell>
        </row>
        <row r="866">
          <cell r="B866">
            <v>7991971400</v>
          </cell>
          <cell r="C866" t="str">
            <v>MISSING</v>
          </cell>
          <cell r="D866">
            <v>400</v>
          </cell>
          <cell r="G866">
            <v>36791</v>
          </cell>
          <cell r="H866">
            <v>3101336</v>
          </cell>
          <cell r="M866" t="str">
            <v>BUSHING FOR 3101336</v>
          </cell>
        </row>
        <row r="867">
          <cell r="B867">
            <v>7991971590</v>
          </cell>
          <cell r="C867" t="str">
            <v>MISSING</v>
          </cell>
          <cell r="D867">
            <v>300</v>
          </cell>
          <cell r="G867">
            <v>36747</v>
          </cell>
          <cell r="H867">
            <v>3099715</v>
          </cell>
          <cell r="M867" t="str">
            <v>HD-035 IDLER GEAR</v>
          </cell>
        </row>
        <row r="868">
          <cell r="B868">
            <v>7991971690</v>
          </cell>
          <cell r="C868" t="str">
            <v>MISSING</v>
          </cell>
          <cell r="D868">
            <v>300</v>
          </cell>
          <cell r="G868">
            <v>36747</v>
          </cell>
          <cell r="H868">
            <v>3099716</v>
          </cell>
          <cell r="M868" t="str">
            <v>HD-035 IDLER GEAR</v>
          </cell>
        </row>
        <row r="869">
          <cell r="B869">
            <v>7991984540</v>
          </cell>
          <cell r="C869">
            <v>1</v>
          </cell>
          <cell r="D869">
            <v>206</v>
          </cell>
          <cell r="H869">
            <v>3099845</v>
          </cell>
          <cell r="I869">
            <v>36817</v>
          </cell>
          <cell r="K869">
            <v>1</v>
          </cell>
          <cell r="L869">
            <v>504526</v>
          </cell>
          <cell r="M869" t="str">
            <v>IDLER GEAR DAKOTA</v>
          </cell>
        </row>
        <row r="870">
          <cell r="B870">
            <v>7991984690</v>
          </cell>
          <cell r="C870">
            <v>5</v>
          </cell>
          <cell r="D870">
            <v>300</v>
          </cell>
          <cell r="H870">
            <v>3099846</v>
          </cell>
          <cell r="I870">
            <v>36817</v>
          </cell>
          <cell r="K870">
            <v>5</v>
          </cell>
          <cell r="L870">
            <v>504526</v>
          </cell>
          <cell r="M870" t="str">
            <v>FORGING FOR IDLER DAKOTA</v>
          </cell>
        </row>
        <row r="871">
          <cell r="B871">
            <v>7991985800</v>
          </cell>
          <cell r="C871">
            <v>0</v>
          </cell>
          <cell r="D871">
            <v>400</v>
          </cell>
          <cell r="G871">
            <v>36791</v>
          </cell>
          <cell r="H871">
            <v>3099858</v>
          </cell>
          <cell r="I871">
            <v>36727</v>
          </cell>
          <cell r="K871">
            <v>0</v>
          </cell>
          <cell r="L871">
            <v>504428</v>
          </cell>
          <cell r="M871" t="str">
            <v>BUSHING FOR 3100900</v>
          </cell>
        </row>
        <row r="872">
          <cell r="B872">
            <v>7991985940</v>
          </cell>
          <cell r="C872">
            <v>0</v>
          </cell>
          <cell r="D872">
            <v>206</v>
          </cell>
          <cell r="H872">
            <v>3099859</v>
          </cell>
          <cell r="I872">
            <v>36727</v>
          </cell>
          <cell r="K872">
            <v>0</v>
          </cell>
          <cell r="L872">
            <v>504428</v>
          </cell>
          <cell r="M872" t="str">
            <v>FUEL PUMP DRIVE (FRONT) HD-035</v>
          </cell>
        </row>
        <row r="873">
          <cell r="B873">
            <v>7991988290</v>
          </cell>
          <cell r="C873" t="str">
            <v>MISSING</v>
          </cell>
          <cell r="D873">
            <v>300</v>
          </cell>
          <cell r="G873">
            <v>36747</v>
          </cell>
          <cell r="H873">
            <v>3099882</v>
          </cell>
          <cell r="M873" t="str">
            <v>HD-035 ACC. GEAR</v>
          </cell>
        </row>
        <row r="874">
          <cell r="B874">
            <v>799665190</v>
          </cell>
          <cell r="C874" t="str">
            <v>MISSING</v>
          </cell>
          <cell r="D874">
            <v>300</v>
          </cell>
          <cell r="F874" t="str">
            <v>X</v>
          </cell>
          <cell r="G874">
            <v>37223</v>
          </cell>
          <cell r="H874">
            <v>3946651</v>
          </cell>
          <cell r="M874" t="str">
            <v>ECHO CRANK GEAR FORGING</v>
          </cell>
        </row>
        <row r="875">
          <cell r="B875">
            <v>8880025600</v>
          </cell>
          <cell r="C875" t="str">
            <v>MISSING</v>
          </cell>
          <cell r="D875">
            <v>400</v>
          </cell>
          <cell r="F875" t="str">
            <v>X</v>
          </cell>
          <cell r="G875">
            <v>36724</v>
          </cell>
          <cell r="M875" t="str">
            <v>bushing for P19 idler</v>
          </cell>
        </row>
        <row r="876">
          <cell r="B876">
            <v>8881008800</v>
          </cell>
          <cell r="C876" t="str">
            <v>F</v>
          </cell>
          <cell r="D876">
            <v>900</v>
          </cell>
          <cell r="H876">
            <v>200088</v>
          </cell>
          <cell r="I876">
            <v>35431</v>
          </cell>
          <cell r="K876" t="str">
            <v>F</v>
          </cell>
          <cell r="L876">
            <v>503001</v>
          </cell>
          <cell r="M876" t="str">
            <v>GEAR</v>
          </cell>
        </row>
        <row r="877">
          <cell r="B877">
            <v>8881008840</v>
          </cell>
          <cell r="C877" t="str">
            <v>MISSING</v>
          </cell>
          <cell r="D877">
            <v>508</v>
          </cell>
          <cell r="G877">
            <v>36832</v>
          </cell>
          <cell r="M877" t="str">
            <v>Lube Gear V12</v>
          </cell>
        </row>
        <row r="878">
          <cell r="B878">
            <v>8881008890</v>
          </cell>
          <cell r="C878" t="str">
            <v>MISSING</v>
          </cell>
          <cell r="D878">
            <v>300</v>
          </cell>
          <cell r="G878">
            <v>36452</v>
          </cell>
          <cell r="M878" t="str">
            <v>Lube Gear (Forge)</v>
          </cell>
        </row>
        <row r="879">
          <cell r="B879">
            <v>8881010249</v>
          </cell>
          <cell r="C879" t="str">
            <v>MISSING</v>
          </cell>
          <cell r="D879">
            <v>508</v>
          </cell>
          <cell r="F879" t="str">
            <v>X</v>
          </cell>
          <cell r="G879">
            <v>35739</v>
          </cell>
          <cell r="M879" t="str">
            <v>Idler Gear Assembly</v>
          </cell>
        </row>
        <row r="880">
          <cell r="B880">
            <v>8881013900</v>
          </cell>
          <cell r="C880">
            <v>4</v>
          </cell>
          <cell r="D880">
            <v>900</v>
          </cell>
          <cell r="H880">
            <v>150139</v>
          </cell>
          <cell r="I880">
            <v>35431</v>
          </cell>
          <cell r="K880">
            <v>4</v>
          </cell>
          <cell r="L880">
            <v>503001</v>
          </cell>
          <cell r="M880" t="str">
            <v>GEAR</v>
          </cell>
        </row>
        <row r="881">
          <cell r="B881">
            <v>8881014449</v>
          </cell>
          <cell r="C881" t="str">
            <v>MISSING</v>
          </cell>
          <cell r="D881">
            <v>508</v>
          </cell>
          <cell r="G881">
            <v>35572</v>
          </cell>
          <cell r="M881" t="str">
            <v>Idler Gear</v>
          </cell>
        </row>
        <row r="882">
          <cell r="B882">
            <v>8881014749</v>
          </cell>
          <cell r="C882" t="str">
            <v>MISSING</v>
          </cell>
          <cell r="D882">
            <v>508</v>
          </cell>
          <cell r="G882">
            <v>35572</v>
          </cell>
          <cell r="M882" t="str">
            <v>Cam Gear</v>
          </cell>
        </row>
        <row r="883">
          <cell r="B883">
            <v>8881016840</v>
          </cell>
          <cell r="C883" t="str">
            <v>MISSING</v>
          </cell>
          <cell r="D883">
            <v>508</v>
          </cell>
          <cell r="M883" t="str">
            <v>LUBE GEAR</v>
          </cell>
        </row>
        <row r="884">
          <cell r="B884">
            <v>8881020100</v>
          </cell>
          <cell r="C884">
            <v>3</v>
          </cell>
          <cell r="D884">
            <v>400</v>
          </cell>
          <cell r="G884">
            <v>38125</v>
          </cell>
          <cell r="H884">
            <v>3680201</v>
          </cell>
          <cell r="I884">
            <v>36355</v>
          </cell>
          <cell r="K884">
            <v>3</v>
          </cell>
          <cell r="L884">
            <v>503915</v>
          </cell>
          <cell r="M884" t="str">
            <v>BUSHING FOR AHD GEARS</v>
          </cell>
        </row>
        <row r="885">
          <cell r="B885">
            <v>8881021000</v>
          </cell>
          <cell r="C885">
            <v>1</v>
          </cell>
          <cell r="D885">
            <v>410</v>
          </cell>
          <cell r="G885">
            <v>38125</v>
          </cell>
          <cell r="H885">
            <v>3680210</v>
          </cell>
          <cell r="I885">
            <v>36355</v>
          </cell>
          <cell r="K885">
            <v>1</v>
          </cell>
          <cell r="L885">
            <v>503922</v>
          </cell>
          <cell r="M885" t="str">
            <v>SPRING FOR AHD ASSY.</v>
          </cell>
        </row>
        <row r="886">
          <cell r="B886">
            <v>8881021200</v>
          </cell>
          <cell r="C886">
            <v>2</v>
          </cell>
          <cell r="D886">
            <v>410</v>
          </cell>
          <cell r="G886">
            <v>38125</v>
          </cell>
          <cell r="H886">
            <v>3680212</v>
          </cell>
          <cell r="I886">
            <v>36355</v>
          </cell>
          <cell r="K886">
            <v>2</v>
          </cell>
          <cell r="L886">
            <v>503922</v>
          </cell>
          <cell r="M886" t="str">
            <v>SPRING FOR AHD 3680546 LOWER IDLER A</v>
          </cell>
        </row>
        <row r="887">
          <cell r="B887">
            <v>8881021440</v>
          </cell>
          <cell r="C887">
            <v>1</v>
          </cell>
          <cell r="D887">
            <v>206</v>
          </cell>
          <cell r="F887" t="str">
            <v>X</v>
          </cell>
          <cell r="G887">
            <v>36756</v>
          </cell>
          <cell r="H887">
            <v>3820214</v>
          </cell>
          <cell r="I887">
            <v>35431</v>
          </cell>
          <cell r="K887">
            <v>1</v>
          </cell>
          <cell r="L887">
            <v>503001</v>
          </cell>
          <cell r="M887" t="str">
            <v>Cam Gear ECI - L10</v>
          </cell>
        </row>
        <row r="888">
          <cell r="B888">
            <v>8881021490</v>
          </cell>
          <cell r="C888">
            <v>1</v>
          </cell>
          <cell r="D888">
            <v>300</v>
          </cell>
          <cell r="G888">
            <v>38064</v>
          </cell>
          <cell r="I888">
            <v>35431</v>
          </cell>
          <cell r="K888">
            <v>1</v>
          </cell>
          <cell r="L888">
            <v>503001</v>
          </cell>
          <cell r="M888" t="str">
            <v>Cam Gear (Forge)</v>
          </cell>
        </row>
        <row r="889">
          <cell r="B889">
            <v>8881024449</v>
          </cell>
          <cell r="C889" t="str">
            <v>MISSING</v>
          </cell>
          <cell r="D889">
            <v>508</v>
          </cell>
          <cell r="G889">
            <v>35572</v>
          </cell>
          <cell r="M889" t="str">
            <v>Cam Gear Assembly</v>
          </cell>
        </row>
        <row r="890">
          <cell r="B890">
            <v>8881025600</v>
          </cell>
          <cell r="C890">
            <v>3</v>
          </cell>
          <cell r="D890">
            <v>400</v>
          </cell>
          <cell r="G890">
            <v>38197</v>
          </cell>
          <cell r="H890">
            <v>3090256</v>
          </cell>
          <cell r="I890">
            <v>35928</v>
          </cell>
          <cell r="K890">
            <v>3</v>
          </cell>
          <cell r="L890">
            <v>503350</v>
          </cell>
          <cell r="M890" t="str">
            <v>BUSHING FOR P19 IDLER</v>
          </cell>
        </row>
        <row r="891">
          <cell r="B891">
            <v>8881025700</v>
          </cell>
          <cell r="C891">
            <v>6</v>
          </cell>
          <cell r="D891">
            <v>900</v>
          </cell>
          <cell r="G891">
            <v>36747</v>
          </cell>
          <cell r="H891">
            <v>3090257</v>
          </cell>
          <cell r="I891">
            <v>35928</v>
          </cell>
          <cell r="K891">
            <v>6</v>
          </cell>
          <cell r="L891">
            <v>503350</v>
          </cell>
          <cell r="M891" t="str">
            <v>GEAR</v>
          </cell>
        </row>
        <row r="892">
          <cell r="B892">
            <v>8881025790</v>
          </cell>
          <cell r="C892" t="str">
            <v>A3</v>
          </cell>
          <cell r="D892">
            <v>300</v>
          </cell>
          <cell r="G892">
            <v>36980</v>
          </cell>
          <cell r="I892">
            <v>35431</v>
          </cell>
          <cell r="K892" t="str">
            <v>A3</v>
          </cell>
          <cell r="L892">
            <v>503001</v>
          </cell>
          <cell r="M892" t="str">
            <v>Idler Gear (Forge)</v>
          </cell>
        </row>
        <row r="893">
          <cell r="B893">
            <v>8881025820</v>
          </cell>
          <cell r="C893" t="str">
            <v>MISSING</v>
          </cell>
          <cell r="D893">
            <v>310</v>
          </cell>
          <cell r="G893">
            <v>38196</v>
          </cell>
          <cell r="H893">
            <v>3090258</v>
          </cell>
          <cell r="M893" t="str">
            <v>IDLER GEAR P19 (PRE - HEAT TREAT) BC</v>
          </cell>
        </row>
        <row r="894">
          <cell r="B894">
            <v>8881025825</v>
          </cell>
          <cell r="C894" t="str">
            <v>MISSING</v>
          </cell>
          <cell r="D894">
            <v>206</v>
          </cell>
          <cell r="G894">
            <v>38201</v>
          </cell>
          <cell r="H894">
            <v>3090258</v>
          </cell>
          <cell r="M894" t="str">
            <v>IDLER GEAR P19 (BACK TO BC AFTER H/T</v>
          </cell>
        </row>
        <row r="895">
          <cell r="B895">
            <v>8881025840</v>
          </cell>
          <cell r="C895">
            <v>3</v>
          </cell>
          <cell r="D895">
            <v>206</v>
          </cell>
          <cell r="G895">
            <v>38194</v>
          </cell>
          <cell r="H895">
            <v>3090258</v>
          </cell>
          <cell r="I895">
            <v>35928</v>
          </cell>
          <cell r="K895">
            <v>3</v>
          </cell>
          <cell r="L895">
            <v>503350</v>
          </cell>
          <cell r="M895" t="str">
            <v>IDLER GEAR P19</v>
          </cell>
        </row>
        <row r="896">
          <cell r="B896">
            <v>8881025880</v>
          </cell>
          <cell r="C896" t="str">
            <v>MISSING</v>
          </cell>
          <cell r="D896">
            <v>310</v>
          </cell>
          <cell r="G896">
            <v>38191</v>
          </cell>
          <cell r="H896">
            <v>3090258</v>
          </cell>
          <cell r="M896" t="str">
            <v>IDLER GEAR P19 (PRE - TOOTH GRIND)</v>
          </cell>
        </row>
        <row r="897">
          <cell r="B897">
            <v>8881029140</v>
          </cell>
          <cell r="C897" t="str">
            <v>MISSING</v>
          </cell>
          <cell r="D897">
            <v>206</v>
          </cell>
          <cell r="G897">
            <v>36452</v>
          </cell>
          <cell r="M897" t="str">
            <v>Crank B-Series</v>
          </cell>
        </row>
        <row r="898">
          <cell r="B898">
            <v>8881029190</v>
          </cell>
          <cell r="C898" t="str">
            <v>MISSING</v>
          </cell>
          <cell r="D898">
            <v>356</v>
          </cell>
          <cell r="M898" t="str">
            <v>Crank Gear B-series (Forge)</v>
          </cell>
        </row>
        <row r="899">
          <cell r="B899">
            <v>8881037100</v>
          </cell>
          <cell r="C899">
            <v>3</v>
          </cell>
          <cell r="D899">
            <v>900</v>
          </cell>
          <cell r="H899">
            <v>3200371</v>
          </cell>
          <cell r="I899">
            <v>35431</v>
          </cell>
          <cell r="K899">
            <v>3</v>
          </cell>
          <cell r="L899">
            <v>503001</v>
          </cell>
          <cell r="M899" t="str">
            <v>GEAR</v>
          </cell>
        </row>
        <row r="900">
          <cell r="B900">
            <v>8881037140</v>
          </cell>
          <cell r="C900" t="str">
            <v>MISSING</v>
          </cell>
          <cell r="D900">
            <v>508</v>
          </cell>
          <cell r="G900">
            <v>38191</v>
          </cell>
          <cell r="M900" t="str">
            <v>LUBE GEAR</v>
          </cell>
        </row>
        <row r="901">
          <cell r="B901">
            <v>8881038400</v>
          </cell>
          <cell r="C901">
            <v>2</v>
          </cell>
          <cell r="D901">
            <v>900</v>
          </cell>
          <cell r="H901">
            <v>3200384</v>
          </cell>
          <cell r="I901">
            <v>35431</v>
          </cell>
          <cell r="K901">
            <v>2</v>
          </cell>
          <cell r="L901">
            <v>503001</v>
          </cell>
          <cell r="M901" t="str">
            <v>GEAR</v>
          </cell>
        </row>
        <row r="902">
          <cell r="B902">
            <v>8881048420</v>
          </cell>
          <cell r="C902" t="str">
            <v>MISSING</v>
          </cell>
          <cell r="D902">
            <v>310</v>
          </cell>
          <cell r="G902">
            <v>38196</v>
          </cell>
          <cell r="H902">
            <v>3090484</v>
          </cell>
          <cell r="M902" t="str">
            <v>CRANK GEAR P19 (PRE - HEAT TREAT) BC</v>
          </cell>
        </row>
        <row r="903">
          <cell r="B903">
            <v>8881048425</v>
          </cell>
          <cell r="C903" t="str">
            <v>MISSING</v>
          </cell>
          <cell r="D903">
            <v>206</v>
          </cell>
          <cell r="G903">
            <v>38201</v>
          </cell>
          <cell r="H903">
            <v>3090484</v>
          </cell>
          <cell r="M903" t="str">
            <v>CRANK GEAR P19 (BACK TO BC AFTER H/T</v>
          </cell>
        </row>
        <row r="904">
          <cell r="B904">
            <v>8881048440</v>
          </cell>
          <cell r="C904">
            <v>3</v>
          </cell>
          <cell r="D904">
            <v>206</v>
          </cell>
          <cell r="G904">
            <v>38191</v>
          </cell>
          <cell r="H904">
            <v>3090484</v>
          </cell>
          <cell r="I904">
            <v>35431</v>
          </cell>
          <cell r="K904">
            <v>3</v>
          </cell>
          <cell r="L904">
            <v>503001</v>
          </cell>
          <cell r="M904" t="str">
            <v>Crank Gear P19</v>
          </cell>
        </row>
        <row r="905">
          <cell r="B905">
            <v>8881048480</v>
          </cell>
          <cell r="C905" t="str">
            <v>MISSING</v>
          </cell>
          <cell r="D905">
            <v>310</v>
          </cell>
          <cell r="G905">
            <v>38191</v>
          </cell>
          <cell r="H905">
            <v>3090484</v>
          </cell>
          <cell r="M905" t="str">
            <v>Crank Gear P19 PRE TOOTH GRIND</v>
          </cell>
        </row>
        <row r="906">
          <cell r="B906">
            <v>8881048700</v>
          </cell>
          <cell r="C906">
            <v>3</v>
          </cell>
          <cell r="D906">
            <v>900</v>
          </cell>
          <cell r="G906">
            <v>36747</v>
          </cell>
          <cell r="H906">
            <v>3090487</v>
          </cell>
          <cell r="I906">
            <v>35928</v>
          </cell>
          <cell r="K906">
            <v>3</v>
          </cell>
          <cell r="L906">
            <v>503350</v>
          </cell>
          <cell r="M906" t="str">
            <v>GEAR</v>
          </cell>
        </row>
        <row r="907">
          <cell r="B907">
            <v>8881048790</v>
          </cell>
          <cell r="C907">
            <v>0</v>
          </cell>
          <cell r="D907">
            <v>300</v>
          </cell>
          <cell r="G907">
            <v>36980</v>
          </cell>
          <cell r="H907">
            <v>3090487</v>
          </cell>
          <cell r="I907">
            <v>35703</v>
          </cell>
          <cell r="K907">
            <v>0</v>
          </cell>
          <cell r="L907">
            <v>503043</v>
          </cell>
          <cell r="M907" t="str">
            <v>Idler Gear (Forge)</v>
          </cell>
        </row>
        <row r="908">
          <cell r="B908">
            <v>8881048820</v>
          </cell>
          <cell r="C908" t="str">
            <v>MISSING</v>
          </cell>
          <cell r="D908">
            <v>310</v>
          </cell>
          <cell r="G908">
            <v>38191</v>
          </cell>
          <cell r="H908">
            <v>3090488</v>
          </cell>
          <cell r="M908" t="str">
            <v>Idler Gear P19</v>
          </cell>
        </row>
        <row r="909">
          <cell r="B909">
            <v>8881048825</v>
          </cell>
          <cell r="C909" t="str">
            <v>MISSING</v>
          </cell>
          <cell r="D909">
            <v>206</v>
          </cell>
          <cell r="G909">
            <v>38201</v>
          </cell>
          <cell r="H909">
            <v>3090488</v>
          </cell>
          <cell r="M909" t="str">
            <v>IDLER GEAR P19 (BACK TO BC AFTER H/T</v>
          </cell>
        </row>
        <row r="910">
          <cell r="B910">
            <v>8881048840</v>
          </cell>
          <cell r="C910">
            <v>1</v>
          </cell>
          <cell r="D910">
            <v>206</v>
          </cell>
          <cell r="G910">
            <v>38191</v>
          </cell>
          <cell r="H910">
            <v>3090488</v>
          </cell>
          <cell r="I910">
            <v>35431</v>
          </cell>
          <cell r="K910">
            <v>1</v>
          </cell>
          <cell r="L910">
            <v>503001</v>
          </cell>
          <cell r="M910" t="str">
            <v>Idler Gear P19</v>
          </cell>
        </row>
        <row r="911">
          <cell r="B911">
            <v>8881048880</v>
          </cell>
          <cell r="C911" t="str">
            <v>MISSING</v>
          </cell>
          <cell r="D911">
            <v>310</v>
          </cell>
          <cell r="G911">
            <v>38191</v>
          </cell>
          <cell r="H911">
            <v>3090488</v>
          </cell>
          <cell r="M911" t="str">
            <v>Idler Gear P19</v>
          </cell>
        </row>
        <row r="912">
          <cell r="B912">
            <v>8881052040</v>
          </cell>
          <cell r="C912">
            <v>4</v>
          </cell>
          <cell r="D912">
            <v>206</v>
          </cell>
          <cell r="G912">
            <v>38118</v>
          </cell>
          <cell r="H912">
            <v>3680520</v>
          </cell>
          <cell r="I912">
            <v>36201</v>
          </cell>
          <cell r="K912">
            <v>4</v>
          </cell>
          <cell r="L912">
            <v>503719</v>
          </cell>
          <cell r="M912" t="str">
            <v>AHD-INJECTOR CAM GEAR ASSEMBLY</v>
          </cell>
        </row>
        <row r="913">
          <cell r="B913">
            <v>8881052049</v>
          </cell>
          <cell r="C913" t="str">
            <v>MISSING</v>
          </cell>
          <cell r="D913">
            <v>508</v>
          </cell>
          <cell r="G913">
            <v>35724</v>
          </cell>
          <cell r="H913">
            <v>3680520</v>
          </cell>
          <cell r="M913" t="str">
            <v>GEAR, CAMSHAFT (INJ) ASSY</v>
          </cell>
        </row>
        <row r="914">
          <cell r="B914">
            <v>8881052100</v>
          </cell>
          <cell r="C914">
            <v>5</v>
          </cell>
          <cell r="D914">
            <v>206</v>
          </cell>
          <cell r="G914">
            <v>37907</v>
          </cell>
          <cell r="H914">
            <v>3680521</v>
          </cell>
          <cell r="I914">
            <v>36286</v>
          </cell>
          <cell r="K914">
            <v>5</v>
          </cell>
          <cell r="L914">
            <v>503833</v>
          </cell>
          <cell r="M914" t="str">
            <v>INJECTOR CAM (WIDE) GEAR-AHD</v>
          </cell>
        </row>
        <row r="915">
          <cell r="B915">
            <v>8881052190</v>
          </cell>
          <cell r="C915" t="str">
            <v>L</v>
          </cell>
          <cell r="D915">
            <v>300</v>
          </cell>
          <cell r="G915">
            <v>36980</v>
          </cell>
          <cell r="I915">
            <v>36133</v>
          </cell>
          <cell r="K915" t="str">
            <v>L</v>
          </cell>
          <cell r="L915">
            <v>503655</v>
          </cell>
          <cell r="M915" t="str">
            <v>FORGING FOR SS INJECTOR CAM WIDE GEA</v>
          </cell>
        </row>
        <row r="916">
          <cell r="B916">
            <v>8881052240</v>
          </cell>
          <cell r="C916">
            <v>8</v>
          </cell>
          <cell r="D916">
            <v>206</v>
          </cell>
          <cell r="G916">
            <v>38191</v>
          </cell>
          <cell r="H916">
            <v>3680522</v>
          </cell>
          <cell r="I916">
            <v>37787</v>
          </cell>
          <cell r="K916">
            <v>8</v>
          </cell>
          <cell r="L916">
            <v>505718</v>
          </cell>
          <cell r="M916" t="str">
            <v>VALVE CAM GEAR-AHD</v>
          </cell>
        </row>
        <row r="917">
          <cell r="B917">
            <v>8881052249</v>
          </cell>
          <cell r="C917" t="str">
            <v>MISSING</v>
          </cell>
          <cell r="D917">
            <v>508</v>
          </cell>
          <cell r="G917">
            <v>35724</v>
          </cell>
          <cell r="H917">
            <v>3680522</v>
          </cell>
          <cell r="M917" t="str">
            <v>GEAR, CAMSHAFT (VALVE)</v>
          </cell>
        </row>
        <row r="918">
          <cell r="B918">
            <v>8881052290</v>
          </cell>
          <cell r="C918">
            <v>8</v>
          </cell>
          <cell r="D918">
            <v>300</v>
          </cell>
          <cell r="G918">
            <v>36980</v>
          </cell>
          <cell r="I918">
            <v>37787</v>
          </cell>
          <cell r="K918">
            <v>8</v>
          </cell>
          <cell r="L918">
            <v>505718</v>
          </cell>
          <cell r="M918" t="str">
            <v>FORGING FOR SS VALVE CAM GEAR</v>
          </cell>
        </row>
        <row r="919">
          <cell r="B919">
            <v>8881054240</v>
          </cell>
          <cell r="C919">
            <v>9</v>
          </cell>
          <cell r="D919">
            <v>206</v>
          </cell>
          <cell r="G919">
            <v>38191</v>
          </cell>
          <cell r="H919">
            <v>3680542</v>
          </cell>
          <cell r="I919">
            <v>37787</v>
          </cell>
          <cell r="K919">
            <v>9</v>
          </cell>
          <cell r="L919">
            <v>505718</v>
          </cell>
          <cell r="M919" t="str">
            <v>CRANKSHAFT GEAR-AHD</v>
          </cell>
        </row>
        <row r="920">
          <cell r="B920">
            <v>8881054249</v>
          </cell>
          <cell r="C920">
            <v>7</v>
          </cell>
          <cell r="D920">
            <v>508</v>
          </cell>
          <cell r="G920">
            <v>35724</v>
          </cell>
          <cell r="H920">
            <v>3680542</v>
          </cell>
          <cell r="I920">
            <v>35669</v>
          </cell>
          <cell r="K920">
            <v>7</v>
          </cell>
          <cell r="L920">
            <v>503010</v>
          </cell>
          <cell r="M920" t="str">
            <v>CRANKSHAFT GEAR</v>
          </cell>
        </row>
        <row r="921">
          <cell r="B921">
            <v>8881054290</v>
          </cell>
          <cell r="C921">
            <v>9</v>
          </cell>
          <cell r="D921">
            <v>300</v>
          </cell>
          <cell r="G921">
            <v>37861</v>
          </cell>
          <cell r="H921">
            <v>3680542</v>
          </cell>
          <cell r="I921">
            <v>37787</v>
          </cell>
          <cell r="K921">
            <v>9</v>
          </cell>
          <cell r="L921">
            <v>505718</v>
          </cell>
          <cell r="M921" t="str">
            <v>FORGING FOR SS CRANK GEAR</v>
          </cell>
        </row>
        <row r="922">
          <cell r="B922">
            <v>8881054300</v>
          </cell>
          <cell r="C922">
            <v>9</v>
          </cell>
          <cell r="D922">
            <v>900</v>
          </cell>
          <cell r="H922">
            <v>3680543</v>
          </cell>
          <cell r="I922">
            <v>37810</v>
          </cell>
          <cell r="K922">
            <v>9</v>
          </cell>
          <cell r="L922">
            <v>505728</v>
          </cell>
          <cell r="M922" t="str">
            <v>LOWER IDLER WIDE GEAR FOR 3680545 AS</v>
          </cell>
        </row>
        <row r="923">
          <cell r="B923">
            <v>8881054390</v>
          </cell>
          <cell r="C923">
            <v>8</v>
          </cell>
          <cell r="D923">
            <v>300</v>
          </cell>
          <cell r="G923">
            <v>36980</v>
          </cell>
          <cell r="I923">
            <v>37787</v>
          </cell>
          <cell r="K923">
            <v>8</v>
          </cell>
          <cell r="L923">
            <v>505718</v>
          </cell>
          <cell r="M923" t="str">
            <v>FORGING FOR SS LOWER IDLER WIDE GEAR</v>
          </cell>
        </row>
        <row r="924">
          <cell r="B924">
            <v>8881054400</v>
          </cell>
          <cell r="C924">
            <v>7</v>
          </cell>
          <cell r="D924">
            <v>206</v>
          </cell>
          <cell r="G924">
            <v>38197</v>
          </cell>
          <cell r="H924">
            <v>3680544</v>
          </cell>
          <cell r="I924">
            <v>37787</v>
          </cell>
          <cell r="K924">
            <v>7</v>
          </cell>
          <cell r="L924">
            <v>505718</v>
          </cell>
          <cell r="M924" t="str">
            <v>LOWER IDLER (NARROW) GEAR-AHD</v>
          </cell>
        </row>
        <row r="925">
          <cell r="B925">
            <v>8881054490</v>
          </cell>
          <cell r="C925">
            <v>7</v>
          </cell>
          <cell r="D925">
            <v>300</v>
          </cell>
          <cell r="G925">
            <v>36980</v>
          </cell>
          <cell r="I925">
            <v>37787</v>
          </cell>
          <cell r="K925">
            <v>7</v>
          </cell>
          <cell r="L925">
            <v>505718</v>
          </cell>
          <cell r="M925" t="str">
            <v>FORGING FOR SS LOWER IDLER NARROW GE</v>
          </cell>
        </row>
        <row r="926">
          <cell r="B926">
            <v>8881054500</v>
          </cell>
          <cell r="C926">
            <v>3</v>
          </cell>
          <cell r="D926">
            <v>206</v>
          </cell>
          <cell r="G926">
            <v>38197</v>
          </cell>
          <cell r="H926">
            <v>3680545</v>
          </cell>
          <cell r="I926">
            <v>37970</v>
          </cell>
          <cell r="K926">
            <v>3</v>
          </cell>
          <cell r="L926">
            <v>506063</v>
          </cell>
          <cell r="M926" t="str">
            <v>LOWER IDLER (WIDE) GEAR-AHD</v>
          </cell>
        </row>
        <row r="927">
          <cell r="B927">
            <v>8881054640</v>
          </cell>
          <cell r="C927">
            <v>6</v>
          </cell>
          <cell r="D927">
            <v>206</v>
          </cell>
          <cell r="G927">
            <v>38191</v>
          </cell>
          <cell r="H927">
            <v>3680546</v>
          </cell>
          <cell r="I927">
            <v>37810</v>
          </cell>
          <cell r="K927">
            <v>6</v>
          </cell>
          <cell r="L927">
            <v>505728</v>
          </cell>
          <cell r="M927" t="str">
            <v>AHD-LOWER IDLER ASSEMBLY</v>
          </cell>
        </row>
        <row r="928">
          <cell r="B928">
            <v>8881054649</v>
          </cell>
          <cell r="C928" t="str">
            <v>MISSING</v>
          </cell>
          <cell r="D928">
            <v>508</v>
          </cell>
          <cell r="G928">
            <v>35724</v>
          </cell>
          <cell r="H928">
            <v>3680546</v>
          </cell>
          <cell r="M928" t="str">
            <v>GEAR, IDLER ASSY (LOWER)</v>
          </cell>
        </row>
        <row r="929">
          <cell r="B929">
            <v>8881054740</v>
          </cell>
          <cell r="C929">
            <v>0</v>
          </cell>
          <cell r="D929">
            <v>206</v>
          </cell>
          <cell r="G929">
            <v>36452</v>
          </cell>
          <cell r="H929">
            <v>3680547</v>
          </cell>
          <cell r="I929">
            <v>35768</v>
          </cell>
          <cell r="K929">
            <v>0</v>
          </cell>
          <cell r="L929">
            <v>503126</v>
          </cell>
          <cell r="M929" t="str">
            <v>UPPER IDLER GEAR ASSY.-AHD</v>
          </cell>
        </row>
        <row r="930">
          <cell r="B930">
            <v>8881054749</v>
          </cell>
          <cell r="C930" t="str">
            <v>MISSING</v>
          </cell>
          <cell r="D930">
            <v>508</v>
          </cell>
          <cell r="G930">
            <v>35724</v>
          </cell>
          <cell r="H930">
            <v>3680547</v>
          </cell>
          <cell r="M930" t="str">
            <v>GEAR, IDLER ASSY (UPPER)</v>
          </cell>
        </row>
        <row r="931">
          <cell r="B931">
            <v>8881054800</v>
          </cell>
          <cell r="C931">
            <v>2</v>
          </cell>
          <cell r="D931">
            <v>900</v>
          </cell>
          <cell r="G931">
            <v>35717</v>
          </cell>
          <cell r="H931">
            <v>3680548</v>
          </cell>
          <cell r="I931">
            <v>35782</v>
          </cell>
          <cell r="K931">
            <v>2</v>
          </cell>
          <cell r="L931">
            <v>503198</v>
          </cell>
          <cell r="M931" t="str">
            <v>UPPER IDLER GEAR (SS)</v>
          </cell>
        </row>
        <row r="932">
          <cell r="B932">
            <v>8881054890</v>
          </cell>
          <cell r="C932" t="str">
            <v>MISSING</v>
          </cell>
          <cell r="D932">
            <v>300</v>
          </cell>
          <cell r="G932">
            <v>36734</v>
          </cell>
          <cell r="M932" t="str">
            <v>FORGING FOR SS UPPER IDLER GEAR</v>
          </cell>
        </row>
        <row r="933">
          <cell r="B933">
            <v>8881054900</v>
          </cell>
          <cell r="C933">
            <v>7</v>
          </cell>
          <cell r="D933">
            <v>206</v>
          </cell>
          <cell r="G933">
            <v>38197</v>
          </cell>
          <cell r="H933">
            <v>3680549</v>
          </cell>
          <cell r="I933">
            <v>37787</v>
          </cell>
          <cell r="K933">
            <v>7</v>
          </cell>
          <cell r="L933">
            <v>505718</v>
          </cell>
          <cell r="M933" t="str">
            <v>INJECTOR CAM (NARROW) GEAR-AHD</v>
          </cell>
        </row>
        <row r="934">
          <cell r="B934">
            <v>8881054990</v>
          </cell>
          <cell r="C934">
            <v>7</v>
          </cell>
          <cell r="D934">
            <v>300</v>
          </cell>
          <cell r="G934">
            <v>36992</v>
          </cell>
          <cell r="I934">
            <v>37787</v>
          </cell>
          <cell r="K934">
            <v>7</v>
          </cell>
          <cell r="L934">
            <v>505718</v>
          </cell>
          <cell r="M934" t="str">
            <v>FORGING FOR SS INJECTOR CAM NARROW G</v>
          </cell>
        </row>
        <row r="935">
          <cell r="B935">
            <v>8881055040</v>
          </cell>
          <cell r="C935">
            <v>4</v>
          </cell>
          <cell r="D935">
            <v>206</v>
          </cell>
          <cell r="G935">
            <v>37965</v>
          </cell>
          <cell r="H935">
            <v>3680550</v>
          </cell>
          <cell r="I935">
            <v>37391</v>
          </cell>
          <cell r="K935">
            <v>4</v>
          </cell>
          <cell r="L935">
            <v>505210</v>
          </cell>
          <cell r="M935" t="str">
            <v>ACCY. DRIVE GEAR-AHD</v>
          </cell>
        </row>
        <row r="936">
          <cell r="B936">
            <v>8881055049</v>
          </cell>
          <cell r="C936">
            <v>4</v>
          </cell>
          <cell r="D936">
            <v>508</v>
          </cell>
          <cell r="G936">
            <v>35724</v>
          </cell>
          <cell r="H936">
            <v>3680550</v>
          </cell>
          <cell r="I936">
            <v>37391</v>
          </cell>
          <cell r="K936">
            <v>4</v>
          </cell>
          <cell r="L936">
            <v>505210</v>
          </cell>
          <cell r="M936" t="str">
            <v>Accessory Drive Gear</v>
          </cell>
        </row>
        <row r="937">
          <cell r="B937">
            <v>8881055090</v>
          </cell>
          <cell r="C937" t="str">
            <v>H</v>
          </cell>
          <cell r="D937">
            <v>300</v>
          </cell>
          <cell r="G937">
            <v>38201</v>
          </cell>
          <cell r="I937">
            <v>36133</v>
          </cell>
          <cell r="K937" t="str">
            <v>H</v>
          </cell>
          <cell r="L937">
            <v>503655</v>
          </cell>
          <cell r="M937" t="str">
            <v>FORGING FOR SS ACCY DRIVE GEAR</v>
          </cell>
        </row>
        <row r="938">
          <cell r="B938">
            <v>8881063100</v>
          </cell>
          <cell r="C938" t="str">
            <v>MISSING</v>
          </cell>
          <cell r="D938">
            <v>410</v>
          </cell>
          <cell r="G938">
            <v>38125</v>
          </cell>
          <cell r="H938">
            <v>3900631</v>
          </cell>
          <cell r="M938" t="str">
            <v>SCREW FOR AHD GEAR ASSY</v>
          </cell>
        </row>
        <row r="939">
          <cell r="B939">
            <v>8881080000</v>
          </cell>
          <cell r="C939">
            <v>0</v>
          </cell>
          <cell r="D939">
            <v>900</v>
          </cell>
          <cell r="H939" t="str">
            <v>BM-90800</v>
          </cell>
          <cell r="I939">
            <v>35431</v>
          </cell>
          <cell r="K939">
            <v>0</v>
          </cell>
          <cell r="L939">
            <v>503001</v>
          </cell>
          <cell r="M939" t="str">
            <v>GEAR</v>
          </cell>
        </row>
        <row r="940">
          <cell r="B940">
            <v>8881083600</v>
          </cell>
          <cell r="C940">
            <v>1</v>
          </cell>
          <cell r="D940">
            <v>900</v>
          </cell>
          <cell r="H940">
            <v>20836</v>
          </cell>
          <cell r="I940">
            <v>35431</v>
          </cell>
          <cell r="K940">
            <v>1</v>
          </cell>
          <cell r="L940">
            <v>503001</v>
          </cell>
          <cell r="M940" t="str">
            <v>GEAR</v>
          </cell>
        </row>
        <row r="941">
          <cell r="B941">
            <v>8881091500</v>
          </cell>
          <cell r="C941">
            <v>0</v>
          </cell>
          <cell r="D941">
            <v>900</v>
          </cell>
          <cell r="H941">
            <v>3060915</v>
          </cell>
          <cell r="I941">
            <v>35431</v>
          </cell>
          <cell r="K941">
            <v>0</v>
          </cell>
          <cell r="L941">
            <v>503001</v>
          </cell>
          <cell r="M941" t="str">
            <v>GEAR</v>
          </cell>
        </row>
        <row r="942">
          <cell r="B942">
            <v>8881093000</v>
          </cell>
          <cell r="C942">
            <v>0</v>
          </cell>
          <cell r="D942">
            <v>900</v>
          </cell>
          <cell r="H942">
            <v>3030930</v>
          </cell>
          <cell r="I942">
            <v>35431</v>
          </cell>
          <cell r="K942">
            <v>0</v>
          </cell>
          <cell r="L942">
            <v>503001</v>
          </cell>
          <cell r="M942" t="str">
            <v>GEAR</v>
          </cell>
        </row>
        <row r="943">
          <cell r="B943">
            <v>8881104200</v>
          </cell>
          <cell r="C943">
            <v>6</v>
          </cell>
          <cell r="D943">
            <v>900</v>
          </cell>
          <cell r="H943">
            <v>3041042</v>
          </cell>
          <cell r="I943">
            <v>37018</v>
          </cell>
          <cell r="K943">
            <v>6</v>
          </cell>
          <cell r="L943">
            <v>504822</v>
          </cell>
          <cell r="M943" t="str">
            <v>GEAR</v>
          </cell>
        </row>
        <row r="944">
          <cell r="B944">
            <v>8881108340</v>
          </cell>
          <cell r="C944">
            <v>5</v>
          </cell>
          <cell r="D944">
            <v>206</v>
          </cell>
          <cell r="G944">
            <v>38191</v>
          </cell>
          <cell r="H944">
            <v>211083</v>
          </cell>
          <cell r="I944">
            <v>38077</v>
          </cell>
          <cell r="K944">
            <v>5</v>
          </cell>
          <cell r="L944">
            <v>506180</v>
          </cell>
          <cell r="M944" t="str">
            <v>Accy Drive Gear V903</v>
          </cell>
        </row>
        <row r="945">
          <cell r="B945">
            <v>8881108390</v>
          </cell>
          <cell r="C945" t="str">
            <v>MISSING</v>
          </cell>
          <cell r="D945">
            <v>300</v>
          </cell>
          <cell r="G945">
            <v>36734</v>
          </cell>
          <cell r="M945" t="str">
            <v>Accy Drive Gear (Forge)</v>
          </cell>
        </row>
        <row r="946">
          <cell r="B946">
            <v>8881123700</v>
          </cell>
          <cell r="C946">
            <v>0</v>
          </cell>
          <cell r="D946">
            <v>900</v>
          </cell>
          <cell r="H946">
            <v>3041237</v>
          </cell>
          <cell r="I946">
            <v>35431</v>
          </cell>
          <cell r="K946">
            <v>0</v>
          </cell>
          <cell r="L946">
            <v>503001</v>
          </cell>
          <cell r="M946" t="str">
            <v>GEAR</v>
          </cell>
        </row>
        <row r="947">
          <cell r="B947">
            <v>8881125100</v>
          </cell>
          <cell r="C947">
            <v>2</v>
          </cell>
          <cell r="D947">
            <v>900</v>
          </cell>
          <cell r="H947">
            <v>3161251</v>
          </cell>
          <cell r="I947">
            <v>35431</v>
          </cell>
          <cell r="K947">
            <v>2</v>
          </cell>
          <cell r="L947">
            <v>503001</v>
          </cell>
          <cell r="M947" t="str">
            <v>IDLER GEAR FOR 3161385 ASSY.</v>
          </cell>
        </row>
        <row r="948">
          <cell r="B948">
            <v>8881125190</v>
          </cell>
          <cell r="C948">
            <v>0</v>
          </cell>
          <cell r="D948">
            <v>300</v>
          </cell>
          <cell r="G948">
            <v>36734</v>
          </cell>
          <cell r="I948">
            <v>35431</v>
          </cell>
          <cell r="K948">
            <v>0</v>
          </cell>
          <cell r="L948">
            <v>503001</v>
          </cell>
          <cell r="M948" t="str">
            <v>Accessory Drive Gear</v>
          </cell>
        </row>
        <row r="949">
          <cell r="B949">
            <v>8881136800</v>
          </cell>
          <cell r="C949">
            <v>2</v>
          </cell>
          <cell r="D949">
            <v>900</v>
          </cell>
          <cell r="H949">
            <v>3161368</v>
          </cell>
          <cell r="I949">
            <v>35431</v>
          </cell>
          <cell r="K949">
            <v>2</v>
          </cell>
          <cell r="L949">
            <v>503001</v>
          </cell>
          <cell r="M949" t="str">
            <v>RETAINING RING FOR 3161385 ASSY.</v>
          </cell>
        </row>
        <row r="950">
          <cell r="B950">
            <v>8881138540</v>
          </cell>
          <cell r="C950">
            <v>2</v>
          </cell>
          <cell r="D950">
            <v>206</v>
          </cell>
          <cell r="F950" t="str">
            <v>X</v>
          </cell>
          <cell r="G950">
            <v>37358</v>
          </cell>
          <cell r="H950">
            <v>3161385</v>
          </cell>
          <cell r="I950">
            <v>35431</v>
          </cell>
          <cell r="K950">
            <v>2</v>
          </cell>
          <cell r="L950">
            <v>503001</v>
          </cell>
          <cell r="M950" t="str">
            <v>Accessory Drive Gear</v>
          </cell>
        </row>
        <row r="951">
          <cell r="B951">
            <v>8881146000</v>
          </cell>
          <cell r="C951">
            <v>17</v>
          </cell>
          <cell r="D951">
            <v>900</v>
          </cell>
          <cell r="H951">
            <v>201460</v>
          </cell>
          <cell r="I951">
            <v>35431</v>
          </cell>
          <cell r="K951">
            <v>17</v>
          </cell>
          <cell r="L951">
            <v>503001</v>
          </cell>
          <cell r="M951" t="str">
            <v>GEAR</v>
          </cell>
        </row>
        <row r="952">
          <cell r="B952">
            <v>8881147200</v>
          </cell>
          <cell r="C952">
            <v>1</v>
          </cell>
          <cell r="D952">
            <v>900</v>
          </cell>
          <cell r="H952">
            <v>3081472</v>
          </cell>
          <cell r="I952">
            <v>35431</v>
          </cell>
          <cell r="K952">
            <v>1</v>
          </cell>
          <cell r="L952">
            <v>503001</v>
          </cell>
          <cell r="M952" t="str">
            <v>GEAR</v>
          </cell>
        </row>
        <row r="953">
          <cell r="B953">
            <v>8881148600</v>
          </cell>
          <cell r="C953">
            <v>1</v>
          </cell>
          <cell r="D953">
            <v>900</v>
          </cell>
          <cell r="H953">
            <v>3161486</v>
          </cell>
          <cell r="I953">
            <v>35431</v>
          </cell>
          <cell r="K953">
            <v>1</v>
          </cell>
          <cell r="L953">
            <v>503001</v>
          </cell>
          <cell r="M953" t="str">
            <v>BEARING FOR 3161385 ASSY.</v>
          </cell>
        </row>
        <row r="954">
          <cell r="B954">
            <v>8881148700</v>
          </cell>
          <cell r="C954">
            <v>0</v>
          </cell>
          <cell r="D954">
            <v>900</v>
          </cell>
          <cell r="H954">
            <v>3081487</v>
          </cell>
          <cell r="I954">
            <v>35431</v>
          </cell>
          <cell r="K954">
            <v>0</v>
          </cell>
          <cell r="L954">
            <v>503001</v>
          </cell>
          <cell r="M954" t="str">
            <v>GEAR</v>
          </cell>
        </row>
        <row r="955">
          <cell r="B955">
            <v>8881160200</v>
          </cell>
          <cell r="C955">
            <v>2</v>
          </cell>
          <cell r="D955">
            <v>900</v>
          </cell>
          <cell r="H955">
            <v>3021602</v>
          </cell>
          <cell r="I955">
            <v>35431</v>
          </cell>
          <cell r="K955">
            <v>2</v>
          </cell>
          <cell r="L955">
            <v>503001</v>
          </cell>
          <cell r="M955" t="str">
            <v>GEAR</v>
          </cell>
        </row>
        <row r="956">
          <cell r="B956">
            <v>8881162300</v>
          </cell>
          <cell r="C956">
            <v>0</v>
          </cell>
          <cell r="D956">
            <v>900</v>
          </cell>
          <cell r="H956">
            <v>3201623</v>
          </cell>
          <cell r="I956">
            <v>35431</v>
          </cell>
          <cell r="K956">
            <v>0</v>
          </cell>
          <cell r="L956">
            <v>503001</v>
          </cell>
          <cell r="M956" t="str">
            <v>GEAR</v>
          </cell>
        </row>
        <row r="957">
          <cell r="B957">
            <v>8881162340</v>
          </cell>
          <cell r="C957" t="str">
            <v>MISSING</v>
          </cell>
          <cell r="D957">
            <v>508</v>
          </cell>
          <cell r="G957">
            <v>36832</v>
          </cell>
          <cell r="M957" t="str">
            <v>Fan Gear K6/12</v>
          </cell>
        </row>
        <row r="958">
          <cell r="B958">
            <v>8881162420</v>
          </cell>
          <cell r="C958" t="str">
            <v>MISSING</v>
          </cell>
          <cell r="D958">
            <v>310</v>
          </cell>
          <cell r="M958" t="str">
            <v>Fan Gear K6/13</v>
          </cell>
        </row>
        <row r="959">
          <cell r="B959">
            <v>8881162425</v>
          </cell>
          <cell r="C959" t="str">
            <v>MISSING</v>
          </cell>
          <cell r="D959">
            <v>206</v>
          </cell>
          <cell r="G959">
            <v>38201</v>
          </cell>
          <cell r="M959" t="str">
            <v>FAN GEAR K6/14 (BACK TO BC AFTER H/T</v>
          </cell>
        </row>
        <row r="960">
          <cell r="B960">
            <v>8881162440</v>
          </cell>
          <cell r="C960" t="str">
            <v>MISSING</v>
          </cell>
          <cell r="D960">
            <v>508</v>
          </cell>
          <cell r="G960">
            <v>38163</v>
          </cell>
          <cell r="M960" t="str">
            <v>Fan Gear K6/13</v>
          </cell>
        </row>
        <row r="961">
          <cell r="B961">
            <v>8881162480</v>
          </cell>
          <cell r="C961" t="str">
            <v>MISSING</v>
          </cell>
          <cell r="D961">
            <v>310</v>
          </cell>
          <cell r="F961" t="str">
            <v>X</v>
          </cell>
          <cell r="G961">
            <v>38168</v>
          </cell>
          <cell r="M961" t="str">
            <v>Fan Gear K6/13</v>
          </cell>
        </row>
        <row r="962">
          <cell r="B962">
            <v>8881162490</v>
          </cell>
          <cell r="C962" t="str">
            <v>MISSING</v>
          </cell>
          <cell r="D962">
            <v>300</v>
          </cell>
          <cell r="G962">
            <v>36734</v>
          </cell>
          <cell r="M962" t="str">
            <v>Fan Gear (Forge)</v>
          </cell>
        </row>
        <row r="963">
          <cell r="B963">
            <v>8881162500</v>
          </cell>
          <cell r="C963">
            <v>0</v>
          </cell>
          <cell r="D963">
            <v>900</v>
          </cell>
          <cell r="H963">
            <v>3201625</v>
          </cell>
          <cell r="I963">
            <v>35431</v>
          </cell>
          <cell r="K963">
            <v>0</v>
          </cell>
          <cell r="L963">
            <v>503001</v>
          </cell>
          <cell r="M963" t="str">
            <v>GEAR</v>
          </cell>
        </row>
        <row r="964">
          <cell r="B964">
            <v>8881162540</v>
          </cell>
          <cell r="C964" t="str">
            <v>MISSING</v>
          </cell>
          <cell r="D964">
            <v>508</v>
          </cell>
          <cell r="G964">
            <v>38200</v>
          </cell>
          <cell r="M964" t="str">
            <v>FAN GEAR K6/14</v>
          </cell>
        </row>
        <row r="965">
          <cell r="B965">
            <v>8881162590</v>
          </cell>
          <cell r="C965" t="str">
            <v>MISSING</v>
          </cell>
          <cell r="D965">
            <v>300</v>
          </cell>
          <cell r="G965">
            <v>36734</v>
          </cell>
          <cell r="M965" t="str">
            <v>Fan Gear (Forge)</v>
          </cell>
        </row>
        <row r="966">
          <cell r="B966">
            <v>8881168100</v>
          </cell>
          <cell r="C966">
            <v>0</v>
          </cell>
          <cell r="D966">
            <v>900</v>
          </cell>
          <cell r="H966">
            <v>3081681</v>
          </cell>
          <cell r="I966">
            <v>35431</v>
          </cell>
          <cell r="K966">
            <v>0</v>
          </cell>
          <cell r="L966">
            <v>503001</v>
          </cell>
          <cell r="M966" t="str">
            <v>GEAR</v>
          </cell>
        </row>
        <row r="967">
          <cell r="B967">
            <v>8881168290</v>
          </cell>
          <cell r="C967" t="str">
            <v>MISSING</v>
          </cell>
          <cell r="D967">
            <v>300</v>
          </cell>
          <cell r="G967">
            <v>36734</v>
          </cell>
          <cell r="M967" t="str">
            <v>Crank Gear (Forge)</v>
          </cell>
        </row>
        <row r="968">
          <cell r="B968">
            <v>8881168300</v>
          </cell>
          <cell r="C968">
            <v>0</v>
          </cell>
          <cell r="D968">
            <v>900</v>
          </cell>
          <cell r="H968">
            <v>3081683</v>
          </cell>
          <cell r="I968">
            <v>35431</v>
          </cell>
          <cell r="K968">
            <v>0</v>
          </cell>
          <cell r="L968">
            <v>503001</v>
          </cell>
          <cell r="M968" t="str">
            <v>GEAR</v>
          </cell>
        </row>
        <row r="969">
          <cell r="B969">
            <v>8881168400</v>
          </cell>
          <cell r="C969">
            <v>0</v>
          </cell>
          <cell r="D969">
            <v>900</v>
          </cell>
          <cell r="H969">
            <v>3081684</v>
          </cell>
          <cell r="I969">
            <v>35431</v>
          </cell>
          <cell r="K969">
            <v>0</v>
          </cell>
          <cell r="L969">
            <v>503001</v>
          </cell>
          <cell r="M969" t="str">
            <v>GEAR</v>
          </cell>
        </row>
        <row r="970">
          <cell r="B970">
            <v>8881170300</v>
          </cell>
          <cell r="C970">
            <v>1</v>
          </cell>
          <cell r="D970">
            <v>900</v>
          </cell>
          <cell r="G970">
            <v>36747</v>
          </cell>
          <cell r="H970">
            <v>3081703</v>
          </cell>
          <cell r="I970">
            <v>35431</v>
          </cell>
          <cell r="K970">
            <v>1</v>
          </cell>
          <cell r="L970">
            <v>503001</v>
          </cell>
          <cell r="M970" t="str">
            <v>GEAR</v>
          </cell>
        </row>
        <row r="971">
          <cell r="B971">
            <v>8881170390</v>
          </cell>
          <cell r="C971">
            <v>0</v>
          </cell>
          <cell r="D971">
            <v>300</v>
          </cell>
          <cell r="G971">
            <v>36980</v>
          </cell>
          <cell r="I971">
            <v>35431</v>
          </cell>
          <cell r="K971">
            <v>0</v>
          </cell>
          <cell r="L971">
            <v>503001</v>
          </cell>
          <cell r="M971" t="str">
            <v>Crank Gear (Forge)</v>
          </cell>
        </row>
        <row r="972">
          <cell r="B972">
            <v>8881170400</v>
          </cell>
          <cell r="C972">
            <v>2</v>
          </cell>
          <cell r="D972">
            <v>900</v>
          </cell>
          <cell r="H972">
            <v>3081704</v>
          </cell>
          <cell r="I972">
            <v>35431</v>
          </cell>
          <cell r="K972">
            <v>2</v>
          </cell>
          <cell r="L972">
            <v>503001</v>
          </cell>
          <cell r="M972" t="str">
            <v>GEAR</v>
          </cell>
        </row>
        <row r="973">
          <cell r="B973">
            <v>8881172700</v>
          </cell>
          <cell r="C973">
            <v>2</v>
          </cell>
          <cell r="D973">
            <v>900</v>
          </cell>
          <cell r="H973">
            <v>3031727</v>
          </cell>
          <cell r="I973">
            <v>35431</v>
          </cell>
          <cell r="K973">
            <v>2</v>
          </cell>
          <cell r="L973">
            <v>503001</v>
          </cell>
          <cell r="M973" t="str">
            <v>GEAR</v>
          </cell>
        </row>
        <row r="974">
          <cell r="B974">
            <v>8881172840</v>
          </cell>
          <cell r="C974">
            <v>4</v>
          </cell>
          <cell r="D974">
            <v>206</v>
          </cell>
          <cell r="G974">
            <v>37243</v>
          </cell>
          <cell r="H974">
            <v>3031728</v>
          </cell>
          <cell r="I974">
            <v>35431</v>
          </cell>
          <cell r="K974">
            <v>4</v>
          </cell>
          <cell r="L974">
            <v>503001</v>
          </cell>
          <cell r="M974" t="str">
            <v>Cam Gear V903</v>
          </cell>
        </row>
        <row r="975">
          <cell r="B975">
            <v>8881176700</v>
          </cell>
          <cell r="C975">
            <v>1</v>
          </cell>
          <cell r="D975">
            <v>900</v>
          </cell>
          <cell r="H975">
            <v>41767</v>
          </cell>
          <cell r="I975">
            <v>35431</v>
          </cell>
          <cell r="K975">
            <v>1</v>
          </cell>
          <cell r="L975">
            <v>503001</v>
          </cell>
          <cell r="M975" t="str">
            <v>GEAR</v>
          </cell>
        </row>
        <row r="976">
          <cell r="B976">
            <v>8881186700</v>
          </cell>
          <cell r="C976">
            <v>0</v>
          </cell>
          <cell r="D976">
            <v>900</v>
          </cell>
          <cell r="H976">
            <v>3081867</v>
          </cell>
          <cell r="I976">
            <v>35431</v>
          </cell>
          <cell r="K976">
            <v>0</v>
          </cell>
          <cell r="L976">
            <v>503001</v>
          </cell>
          <cell r="M976" t="str">
            <v>GEAR</v>
          </cell>
        </row>
        <row r="977">
          <cell r="B977">
            <v>8881187840</v>
          </cell>
          <cell r="C977" t="str">
            <v>MISSING</v>
          </cell>
          <cell r="D977">
            <v>508</v>
          </cell>
          <cell r="G977">
            <v>36832</v>
          </cell>
          <cell r="M977" t="str">
            <v>Lube Pump Gear V12</v>
          </cell>
        </row>
        <row r="978">
          <cell r="B978">
            <v>8881187880</v>
          </cell>
          <cell r="C978" t="str">
            <v>MISSING</v>
          </cell>
          <cell r="D978">
            <v>506</v>
          </cell>
          <cell r="G978">
            <v>36734</v>
          </cell>
          <cell r="M978" t="str">
            <v>Lube Pump Gear V12 (semi finish)</v>
          </cell>
        </row>
        <row r="979">
          <cell r="B979">
            <v>8881193340</v>
          </cell>
          <cell r="C979">
            <v>14</v>
          </cell>
          <cell r="D979">
            <v>206</v>
          </cell>
          <cell r="G979">
            <v>38197</v>
          </cell>
          <cell r="H979">
            <v>121933</v>
          </cell>
          <cell r="I979">
            <v>35431</v>
          </cell>
          <cell r="K979">
            <v>14</v>
          </cell>
          <cell r="L979">
            <v>503001</v>
          </cell>
          <cell r="M979" t="str">
            <v>Accy Drive NH</v>
          </cell>
        </row>
        <row r="980">
          <cell r="B980">
            <v>8881193390</v>
          </cell>
          <cell r="C980" t="str">
            <v>A</v>
          </cell>
          <cell r="D980">
            <v>300</v>
          </cell>
          <cell r="G980">
            <v>36983</v>
          </cell>
          <cell r="I980">
            <v>35431</v>
          </cell>
          <cell r="K980" t="str">
            <v>A</v>
          </cell>
          <cell r="L980">
            <v>503001</v>
          </cell>
          <cell r="M980" t="str">
            <v>Accy Drive (Forge)</v>
          </cell>
        </row>
        <row r="981">
          <cell r="B981">
            <v>8881207200</v>
          </cell>
          <cell r="C981">
            <v>1</v>
          </cell>
          <cell r="D981">
            <v>900</v>
          </cell>
          <cell r="H981">
            <v>3072072</v>
          </cell>
          <cell r="I981">
            <v>35431</v>
          </cell>
          <cell r="K981">
            <v>1</v>
          </cell>
          <cell r="L981">
            <v>503001</v>
          </cell>
          <cell r="M981" t="str">
            <v>GEAR</v>
          </cell>
        </row>
        <row r="982">
          <cell r="B982">
            <v>8881207300</v>
          </cell>
          <cell r="C982">
            <v>1</v>
          </cell>
          <cell r="D982">
            <v>900</v>
          </cell>
          <cell r="H982">
            <v>3072073</v>
          </cell>
          <cell r="I982">
            <v>35431</v>
          </cell>
          <cell r="K982">
            <v>1</v>
          </cell>
          <cell r="L982">
            <v>503001</v>
          </cell>
          <cell r="M982" t="str">
            <v>GEAR</v>
          </cell>
        </row>
        <row r="983">
          <cell r="B983">
            <v>8881213100</v>
          </cell>
          <cell r="C983" t="str">
            <v>AG</v>
          </cell>
          <cell r="D983">
            <v>900</v>
          </cell>
          <cell r="H983" t="str">
            <v>43213-1</v>
          </cell>
          <cell r="I983">
            <v>35431</v>
          </cell>
          <cell r="K983" t="str">
            <v>AG</v>
          </cell>
          <cell r="L983">
            <v>503001</v>
          </cell>
          <cell r="M983" t="str">
            <v>GEAR</v>
          </cell>
        </row>
        <row r="984">
          <cell r="B984">
            <v>8881221700</v>
          </cell>
          <cell r="C984">
            <v>9</v>
          </cell>
          <cell r="D984">
            <v>900</v>
          </cell>
          <cell r="H984">
            <v>152217</v>
          </cell>
          <cell r="I984">
            <v>35431</v>
          </cell>
          <cell r="K984">
            <v>9</v>
          </cell>
          <cell r="L984">
            <v>503001</v>
          </cell>
          <cell r="M984" t="str">
            <v>GEAR</v>
          </cell>
        </row>
        <row r="985">
          <cell r="B985">
            <v>8881234100</v>
          </cell>
          <cell r="C985">
            <v>3</v>
          </cell>
          <cell r="D985">
            <v>900</v>
          </cell>
          <cell r="H985">
            <v>3882341</v>
          </cell>
          <cell r="I985">
            <v>37018</v>
          </cell>
          <cell r="K985">
            <v>3</v>
          </cell>
          <cell r="L985">
            <v>504822</v>
          </cell>
          <cell r="M985" t="str">
            <v>GEAR</v>
          </cell>
        </row>
        <row r="986">
          <cell r="B986">
            <v>8881238100</v>
          </cell>
          <cell r="C986">
            <v>2</v>
          </cell>
          <cell r="D986">
            <v>900</v>
          </cell>
          <cell r="H986" t="str">
            <v>43238-1</v>
          </cell>
          <cell r="I986">
            <v>35431</v>
          </cell>
          <cell r="K986">
            <v>2</v>
          </cell>
          <cell r="L986">
            <v>503001</v>
          </cell>
          <cell r="M986" t="str">
            <v>GEAR</v>
          </cell>
        </row>
        <row r="987">
          <cell r="B987">
            <v>8881239700</v>
          </cell>
          <cell r="C987">
            <v>2</v>
          </cell>
          <cell r="D987">
            <v>900</v>
          </cell>
          <cell r="H987">
            <v>3042397</v>
          </cell>
          <cell r="I987">
            <v>35431</v>
          </cell>
          <cell r="K987">
            <v>2</v>
          </cell>
          <cell r="L987">
            <v>503001</v>
          </cell>
          <cell r="M987" t="str">
            <v>GEAR</v>
          </cell>
        </row>
        <row r="988">
          <cell r="B988">
            <v>8881264440</v>
          </cell>
          <cell r="C988">
            <v>3</v>
          </cell>
          <cell r="D988">
            <v>206</v>
          </cell>
          <cell r="G988">
            <v>36832</v>
          </cell>
          <cell r="H988">
            <v>202644</v>
          </cell>
          <cell r="I988">
            <v>35431</v>
          </cell>
          <cell r="K988">
            <v>3</v>
          </cell>
          <cell r="L988">
            <v>503001</v>
          </cell>
          <cell r="M988" t="str">
            <v>Accy Drive V903</v>
          </cell>
        </row>
        <row r="989">
          <cell r="B989">
            <v>8881264441</v>
          </cell>
          <cell r="C989" t="str">
            <v>MISSING</v>
          </cell>
          <cell r="D989">
            <v>508</v>
          </cell>
          <cell r="G989">
            <v>36832</v>
          </cell>
          <cell r="H989">
            <v>202644</v>
          </cell>
          <cell r="M989" t="str">
            <v>Accy Drive V903</v>
          </cell>
        </row>
        <row r="990">
          <cell r="B990">
            <v>8881264490</v>
          </cell>
          <cell r="C990" t="str">
            <v>MISSING</v>
          </cell>
          <cell r="D990">
            <v>300</v>
          </cell>
          <cell r="G990">
            <v>36452</v>
          </cell>
          <cell r="M990" t="str">
            <v>Accy Drive (Forge)</v>
          </cell>
        </row>
        <row r="991">
          <cell r="B991">
            <v>8881268940</v>
          </cell>
          <cell r="C991">
            <v>16</v>
          </cell>
          <cell r="D991">
            <v>206</v>
          </cell>
          <cell r="G991">
            <v>38191</v>
          </cell>
          <cell r="H991">
            <v>142689</v>
          </cell>
          <cell r="I991">
            <v>35431</v>
          </cell>
          <cell r="K991">
            <v>16</v>
          </cell>
          <cell r="L991">
            <v>503001</v>
          </cell>
          <cell r="M991" t="str">
            <v>Accy Drive NH</v>
          </cell>
        </row>
        <row r="992">
          <cell r="B992">
            <v>8881268941</v>
          </cell>
          <cell r="C992" t="str">
            <v>MISSING</v>
          </cell>
          <cell r="D992">
            <v>508</v>
          </cell>
          <cell r="G992">
            <v>36832</v>
          </cell>
          <cell r="M992" t="str">
            <v>Accy Drive Gear NH</v>
          </cell>
        </row>
        <row r="993">
          <cell r="B993">
            <v>8881277100</v>
          </cell>
          <cell r="C993">
            <v>3</v>
          </cell>
          <cell r="D993">
            <v>900</v>
          </cell>
          <cell r="H993">
            <v>3022771</v>
          </cell>
          <cell r="I993">
            <v>35431</v>
          </cell>
          <cell r="K993">
            <v>3</v>
          </cell>
          <cell r="L993">
            <v>503001</v>
          </cell>
          <cell r="M993" t="str">
            <v>GEAR</v>
          </cell>
        </row>
        <row r="994">
          <cell r="B994">
            <v>8881277200</v>
          </cell>
          <cell r="C994">
            <v>1</v>
          </cell>
          <cell r="D994">
            <v>900</v>
          </cell>
          <cell r="H994">
            <v>3022772</v>
          </cell>
          <cell r="I994">
            <v>35431</v>
          </cell>
          <cell r="K994">
            <v>1</v>
          </cell>
          <cell r="L994">
            <v>503001</v>
          </cell>
          <cell r="M994" t="str">
            <v>GEAR</v>
          </cell>
        </row>
        <row r="995">
          <cell r="B995">
            <v>8881277400</v>
          </cell>
          <cell r="C995" t="str">
            <v>C</v>
          </cell>
          <cell r="D995">
            <v>900</v>
          </cell>
          <cell r="H995">
            <v>212774</v>
          </cell>
          <cell r="I995">
            <v>35431</v>
          </cell>
          <cell r="K995" t="str">
            <v>C</v>
          </cell>
          <cell r="L995">
            <v>503001</v>
          </cell>
          <cell r="M995" t="str">
            <v>GEAR</v>
          </cell>
        </row>
        <row r="996">
          <cell r="B996">
            <v>8881277440</v>
          </cell>
          <cell r="C996" t="str">
            <v>MISSING</v>
          </cell>
          <cell r="D996">
            <v>508</v>
          </cell>
          <cell r="G996">
            <v>38191</v>
          </cell>
          <cell r="M996" t="str">
            <v>Hyd Pump Gear NH</v>
          </cell>
        </row>
        <row r="997">
          <cell r="B997">
            <v>8881277490</v>
          </cell>
          <cell r="C997" t="str">
            <v>MISSING</v>
          </cell>
          <cell r="D997">
            <v>300</v>
          </cell>
          <cell r="G997">
            <v>36452</v>
          </cell>
          <cell r="M997" t="str">
            <v>Hyd Pump Gear (Forge)</v>
          </cell>
        </row>
        <row r="998">
          <cell r="B998">
            <v>8881280440</v>
          </cell>
          <cell r="C998" t="str">
            <v>MISSING</v>
          </cell>
          <cell r="D998">
            <v>508</v>
          </cell>
          <cell r="G998">
            <v>36832</v>
          </cell>
          <cell r="M998" t="str">
            <v>Crank Gear NH</v>
          </cell>
        </row>
        <row r="999">
          <cell r="B999">
            <v>8881290120</v>
          </cell>
          <cell r="C999" t="str">
            <v>MISSING</v>
          </cell>
          <cell r="D999">
            <v>310</v>
          </cell>
          <cell r="G999">
            <v>38196</v>
          </cell>
          <cell r="H999">
            <v>3002901</v>
          </cell>
          <cell r="M999" t="str">
            <v>CAM GEAR NH (PRE - HEAT TREAT) BC</v>
          </cell>
        </row>
        <row r="1000">
          <cell r="B1000">
            <v>8881290125</v>
          </cell>
          <cell r="C1000" t="str">
            <v>MISSING</v>
          </cell>
          <cell r="D1000">
            <v>206</v>
          </cell>
          <cell r="G1000">
            <v>38201</v>
          </cell>
          <cell r="H1000">
            <v>3002901</v>
          </cell>
          <cell r="M1000" t="str">
            <v>CAM GEAR NH (BACK TO BC AFTER H/T)</v>
          </cell>
        </row>
        <row r="1001">
          <cell r="B1001">
            <v>8881290140</v>
          </cell>
          <cell r="C1001">
            <v>18</v>
          </cell>
          <cell r="D1001">
            <v>206</v>
          </cell>
          <cell r="G1001">
            <v>38191</v>
          </cell>
          <cell r="H1001">
            <v>3002901</v>
          </cell>
          <cell r="I1001">
            <v>35431</v>
          </cell>
          <cell r="K1001">
            <v>18</v>
          </cell>
          <cell r="L1001">
            <v>503001</v>
          </cell>
          <cell r="M1001" t="str">
            <v>Cam Gear NH</v>
          </cell>
        </row>
        <row r="1002">
          <cell r="B1002">
            <v>8881290141</v>
          </cell>
          <cell r="C1002" t="str">
            <v>MISSING</v>
          </cell>
          <cell r="D1002">
            <v>508</v>
          </cell>
          <cell r="H1002">
            <v>3002901</v>
          </cell>
          <cell r="M1002" t="str">
            <v>Cam Gear NH</v>
          </cell>
        </row>
        <row r="1003">
          <cell r="B1003">
            <v>8881290190</v>
          </cell>
          <cell r="C1003" t="str">
            <v>MISSING</v>
          </cell>
          <cell r="D1003">
            <v>300</v>
          </cell>
          <cell r="G1003">
            <v>36992</v>
          </cell>
          <cell r="M1003" t="str">
            <v>Cam Gear (Forge)</v>
          </cell>
        </row>
        <row r="1004">
          <cell r="B1004">
            <v>8881292500</v>
          </cell>
          <cell r="C1004">
            <v>1</v>
          </cell>
          <cell r="D1004">
            <v>900</v>
          </cell>
          <cell r="H1004">
            <v>3012925</v>
          </cell>
          <cell r="I1004">
            <v>35431</v>
          </cell>
          <cell r="K1004">
            <v>1</v>
          </cell>
          <cell r="L1004">
            <v>503001</v>
          </cell>
          <cell r="M1004" t="str">
            <v>GEAR</v>
          </cell>
        </row>
        <row r="1005">
          <cell r="B1005">
            <v>8881292740</v>
          </cell>
          <cell r="C1005" t="str">
            <v>MISSING</v>
          </cell>
          <cell r="D1005">
            <v>508</v>
          </cell>
          <cell r="G1005">
            <v>35515</v>
          </cell>
          <cell r="M1005" t="str">
            <v>Lube Pump Gear (Forge)</v>
          </cell>
        </row>
        <row r="1006">
          <cell r="B1006">
            <v>8881292780</v>
          </cell>
          <cell r="C1006" t="str">
            <v>MISSING</v>
          </cell>
          <cell r="D1006">
            <v>506</v>
          </cell>
          <cell r="G1006">
            <v>36734</v>
          </cell>
          <cell r="M1006" t="str">
            <v>Lube Pump Gear (Semi Finish)</v>
          </cell>
        </row>
        <row r="1007">
          <cell r="B1007">
            <v>8881293900</v>
          </cell>
          <cell r="C1007">
            <v>5</v>
          </cell>
          <cell r="D1007">
            <v>900</v>
          </cell>
          <cell r="H1007">
            <v>162939</v>
          </cell>
          <cell r="I1007">
            <v>35431</v>
          </cell>
          <cell r="K1007">
            <v>5</v>
          </cell>
          <cell r="L1007">
            <v>503001</v>
          </cell>
          <cell r="M1007" t="str">
            <v>GEAR</v>
          </cell>
        </row>
        <row r="1008">
          <cell r="B1008">
            <v>8881312040</v>
          </cell>
          <cell r="C1008" t="str">
            <v>MISSING</v>
          </cell>
          <cell r="D1008">
            <v>508</v>
          </cell>
          <cell r="G1008">
            <v>36832</v>
          </cell>
          <cell r="M1008" t="str">
            <v>Lube Pump Gear V903</v>
          </cell>
        </row>
        <row r="1009">
          <cell r="B1009">
            <v>8881312080</v>
          </cell>
          <cell r="C1009" t="str">
            <v>MISSING</v>
          </cell>
          <cell r="D1009">
            <v>506</v>
          </cell>
          <cell r="G1009">
            <v>36734</v>
          </cell>
          <cell r="M1009" t="str">
            <v>Lube Pump Gear (Semi Finished)</v>
          </cell>
        </row>
        <row r="1010">
          <cell r="B1010">
            <v>8881312800</v>
          </cell>
          <cell r="C1010">
            <v>1</v>
          </cell>
          <cell r="D1010">
            <v>900</v>
          </cell>
          <cell r="H1010">
            <v>123128</v>
          </cell>
          <cell r="I1010">
            <v>35431</v>
          </cell>
          <cell r="K1010">
            <v>1</v>
          </cell>
          <cell r="L1010">
            <v>503001</v>
          </cell>
          <cell r="M1010" t="str">
            <v>GEAR</v>
          </cell>
        </row>
        <row r="1011">
          <cell r="B1011">
            <v>8881312920</v>
          </cell>
          <cell r="C1011" t="str">
            <v>MISSING</v>
          </cell>
          <cell r="D1011">
            <v>310</v>
          </cell>
          <cell r="H1011">
            <v>3053129</v>
          </cell>
          <cell r="M1011" t="str">
            <v>Cam Gear ECI NH</v>
          </cell>
        </row>
        <row r="1012">
          <cell r="B1012">
            <v>8881312925</v>
          </cell>
          <cell r="C1012" t="str">
            <v>MISSING</v>
          </cell>
          <cell r="D1012">
            <v>206</v>
          </cell>
          <cell r="G1012">
            <v>38201</v>
          </cell>
          <cell r="H1012">
            <v>3053129</v>
          </cell>
          <cell r="M1012" t="str">
            <v>CAM GEAR ECI NH (BACK TO BC AFTER H/</v>
          </cell>
        </row>
        <row r="1013">
          <cell r="B1013">
            <v>8881312940</v>
          </cell>
          <cell r="C1013">
            <v>10</v>
          </cell>
          <cell r="D1013">
            <v>206</v>
          </cell>
          <cell r="G1013">
            <v>38191</v>
          </cell>
          <cell r="H1013">
            <v>3053129</v>
          </cell>
          <cell r="I1013">
            <v>35431</v>
          </cell>
          <cell r="K1013">
            <v>10</v>
          </cell>
          <cell r="L1013">
            <v>503001</v>
          </cell>
          <cell r="M1013" t="str">
            <v>Cam Gear ECI NH</v>
          </cell>
        </row>
        <row r="1014">
          <cell r="B1014">
            <v>8881312941</v>
          </cell>
          <cell r="C1014" t="str">
            <v>MISSING</v>
          </cell>
          <cell r="D1014">
            <v>508</v>
          </cell>
          <cell r="H1014">
            <v>3053129</v>
          </cell>
          <cell r="M1014" t="str">
            <v>Cam Gear ECI NH</v>
          </cell>
        </row>
        <row r="1015">
          <cell r="B1015">
            <v>8881319090</v>
          </cell>
          <cell r="C1015" t="str">
            <v>MISSING</v>
          </cell>
          <cell r="D1015">
            <v>300</v>
          </cell>
          <cell r="F1015" t="str">
            <v>X</v>
          </cell>
          <cell r="G1015">
            <v>36727</v>
          </cell>
          <cell r="M1015" t="str">
            <v>Lube Gear (Forge)</v>
          </cell>
        </row>
        <row r="1016">
          <cell r="B1016">
            <v>8881334320</v>
          </cell>
          <cell r="C1016" t="str">
            <v>MISSING</v>
          </cell>
          <cell r="D1016">
            <v>310</v>
          </cell>
          <cell r="G1016">
            <v>38196</v>
          </cell>
          <cell r="H1016">
            <v>3073343</v>
          </cell>
          <cell r="M1016" t="str">
            <v>CAM GEAR NH (PRE - HEAT TREAT) BC</v>
          </cell>
        </row>
        <row r="1017">
          <cell r="B1017">
            <v>8881334325</v>
          </cell>
          <cell r="C1017" t="str">
            <v>MISSING</v>
          </cell>
          <cell r="D1017">
            <v>206</v>
          </cell>
          <cell r="G1017">
            <v>38201</v>
          </cell>
          <cell r="H1017">
            <v>3073343</v>
          </cell>
          <cell r="M1017" t="str">
            <v>CAM GEAR NH (BACK TO BC AFTER H/T)</v>
          </cell>
        </row>
        <row r="1018">
          <cell r="B1018">
            <v>8881334340</v>
          </cell>
          <cell r="C1018">
            <v>9</v>
          </cell>
          <cell r="D1018">
            <v>206</v>
          </cell>
          <cell r="G1018">
            <v>38191</v>
          </cell>
          <cell r="H1018">
            <v>3073343</v>
          </cell>
          <cell r="I1018">
            <v>35431</v>
          </cell>
          <cell r="K1018">
            <v>9</v>
          </cell>
          <cell r="L1018">
            <v>503001</v>
          </cell>
          <cell r="M1018" t="str">
            <v>Cam Gear NH</v>
          </cell>
        </row>
        <row r="1019">
          <cell r="B1019">
            <v>8881334341</v>
          </cell>
          <cell r="C1019" t="str">
            <v>MISSING</v>
          </cell>
          <cell r="D1019">
            <v>508</v>
          </cell>
          <cell r="H1019">
            <v>3073343</v>
          </cell>
          <cell r="M1019" t="str">
            <v>Cam Gear NH</v>
          </cell>
        </row>
        <row r="1020">
          <cell r="B1020">
            <v>8881334390</v>
          </cell>
          <cell r="C1020" t="str">
            <v>MISSING</v>
          </cell>
          <cell r="D1020">
            <v>300</v>
          </cell>
          <cell r="G1020">
            <v>37792</v>
          </cell>
          <cell r="M1020" t="str">
            <v>Cam Gear (Forge)</v>
          </cell>
        </row>
        <row r="1021">
          <cell r="B1021">
            <v>8881334420</v>
          </cell>
          <cell r="C1021" t="str">
            <v>MISSING</v>
          </cell>
          <cell r="D1021">
            <v>310</v>
          </cell>
          <cell r="G1021">
            <v>38196</v>
          </cell>
          <cell r="H1021">
            <v>3073344</v>
          </cell>
          <cell r="M1021" t="str">
            <v>CRANK GEAR NH (PRE - HEAT TREAT) BC</v>
          </cell>
        </row>
        <row r="1022">
          <cell r="B1022">
            <v>8881334425</v>
          </cell>
          <cell r="C1022" t="str">
            <v>MISSING</v>
          </cell>
          <cell r="D1022">
            <v>206</v>
          </cell>
          <cell r="G1022">
            <v>38201</v>
          </cell>
          <cell r="H1022">
            <v>3073344</v>
          </cell>
          <cell r="M1022" t="str">
            <v>CRANK GEAR NH (BACK TO BC AFTER H/T)</v>
          </cell>
        </row>
        <row r="1023">
          <cell r="B1023">
            <v>8881334440</v>
          </cell>
          <cell r="C1023">
            <v>9</v>
          </cell>
          <cell r="D1023">
            <v>206</v>
          </cell>
          <cell r="G1023">
            <v>38191</v>
          </cell>
          <cell r="H1023">
            <v>3073344</v>
          </cell>
          <cell r="I1023">
            <v>38181</v>
          </cell>
          <cell r="K1023">
            <v>9</v>
          </cell>
          <cell r="L1023">
            <v>506365</v>
          </cell>
          <cell r="M1023" t="str">
            <v>Crank Gear NH</v>
          </cell>
        </row>
        <row r="1024">
          <cell r="B1024">
            <v>8881334441</v>
          </cell>
          <cell r="C1024" t="str">
            <v>MISSING</v>
          </cell>
          <cell r="D1024">
            <v>508</v>
          </cell>
          <cell r="H1024">
            <v>3073344</v>
          </cell>
          <cell r="M1024" t="str">
            <v>Crank Gear NH</v>
          </cell>
        </row>
        <row r="1025">
          <cell r="B1025">
            <v>8881334600</v>
          </cell>
          <cell r="C1025">
            <v>7</v>
          </cell>
          <cell r="D1025">
            <v>900</v>
          </cell>
          <cell r="G1025">
            <v>36747</v>
          </cell>
          <cell r="H1025">
            <v>3073346</v>
          </cell>
          <cell r="I1025">
            <v>35431</v>
          </cell>
          <cell r="K1025">
            <v>7</v>
          </cell>
          <cell r="L1025">
            <v>503001</v>
          </cell>
          <cell r="M1025" t="str">
            <v>GEAR</v>
          </cell>
        </row>
        <row r="1026">
          <cell r="B1026">
            <v>8881334640</v>
          </cell>
          <cell r="C1026" t="str">
            <v>MISSING</v>
          </cell>
          <cell r="D1026">
            <v>206</v>
          </cell>
          <cell r="F1026" t="str">
            <v>X</v>
          </cell>
          <cell r="G1026">
            <v>36727</v>
          </cell>
          <cell r="M1026" t="str">
            <v>Lube Gear NH</v>
          </cell>
        </row>
        <row r="1027">
          <cell r="B1027">
            <v>8881334690</v>
          </cell>
          <cell r="C1027" t="str">
            <v>A1</v>
          </cell>
          <cell r="D1027">
            <v>300</v>
          </cell>
          <cell r="G1027">
            <v>36980</v>
          </cell>
          <cell r="I1027">
            <v>35431</v>
          </cell>
          <cell r="K1027" t="str">
            <v>A1</v>
          </cell>
          <cell r="L1027">
            <v>503001</v>
          </cell>
          <cell r="M1027" t="str">
            <v>Lube Gear (Forge)</v>
          </cell>
        </row>
        <row r="1028">
          <cell r="B1028">
            <v>8881361800</v>
          </cell>
          <cell r="C1028">
            <v>0</v>
          </cell>
          <cell r="D1028">
            <v>900</v>
          </cell>
          <cell r="H1028">
            <v>3073618</v>
          </cell>
          <cell r="I1028">
            <v>35431</v>
          </cell>
          <cell r="K1028">
            <v>0</v>
          </cell>
          <cell r="L1028">
            <v>503001</v>
          </cell>
          <cell r="M1028" t="str">
            <v>GEAR</v>
          </cell>
        </row>
        <row r="1029">
          <cell r="B1029">
            <v>8881376100</v>
          </cell>
          <cell r="C1029">
            <v>1</v>
          </cell>
          <cell r="D1029">
            <v>900</v>
          </cell>
          <cell r="H1029">
            <v>43761</v>
          </cell>
          <cell r="I1029">
            <v>35431</v>
          </cell>
          <cell r="K1029">
            <v>1</v>
          </cell>
          <cell r="L1029">
            <v>503001</v>
          </cell>
          <cell r="M1029" t="str">
            <v>GEAR</v>
          </cell>
        </row>
        <row r="1030">
          <cell r="B1030">
            <v>8881382700</v>
          </cell>
          <cell r="C1030">
            <v>4</v>
          </cell>
          <cell r="D1030">
            <v>900</v>
          </cell>
          <cell r="H1030">
            <v>133827</v>
          </cell>
          <cell r="I1030">
            <v>35431</v>
          </cell>
          <cell r="K1030">
            <v>4</v>
          </cell>
          <cell r="L1030">
            <v>503001</v>
          </cell>
          <cell r="M1030" t="str">
            <v>GEAR</v>
          </cell>
        </row>
        <row r="1031">
          <cell r="B1031">
            <v>8881384100</v>
          </cell>
          <cell r="C1031">
            <v>2</v>
          </cell>
          <cell r="D1031">
            <v>900</v>
          </cell>
          <cell r="H1031">
            <v>133841</v>
          </cell>
          <cell r="I1031">
            <v>35431</v>
          </cell>
          <cell r="K1031">
            <v>2</v>
          </cell>
          <cell r="L1031">
            <v>503001</v>
          </cell>
          <cell r="M1031" t="str">
            <v>GEAR</v>
          </cell>
        </row>
        <row r="1032">
          <cell r="B1032">
            <v>8881396400</v>
          </cell>
          <cell r="C1032">
            <v>3</v>
          </cell>
          <cell r="D1032">
            <v>410</v>
          </cell>
          <cell r="F1032" t="str">
            <v>X</v>
          </cell>
          <cell r="G1032">
            <v>37951</v>
          </cell>
          <cell r="H1032">
            <v>3023964</v>
          </cell>
          <cell r="I1032">
            <v>35431</v>
          </cell>
          <cell r="K1032">
            <v>3</v>
          </cell>
          <cell r="L1032">
            <v>503001</v>
          </cell>
          <cell r="M1032" t="str">
            <v>TIMING PICKUP MAGNET</v>
          </cell>
        </row>
        <row r="1033">
          <cell r="B1033">
            <v>8881401900</v>
          </cell>
          <cell r="C1033">
            <v>9</v>
          </cell>
          <cell r="D1033">
            <v>900</v>
          </cell>
          <cell r="H1033">
            <v>134019</v>
          </cell>
          <cell r="I1033">
            <v>35431</v>
          </cell>
          <cell r="K1033">
            <v>9</v>
          </cell>
          <cell r="L1033">
            <v>503001</v>
          </cell>
          <cell r="M1033" t="str">
            <v>GEAR</v>
          </cell>
        </row>
        <row r="1034">
          <cell r="B1034">
            <v>8881419920</v>
          </cell>
          <cell r="C1034" t="str">
            <v>MISSING</v>
          </cell>
          <cell r="D1034">
            <v>310</v>
          </cell>
          <cell r="G1034">
            <v>38196</v>
          </cell>
          <cell r="H1034">
            <v>3254199</v>
          </cell>
          <cell r="M1034" t="str">
            <v>CAM GEAR NH (PRE - HEAT TREAT) BC</v>
          </cell>
        </row>
        <row r="1035">
          <cell r="B1035">
            <v>8881419925</v>
          </cell>
          <cell r="C1035" t="str">
            <v>MISSING</v>
          </cell>
          <cell r="D1035">
            <v>206</v>
          </cell>
          <cell r="G1035">
            <v>38201</v>
          </cell>
          <cell r="H1035">
            <v>3254199</v>
          </cell>
          <cell r="M1035" t="str">
            <v>CAM GEAR NH (BACK TO BC AFTER H/T)</v>
          </cell>
        </row>
        <row r="1036">
          <cell r="B1036">
            <v>8881419940</v>
          </cell>
          <cell r="C1036">
            <v>0</v>
          </cell>
          <cell r="D1036">
            <v>206</v>
          </cell>
          <cell r="G1036">
            <v>38191</v>
          </cell>
          <cell r="H1036">
            <v>3254199</v>
          </cell>
          <cell r="I1036">
            <v>35431</v>
          </cell>
          <cell r="K1036">
            <v>0</v>
          </cell>
          <cell r="L1036">
            <v>503001</v>
          </cell>
          <cell r="M1036" t="str">
            <v>Cam Gear NH</v>
          </cell>
        </row>
        <row r="1037">
          <cell r="B1037">
            <v>8881419941</v>
          </cell>
          <cell r="C1037" t="str">
            <v>MISSING</v>
          </cell>
          <cell r="D1037">
            <v>508</v>
          </cell>
          <cell r="H1037">
            <v>3254199</v>
          </cell>
          <cell r="M1037" t="str">
            <v>Cam Gear NH</v>
          </cell>
        </row>
        <row r="1038">
          <cell r="B1038">
            <v>8881423100</v>
          </cell>
          <cell r="C1038">
            <v>2</v>
          </cell>
          <cell r="D1038">
            <v>900</v>
          </cell>
          <cell r="H1038" t="str">
            <v>42423-1</v>
          </cell>
          <cell r="I1038">
            <v>35431</v>
          </cell>
          <cell r="K1038">
            <v>2</v>
          </cell>
          <cell r="L1038">
            <v>503001</v>
          </cell>
          <cell r="M1038" t="str">
            <v>GEAR</v>
          </cell>
        </row>
        <row r="1039">
          <cell r="B1039">
            <v>8881427800</v>
          </cell>
          <cell r="C1039">
            <v>3</v>
          </cell>
          <cell r="D1039">
            <v>900</v>
          </cell>
          <cell r="H1039">
            <v>3074278</v>
          </cell>
          <cell r="I1039">
            <v>35431</v>
          </cell>
          <cell r="K1039">
            <v>3</v>
          </cell>
          <cell r="L1039">
            <v>503001</v>
          </cell>
          <cell r="M1039" t="str">
            <v>GEAR</v>
          </cell>
        </row>
        <row r="1040">
          <cell r="B1040">
            <v>8881444540</v>
          </cell>
          <cell r="C1040">
            <v>6</v>
          </cell>
          <cell r="D1040">
            <v>206</v>
          </cell>
          <cell r="E1040" t="str">
            <v>P</v>
          </cell>
          <cell r="G1040">
            <v>38191</v>
          </cell>
          <cell r="H1040">
            <v>3084445</v>
          </cell>
          <cell r="I1040">
            <v>36264</v>
          </cell>
          <cell r="K1040">
            <v>6</v>
          </cell>
          <cell r="L1040">
            <v>503869</v>
          </cell>
          <cell r="M1040" t="str">
            <v>Crank Gear M11</v>
          </cell>
        </row>
        <row r="1041">
          <cell r="B1041">
            <v>8881444700</v>
          </cell>
          <cell r="C1041">
            <v>6</v>
          </cell>
          <cell r="D1041">
            <v>900</v>
          </cell>
          <cell r="H1041">
            <v>3084447</v>
          </cell>
          <cell r="I1041">
            <v>36264</v>
          </cell>
          <cell r="K1041">
            <v>6</v>
          </cell>
          <cell r="L1041">
            <v>503869</v>
          </cell>
          <cell r="M1041" t="str">
            <v>GEAR</v>
          </cell>
        </row>
        <row r="1042">
          <cell r="B1042">
            <v>8881444800</v>
          </cell>
          <cell r="C1042">
            <v>8</v>
          </cell>
          <cell r="D1042">
            <v>900</v>
          </cell>
          <cell r="H1042">
            <v>3084448</v>
          </cell>
          <cell r="I1042">
            <v>36264</v>
          </cell>
          <cell r="K1042">
            <v>8</v>
          </cell>
          <cell r="L1042">
            <v>503869</v>
          </cell>
          <cell r="M1042" t="str">
            <v>GEAR</v>
          </cell>
        </row>
        <row r="1043">
          <cell r="B1043">
            <v>8881453240</v>
          </cell>
          <cell r="C1043">
            <v>3</v>
          </cell>
          <cell r="D1043">
            <v>206</v>
          </cell>
          <cell r="G1043">
            <v>38191</v>
          </cell>
          <cell r="H1043">
            <v>3084532</v>
          </cell>
          <cell r="I1043">
            <v>35431</v>
          </cell>
          <cell r="K1043">
            <v>3</v>
          </cell>
          <cell r="L1043">
            <v>503001</v>
          </cell>
          <cell r="M1043" t="str">
            <v>Idler Gear M11</v>
          </cell>
        </row>
        <row r="1044">
          <cell r="B1044">
            <v>8881453340</v>
          </cell>
          <cell r="C1044">
            <v>3</v>
          </cell>
          <cell r="D1044">
            <v>206</v>
          </cell>
          <cell r="G1044">
            <v>38191</v>
          </cell>
          <cell r="H1044">
            <v>3084533</v>
          </cell>
          <cell r="I1044">
            <v>35431</v>
          </cell>
          <cell r="K1044">
            <v>3</v>
          </cell>
          <cell r="L1044">
            <v>503001</v>
          </cell>
          <cell r="M1044" t="str">
            <v>IDLER GEAR M11</v>
          </cell>
        </row>
        <row r="1045">
          <cell r="B1045">
            <v>8881457300</v>
          </cell>
          <cell r="C1045">
            <v>13</v>
          </cell>
          <cell r="D1045">
            <v>900</v>
          </cell>
          <cell r="H1045">
            <v>3024573</v>
          </cell>
          <cell r="I1045">
            <v>35431</v>
          </cell>
          <cell r="K1045">
            <v>13</v>
          </cell>
          <cell r="L1045">
            <v>503001</v>
          </cell>
          <cell r="M1045" t="str">
            <v>GEAR</v>
          </cell>
        </row>
        <row r="1046">
          <cell r="B1046">
            <v>8881459990</v>
          </cell>
          <cell r="C1046" t="str">
            <v>A</v>
          </cell>
          <cell r="D1046">
            <v>300</v>
          </cell>
          <cell r="G1046">
            <v>36980</v>
          </cell>
          <cell r="I1046">
            <v>35431</v>
          </cell>
          <cell r="K1046" t="str">
            <v>A</v>
          </cell>
          <cell r="L1046">
            <v>503001</v>
          </cell>
          <cell r="M1046" t="str">
            <v>Idler Gear (Forge)</v>
          </cell>
        </row>
        <row r="1047">
          <cell r="B1047">
            <v>8881461440</v>
          </cell>
          <cell r="C1047">
            <v>9</v>
          </cell>
          <cell r="D1047">
            <v>206</v>
          </cell>
          <cell r="G1047">
            <v>38191</v>
          </cell>
          <cell r="H1047">
            <v>3014614</v>
          </cell>
          <cell r="I1047">
            <v>35431</v>
          </cell>
          <cell r="K1047">
            <v>9</v>
          </cell>
          <cell r="L1047">
            <v>503001</v>
          </cell>
          <cell r="M1047" t="str">
            <v>Crank Gear NH</v>
          </cell>
        </row>
        <row r="1048">
          <cell r="B1048">
            <v>8881461490</v>
          </cell>
          <cell r="C1048" t="str">
            <v>C2</v>
          </cell>
          <cell r="D1048">
            <v>300</v>
          </cell>
          <cell r="G1048">
            <v>36980</v>
          </cell>
          <cell r="I1048">
            <v>35431</v>
          </cell>
          <cell r="K1048" t="str">
            <v>C2</v>
          </cell>
          <cell r="L1048">
            <v>503001</v>
          </cell>
          <cell r="M1048" t="str">
            <v>Crank Gear (Forge)</v>
          </cell>
        </row>
        <row r="1049">
          <cell r="B1049">
            <v>8881467900</v>
          </cell>
          <cell r="C1049">
            <v>2</v>
          </cell>
          <cell r="D1049">
            <v>900</v>
          </cell>
          <cell r="H1049">
            <v>3074679</v>
          </cell>
          <cell r="I1049">
            <v>35431</v>
          </cell>
          <cell r="K1049">
            <v>2</v>
          </cell>
          <cell r="L1049">
            <v>503001</v>
          </cell>
          <cell r="M1049" t="str">
            <v>GEAR</v>
          </cell>
        </row>
        <row r="1050">
          <cell r="B1050">
            <v>8881468090</v>
          </cell>
          <cell r="C1050" t="str">
            <v>D</v>
          </cell>
          <cell r="D1050">
            <v>300</v>
          </cell>
          <cell r="G1050">
            <v>36734</v>
          </cell>
          <cell r="I1050">
            <v>35431</v>
          </cell>
          <cell r="K1050" t="str">
            <v>D</v>
          </cell>
          <cell r="L1050">
            <v>503001</v>
          </cell>
          <cell r="M1050" t="str">
            <v>Idler Gear (Forge)</v>
          </cell>
        </row>
        <row r="1051">
          <cell r="B1051">
            <v>8881468420</v>
          </cell>
          <cell r="C1051" t="str">
            <v>MISSING</v>
          </cell>
          <cell r="D1051">
            <v>310</v>
          </cell>
          <cell r="G1051">
            <v>38196</v>
          </cell>
          <cell r="H1051">
            <v>3004684</v>
          </cell>
          <cell r="M1051" t="str">
            <v>IDLER GEAR K6 (PRE - HEAT TREAT) BC</v>
          </cell>
        </row>
        <row r="1052">
          <cell r="B1052">
            <v>8881468425</v>
          </cell>
          <cell r="C1052" t="str">
            <v>MISSING</v>
          </cell>
          <cell r="D1052">
            <v>206</v>
          </cell>
          <cell r="G1052">
            <v>38201</v>
          </cell>
          <cell r="H1052">
            <v>3004684</v>
          </cell>
          <cell r="M1052" t="str">
            <v>IDLER GEAR K6 (BACK TO BC AFTER H/T)</v>
          </cell>
        </row>
        <row r="1053">
          <cell r="B1053">
            <v>8881468440</v>
          </cell>
          <cell r="C1053">
            <v>2</v>
          </cell>
          <cell r="D1053">
            <v>206</v>
          </cell>
          <cell r="G1053">
            <v>38191</v>
          </cell>
          <cell r="H1053">
            <v>3004684</v>
          </cell>
          <cell r="I1053">
            <v>36355</v>
          </cell>
          <cell r="K1053">
            <v>2</v>
          </cell>
          <cell r="L1053">
            <v>503922</v>
          </cell>
          <cell r="M1053" t="str">
            <v>Idler Gear K6</v>
          </cell>
        </row>
        <row r="1054">
          <cell r="B1054">
            <v>8881468441</v>
          </cell>
          <cell r="C1054" t="str">
            <v>MISSING</v>
          </cell>
          <cell r="D1054">
            <v>508</v>
          </cell>
          <cell r="G1054">
            <v>38205</v>
          </cell>
          <cell r="H1054">
            <v>3004684</v>
          </cell>
          <cell r="M1054" t="str">
            <v>Idler Gear K6</v>
          </cell>
        </row>
        <row r="1055">
          <cell r="B1055">
            <v>8881468540</v>
          </cell>
          <cell r="C1055">
            <v>1</v>
          </cell>
          <cell r="D1055">
            <v>206</v>
          </cell>
          <cell r="G1055">
            <v>38191</v>
          </cell>
          <cell r="H1055">
            <v>3004685</v>
          </cell>
          <cell r="I1055">
            <v>35431</v>
          </cell>
          <cell r="K1055">
            <v>1</v>
          </cell>
          <cell r="L1055">
            <v>503001</v>
          </cell>
          <cell r="M1055" t="str">
            <v>Idler Gear K6</v>
          </cell>
        </row>
        <row r="1056">
          <cell r="B1056">
            <v>8881468600</v>
          </cell>
          <cell r="C1056">
            <v>8</v>
          </cell>
          <cell r="D1056">
            <v>400</v>
          </cell>
          <cell r="G1056">
            <v>36839</v>
          </cell>
          <cell r="H1056">
            <v>3004686</v>
          </cell>
          <cell r="I1056">
            <v>35431</v>
          </cell>
          <cell r="K1056">
            <v>8</v>
          </cell>
          <cell r="L1056">
            <v>503001</v>
          </cell>
          <cell r="M1056" t="str">
            <v>bushing for idler gear</v>
          </cell>
        </row>
        <row r="1057">
          <cell r="B1057">
            <v>8881473800</v>
          </cell>
          <cell r="C1057">
            <v>4</v>
          </cell>
          <cell r="D1057">
            <v>900</v>
          </cell>
          <cell r="H1057">
            <v>3004738</v>
          </cell>
          <cell r="I1057">
            <v>35431</v>
          </cell>
          <cell r="K1057">
            <v>4</v>
          </cell>
          <cell r="L1057">
            <v>503001</v>
          </cell>
          <cell r="M1057" t="str">
            <v>GEAR</v>
          </cell>
        </row>
        <row r="1058">
          <cell r="B1058">
            <v>8881473840</v>
          </cell>
          <cell r="C1058" t="str">
            <v>MISSING</v>
          </cell>
          <cell r="D1058">
            <v>508</v>
          </cell>
          <cell r="M1058" t="str">
            <v>LUBE GEAR</v>
          </cell>
        </row>
        <row r="1059">
          <cell r="B1059">
            <v>8881473890</v>
          </cell>
          <cell r="C1059" t="str">
            <v>MISSING</v>
          </cell>
          <cell r="D1059">
            <v>300</v>
          </cell>
          <cell r="G1059">
            <v>36734</v>
          </cell>
          <cell r="M1059" t="str">
            <v>Idler Gear (Forge)</v>
          </cell>
        </row>
        <row r="1060">
          <cell r="B1060">
            <v>8881473900</v>
          </cell>
          <cell r="C1060">
            <v>1</v>
          </cell>
          <cell r="D1060">
            <v>900</v>
          </cell>
          <cell r="H1060">
            <v>3004739</v>
          </cell>
          <cell r="I1060">
            <v>35431</v>
          </cell>
          <cell r="K1060">
            <v>1</v>
          </cell>
          <cell r="L1060">
            <v>503001</v>
          </cell>
          <cell r="M1060" t="str">
            <v>GEAR</v>
          </cell>
        </row>
        <row r="1061">
          <cell r="B1061">
            <v>8881473940</v>
          </cell>
          <cell r="C1061" t="str">
            <v>MISSING</v>
          </cell>
          <cell r="D1061">
            <v>508</v>
          </cell>
          <cell r="G1061">
            <v>36832</v>
          </cell>
          <cell r="M1061" t="str">
            <v>Idler Gear K8</v>
          </cell>
        </row>
        <row r="1062">
          <cell r="B1062">
            <v>8881478100</v>
          </cell>
          <cell r="C1062">
            <v>5</v>
          </cell>
          <cell r="D1062">
            <v>900</v>
          </cell>
          <cell r="H1062">
            <v>3014781</v>
          </cell>
          <cell r="I1062">
            <v>35431</v>
          </cell>
          <cell r="K1062">
            <v>5</v>
          </cell>
          <cell r="L1062">
            <v>503001</v>
          </cell>
          <cell r="M1062" t="str">
            <v>GEAR</v>
          </cell>
        </row>
        <row r="1063">
          <cell r="B1063">
            <v>8881478200</v>
          </cell>
          <cell r="C1063">
            <v>6</v>
          </cell>
          <cell r="D1063">
            <v>900</v>
          </cell>
          <cell r="H1063">
            <v>3014782</v>
          </cell>
          <cell r="I1063">
            <v>35431</v>
          </cell>
          <cell r="K1063">
            <v>6</v>
          </cell>
          <cell r="L1063">
            <v>503001</v>
          </cell>
          <cell r="M1063" t="str">
            <v>GEAR</v>
          </cell>
        </row>
        <row r="1064">
          <cell r="B1064">
            <v>8881478540</v>
          </cell>
          <cell r="C1064" t="str">
            <v>MISSING</v>
          </cell>
          <cell r="D1064">
            <v>508</v>
          </cell>
          <cell r="G1064">
            <v>36832</v>
          </cell>
          <cell r="M1064" t="str">
            <v>Lube Pump Gear NH</v>
          </cell>
        </row>
        <row r="1065">
          <cell r="B1065">
            <v>8881478580</v>
          </cell>
          <cell r="C1065" t="str">
            <v>MISSING</v>
          </cell>
          <cell r="D1065">
            <v>506</v>
          </cell>
          <cell r="F1065" t="str">
            <v>X</v>
          </cell>
          <cell r="G1065">
            <v>36734</v>
          </cell>
          <cell r="M1065" t="str">
            <v>Lube Pump Gear (Semi Finish)</v>
          </cell>
        </row>
        <row r="1066">
          <cell r="B1066">
            <v>8881478590</v>
          </cell>
          <cell r="C1066" t="str">
            <v>MISSING</v>
          </cell>
          <cell r="D1066">
            <v>300</v>
          </cell>
          <cell r="G1066">
            <v>36734</v>
          </cell>
          <cell r="M1066" t="str">
            <v>Lube Pump Gear (Forge)</v>
          </cell>
        </row>
        <row r="1067">
          <cell r="B1067">
            <v>8881478690</v>
          </cell>
          <cell r="C1067" t="str">
            <v>MISSING</v>
          </cell>
          <cell r="D1067">
            <v>300</v>
          </cell>
          <cell r="G1067">
            <v>36734</v>
          </cell>
          <cell r="M1067" t="str">
            <v>Lube Pump Gear (Forge)</v>
          </cell>
        </row>
        <row r="1068">
          <cell r="B1068">
            <v>8881483240</v>
          </cell>
          <cell r="C1068" t="str">
            <v>MISSING</v>
          </cell>
          <cell r="D1068">
            <v>508</v>
          </cell>
          <cell r="G1068">
            <v>37638</v>
          </cell>
          <cell r="M1068" t="str">
            <v>Lube Gear NH/V12</v>
          </cell>
        </row>
        <row r="1069">
          <cell r="B1069">
            <v>8881494500</v>
          </cell>
          <cell r="C1069">
            <v>16</v>
          </cell>
          <cell r="D1069">
            <v>900</v>
          </cell>
          <cell r="H1069">
            <v>204945</v>
          </cell>
          <cell r="I1069">
            <v>35431</v>
          </cell>
          <cell r="K1069">
            <v>16</v>
          </cell>
          <cell r="L1069">
            <v>503001</v>
          </cell>
          <cell r="M1069" t="str">
            <v>GEAR</v>
          </cell>
        </row>
        <row r="1070">
          <cell r="B1070">
            <v>8881496640</v>
          </cell>
          <cell r="C1070" t="str">
            <v>MISSING</v>
          </cell>
          <cell r="D1070">
            <v>508</v>
          </cell>
          <cell r="G1070">
            <v>36832</v>
          </cell>
          <cell r="M1070" t="str">
            <v>Lube Pump Gear NH</v>
          </cell>
        </row>
        <row r="1071">
          <cell r="B1071">
            <v>8881496680</v>
          </cell>
          <cell r="C1071" t="str">
            <v>MISSING</v>
          </cell>
          <cell r="D1071">
            <v>506</v>
          </cell>
          <cell r="F1071" t="str">
            <v>X</v>
          </cell>
          <cell r="G1071">
            <v>36734</v>
          </cell>
          <cell r="M1071" t="str">
            <v>Lube Pump Gear (Semi Finished)</v>
          </cell>
        </row>
        <row r="1072">
          <cell r="B1072">
            <v>8881519520</v>
          </cell>
          <cell r="C1072" t="str">
            <v>MISSING</v>
          </cell>
          <cell r="D1072">
            <v>310</v>
          </cell>
          <cell r="G1072">
            <v>38196</v>
          </cell>
          <cell r="H1072">
            <v>3035195</v>
          </cell>
          <cell r="M1072" t="str">
            <v>CAM GEAR NH (PRE - HEAT TREAT) BC</v>
          </cell>
        </row>
        <row r="1073">
          <cell r="B1073">
            <v>8881519525</v>
          </cell>
          <cell r="C1073" t="str">
            <v>MISSING</v>
          </cell>
          <cell r="D1073">
            <v>206</v>
          </cell>
          <cell r="G1073">
            <v>38201</v>
          </cell>
          <cell r="H1073">
            <v>3035195</v>
          </cell>
          <cell r="M1073" t="str">
            <v>CAM GEAR NH (BACK TO BC AFTER H/T)</v>
          </cell>
        </row>
        <row r="1074">
          <cell r="B1074">
            <v>8881519540</v>
          </cell>
          <cell r="C1074">
            <v>16</v>
          </cell>
          <cell r="D1074">
            <v>206</v>
          </cell>
          <cell r="G1074">
            <v>38191</v>
          </cell>
          <cell r="H1074">
            <v>3035195</v>
          </cell>
          <cell r="I1074">
            <v>38012</v>
          </cell>
          <cell r="K1074">
            <v>16</v>
          </cell>
          <cell r="L1074">
            <v>506083</v>
          </cell>
          <cell r="M1074" t="str">
            <v>Cam Gear NH</v>
          </cell>
        </row>
        <row r="1075">
          <cell r="B1075">
            <v>8881519541</v>
          </cell>
          <cell r="C1075" t="str">
            <v>MISSING</v>
          </cell>
          <cell r="D1075">
            <v>508</v>
          </cell>
          <cell r="H1075">
            <v>3035195</v>
          </cell>
          <cell r="M1075" t="str">
            <v>Cam Gear NH</v>
          </cell>
        </row>
        <row r="1076">
          <cell r="B1076">
            <v>8881519840</v>
          </cell>
          <cell r="C1076" t="str">
            <v>MISSING</v>
          </cell>
          <cell r="D1076">
            <v>508</v>
          </cell>
          <cell r="G1076">
            <v>38201</v>
          </cell>
          <cell r="M1076" t="str">
            <v>Lube Pump Gear NH</v>
          </cell>
        </row>
        <row r="1077">
          <cell r="B1077">
            <v>8881519890</v>
          </cell>
          <cell r="C1077" t="str">
            <v>MISSING</v>
          </cell>
          <cell r="D1077">
            <v>300</v>
          </cell>
          <cell r="F1077" t="str">
            <v>X</v>
          </cell>
          <cell r="G1077">
            <v>36734</v>
          </cell>
          <cell r="M1077" t="str">
            <v>Lube Pump Gear (Forge)</v>
          </cell>
        </row>
        <row r="1078">
          <cell r="B1078">
            <v>8881519940</v>
          </cell>
          <cell r="C1078" t="str">
            <v>MISSING</v>
          </cell>
          <cell r="D1078">
            <v>508</v>
          </cell>
          <cell r="G1078">
            <v>37569</v>
          </cell>
          <cell r="M1078" t="str">
            <v>Lube Drive Gear NH</v>
          </cell>
        </row>
        <row r="1079">
          <cell r="B1079">
            <v>8881524900</v>
          </cell>
          <cell r="C1079">
            <v>0</v>
          </cell>
          <cell r="D1079">
            <v>900</v>
          </cell>
          <cell r="H1079">
            <v>3035249</v>
          </cell>
          <cell r="I1079">
            <v>35431</v>
          </cell>
          <cell r="K1079">
            <v>0</v>
          </cell>
          <cell r="L1079">
            <v>503001</v>
          </cell>
          <cell r="M1079" t="str">
            <v>GEAR</v>
          </cell>
        </row>
        <row r="1080">
          <cell r="B1080">
            <v>8881524940</v>
          </cell>
          <cell r="C1080" t="str">
            <v>MISSING</v>
          </cell>
          <cell r="D1080">
            <v>508</v>
          </cell>
          <cell r="M1080" t="str">
            <v>LUBE GEAR</v>
          </cell>
        </row>
        <row r="1081">
          <cell r="B1081">
            <v>8881525200</v>
          </cell>
          <cell r="C1081">
            <v>2</v>
          </cell>
          <cell r="D1081">
            <v>900</v>
          </cell>
          <cell r="H1081">
            <v>65252</v>
          </cell>
          <cell r="I1081">
            <v>35431</v>
          </cell>
          <cell r="K1081">
            <v>2</v>
          </cell>
          <cell r="L1081">
            <v>503001</v>
          </cell>
          <cell r="M1081" t="str">
            <v>GEAR</v>
          </cell>
        </row>
        <row r="1082">
          <cell r="B1082">
            <v>8881525600</v>
          </cell>
          <cell r="C1082">
            <v>3</v>
          </cell>
          <cell r="D1082">
            <v>900</v>
          </cell>
          <cell r="H1082">
            <v>195256</v>
          </cell>
          <cell r="I1082">
            <v>35431</v>
          </cell>
          <cell r="K1082">
            <v>3</v>
          </cell>
          <cell r="L1082">
            <v>503001</v>
          </cell>
          <cell r="M1082" t="str">
            <v>GEAR</v>
          </cell>
        </row>
        <row r="1083">
          <cell r="B1083">
            <v>8881525640</v>
          </cell>
          <cell r="C1083" t="str">
            <v>MISSING</v>
          </cell>
          <cell r="D1083">
            <v>508</v>
          </cell>
          <cell r="G1083">
            <v>36832</v>
          </cell>
          <cell r="M1083" t="str">
            <v>Cam Gear V12</v>
          </cell>
        </row>
        <row r="1084">
          <cell r="B1084">
            <v>8881525700</v>
          </cell>
          <cell r="C1084">
            <v>3</v>
          </cell>
          <cell r="D1084">
            <v>900</v>
          </cell>
          <cell r="H1084">
            <v>195257</v>
          </cell>
          <cell r="I1084">
            <v>35431</v>
          </cell>
          <cell r="K1084">
            <v>3</v>
          </cell>
          <cell r="L1084">
            <v>503001</v>
          </cell>
          <cell r="M1084" t="str">
            <v>GEAR</v>
          </cell>
        </row>
        <row r="1085">
          <cell r="B1085">
            <v>8881525740</v>
          </cell>
          <cell r="C1085" t="str">
            <v>MISSING</v>
          </cell>
          <cell r="D1085">
            <v>508</v>
          </cell>
          <cell r="G1085">
            <v>36832</v>
          </cell>
          <cell r="M1085" t="str">
            <v>Cam Gear V12</v>
          </cell>
        </row>
        <row r="1086">
          <cell r="B1086">
            <v>8881528140</v>
          </cell>
          <cell r="C1086">
            <v>9</v>
          </cell>
          <cell r="D1086">
            <v>508</v>
          </cell>
          <cell r="G1086">
            <v>37569</v>
          </cell>
          <cell r="I1086">
            <v>36649</v>
          </cell>
          <cell r="K1086">
            <v>9</v>
          </cell>
          <cell r="L1086">
            <v>504364</v>
          </cell>
          <cell r="M1086" t="str">
            <v>Lube Gear NH/V12</v>
          </cell>
        </row>
        <row r="1087">
          <cell r="B1087">
            <v>8881546140</v>
          </cell>
          <cell r="C1087">
            <v>4</v>
          </cell>
          <cell r="D1087">
            <v>206</v>
          </cell>
          <cell r="G1087">
            <v>38191</v>
          </cell>
          <cell r="H1087">
            <v>3055461</v>
          </cell>
          <cell r="I1087">
            <v>35431</v>
          </cell>
          <cell r="K1087">
            <v>4</v>
          </cell>
          <cell r="L1087">
            <v>503001</v>
          </cell>
          <cell r="M1087" t="str">
            <v>Lube Oil Pump Gear V903</v>
          </cell>
        </row>
        <row r="1088">
          <cell r="B1088">
            <v>8881546190</v>
          </cell>
          <cell r="C1088" t="str">
            <v>MISSING</v>
          </cell>
          <cell r="D1088">
            <v>300</v>
          </cell>
          <cell r="G1088">
            <v>36734</v>
          </cell>
          <cell r="M1088" t="str">
            <v>Lube Oil Pump Gear (Forge)</v>
          </cell>
        </row>
        <row r="1089">
          <cell r="B1089">
            <v>8881546200</v>
          </cell>
          <cell r="C1089">
            <v>4</v>
          </cell>
          <cell r="D1089">
            <v>900</v>
          </cell>
          <cell r="H1089">
            <v>3055462</v>
          </cell>
          <cell r="I1089">
            <v>35431</v>
          </cell>
          <cell r="K1089">
            <v>4</v>
          </cell>
          <cell r="L1089">
            <v>503001</v>
          </cell>
          <cell r="M1089" t="str">
            <v>GEAR</v>
          </cell>
        </row>
        <row r="1090">
          <cell r="B1090">
            <v>8881546290</v>
          </cell>
          <cell r="C1090" t="str">
            <v>MISSING</v>
          </cell>
          <cell r="D1090">
            <v>300</v>
          </cell>
          <cell r="G1090">
            <v>36734</v>
          </cell>
          <cell r="M1090" t="str">
            <v>Lube Oil Pump Gear (Forge)</v>
          </cell>
        </row>
        <row r="1091">
          <cell r="B1091">
            <v>8881548500</v>
          </cell>
          <cell r="C1091">
            <v>3</v>
          </cell>
          <cell r="D1091">
            <v>900</v>
          </cell>
          <cell r="H1091">
            <v>125485</v>
          </cell>
          <cell r="I1091">
            <v>35431</v>
          </cell>
          <cell r="K1091">
            <v>3</v>
          </cell>
          <cell r="L1091">
            <v>503001</v>
          </cell>
          <cell r="M1091" t="str">
            <v>GEAR</v>
          </cell>
        </row>
        <row r="1092">
          <cell r="B1092">
            <v>8881548540</v>
          </cell>
          <cell r="C1092" t="str">
            <v>MISSING</v>
          </cell>
          <cell r="D1092">
            <v>508</v>
          </cell>
          <cell r="G1092">
            <v>36832</v>
          </cell>
          <cell r="M1092" t="str">
            <v>Accy Drive V12</v>
          </cell>
        </row>
        <row r="1093">
          <cell r="B1093">
            <v>8881548590</v>
          </cell>
          <cell r="C1093" t="str">
            <v>MISSING</v>
          </cell>
          <cell r="D1093">
            <v>300</v>
          </cell>
          <cell r="G1093">
            <v>36452</v>
          </cell>
          <cell r="M1093" t="str">
            <v>Accy Drive (Forge)</v>
          </cell>
        </row>
        <row r="1094">
          <cell r="B1094">
            <v>8881553300</v>
          </cell>
          <cell r="C1094">
            <v>1</v>
          </cell>
          <cell r="D1094">
            <v>900</v>
          </cell>
          <cell r="H1094">
            <v>3075533</v>
          </cell>
          <cell r="I1094">
            <v>35431</v>
          </cell>
          <cell r="K1094">
            <v>1</v>
          </cell>
          <cell r="L1094">
            <v>503001</v>
          </cell>
          <cell r="M1094" t="str">
            <v>GEAR</v>
          </cell>
        </row>
        <row r="1095">
          <cell r="B1095">
            <v>8881565500</v>
          </cell>
          <cell r="C1095">
            <v>10</v>
          </cell>
          <cell r="D1095">
            <v>900</v>
          </cell>
          <cell r="H1095">
            <v>3045655</v>
          </cell>
          <cell r="I1095">
            <v>35431</v>
          </cell>
          <cell r="K1095">
            <v>10</v>
          </cell>
          <cell r="L1095">
            <v>503001</v>
          </cell>
          <cell r="M1095" t="str">
            <v>GEAR</v>
          </cell>
        </row>
        <row r="1096">
          <cell r="B1096">
            <v>8881565700</v>
          </cell>
          <cell r="C1096">
            <v>8</v>
          </cell>
          <cell r="D1096">
            <v>900</v>
          </cell>
          <cell r="H1096">
            <v>3045657</v>
          </cell>
          <cell r="I1096">
            <v>35431</v>
          </cell>
          <cell r="K1096">
            <v>8</v>
          </cell>
          <cell r="L1096">
            <v>503001</v>
          </cell>
          <cell r="M1096" t="str">
            <v>GEAR</v>
          </cell>
        </row>
        <row r="1097">
          <cell r="B1097">
            <v>8881569600</v>
          </cell>
          <cell r="C1097" t="str">
            <v>J</v>
          </cell>
          <cell r="D1097">
            <v>900</v>
          </cell>
          <cell r="H1097">
            <v>125696</v>
          </cell>
          <cell r="I1097">
            <v>35431</v>
          </cell>
          <cell r="K1097" t="str">
            <v>J</v>
          </cell>
          <cell r="L1097">
            <v>503001</v>
          </cell>
          <cell r="M1097" t="str">
            <v>GEAR</v>
          </cell>
        </row>
        <row r="1098">
          <cell r="B1098">
            <v>8881572249</v>
          </cell>
          <cell r="C1098" t="str">
            <v>MISSING</v>
          </cell>
          <cell r="D1098">
            <v>508</v>
          </cell>
          <cell r="G1098">
            <v>35577</v>
          </cell>
          <cell r="M1098" t="str">
            <v>Spur Gear AHD       customer # 32557</v>
          </cell>
        </row>
        <row r="1099">
          <cell r="B1099">
            <v>8881585500</v>
          </cell>
          <cell r="C1099">
            <v>4</v>
          </cell>
          <cell r="D1099">
            <v>900</v>
          </cell>
          <cell r="H1099">
            <v>3045855</v>
          </cell>
          <cell r="I1099">
            <v>36264</v>
          </cell>
          <cell r="K1099">
            <v>4</v>
          </cell>
          <cell r="L1099">
            <v>503869</v>
          </cell>
          <cell r="M1099" t="str">
            <v>GEAR</v>
          </cell>
        </row>
        <row r="1100">
          <cell r="B1100">
            <v>8881585590</v>
          </cell>
          <cell r="C1100">
            <v>0</v>
          </cell>
          <cell r="D1100">
            <v>300</v>
          </cell>
          <cell r="G1100">
            <v>36980</v>
          </cell>
          <cell r="I1100">
            <v>35431</v>
          </cell>
          <cell r="K1100">
            <v>0</v>
          </cell>
          <cell r="L1100">
            <v>503001</v>
          </cell>
          <cell r="M1100" t="str">
            <v>Idler Gear (Forge)</v>
          </cell>
        </row>
        <row r="1101">
          <cell r="B1101">
            <v>8881587340</v>
          </cell>
          <cell r="C1101">
            <v>2</v>
          </cell>
          <cell r="D1101">
            <v>206</v>
          </cell>
          <cell r="G1101">
            <v>38191</v>
          </cell>
          <cell r="H1101">
            <v>3045873</v>
          </cell>
          <cell r="I1101">
            <v>36264</v>
          </cell>
          <cell r="K1101">
            <v>2</v>
          </cell>
          <cell r="L1101">
            <v>503869</v>
          </cell>
          <cell r="M1101" t="str">
            <v>Idler Gear L-10</v>
          </cell>
        </row>
        <row r="1102">
          <cell r="B1102">
            <v>8881593700</v>
          </cell>
          <cell r="C1102" t="str">
            <v>G</v>
          </cell>
          <cell r="D1102">
            <v>900</v>
          </cell>
          <cell r="H1102">
            <v>135937</v>
          </cell>
          <cell r="I1102">
            <v>35431</v>
          </cell>
          <cell r="K1102" t="str">
            <v>G</v>
          </cell>
          <cell r="L1102">
            <v>503001</v>
          </cell>
          <cell r="M1102" t="str">
            <v>GEAR</v>
          </cell>
        </row>
        <row r="1103">
          <cell r="B1103">
            <v>8881596620</v>
          </cell>
          <cell r="C1103" t="str">
            <v>MISSING</v>
          </cell>
          <cell r="D1103">
            <v>310</v>
          </cell>
          <cell r="G1103">
            <v>38196</v>
          </cell>
          <cell r="H1103">
            <v>215966</v>
          </cell>
          <cell r="M1103" t="str">
            <v>CAM GEAR NH (PRE - HEAT TREAT) BC</v>
          </cell>
        </row>
        <row r="1104">
          <cell r="B1104">
            <v>8881596625</v>
          </cell>
          <cell r="C1104" t="str">
            <v>MISSING</v>
          </cell>
          <cell r="D1104">
            <v>206</v>
          </cell>
          <cell r="G1104">
            <v>38201</v>
          </cell>
          <cell r="H1104">
            <v>215966</v>
          </cell>
          <cell r="M1104" t="str">
            <v>CAM GEAR NH (BACK TO BC AFTER H/T)</v>
          </cell>
        </row>
        <row r="1105">
          <cell r="B1105">
            <v>8881596640</v>
          </cell>
          <cell r="C1105">
            <v>12</v>
          </cell>
          <cell r="D1105">
            <v>206</v>
          </cell>
          <cell r="G1105">
            <v>37315</v>
          </cell>
          <cell r="H1105">
            <v>215966</v>
          </cell>
          <cell r="I1105">
            <v>35431</v>
          </cell>
          <cell r="K1105">
            <v>12</v>
          </cell>
          <cell r="L1105">
            <v>503001</v>
          </cell>
          <cell r="M1105" t="str">
            <v>Cam Gear NH</v>
          </cell>
        </row>
        <row r="1106">
          <cell r="B1106">
            <v>8881596641</v>
          </cell>
          <cell r="C1106" t="str">
            <v>MISSING</v>
          </cell>
          <cell r="D1106">
            <v>508</v>
          </cell>
          <cell r="H1106">
            <v>215966</v>
          </cell>
          <cell r="M1106" t="str">
            <v>Cam Gear NH</v>
          </cell>
        </row>
        <row r="1107">
          <cell r="B1107">
            <v>8881596690</v>
          </cell>
          <cell r="C1107" t="str">
            <v>D</v>
          </cell>
          <cell r="D1107">
            <v>300</v>
          </cell>
          <cell r="G1107">
            <v>36452</v>
          </cell>
          <cell r="I1107">
            <v>35431</v>
          </cell>
          <cell r="K1107" t="str">
            <v>D</v>
          </cell>
          <cell r="L1107">
            <v>503001</v>
          </cell>
          <cell r="M1107" t="str">
            <v>Cam Gear (Forge)</v>
          </cell>
        </row>
        <row r="1108">
          <cell r="B1108">
            <v>8881596700</v>
          </cell>
          <cell r="C1108">
            <v>4</v>
          </cell>
          <cell r="D1108">
            <v>900</v>
          </cell>
          <cell r="H1108">
            <v>215967</v>
          </cell>
          <cell r="I1108">
            <v>35431</v>
          </cell>
          <cell r="K1108">
            <v>4</v>
          </cell>
          <cell r="L1108">
            <v>503001</v>
          </cell>
          <cell r="M1108" t="str">
            <v>GEAR</v>
          </cell>
        </row>
        <row r="1109">
          <cell r="B1109">
            <v>8881603400</v>
          </cell>
          <cell r="C1109">
            <v>1</v>
          </cell>
          <cell r="D1109">
            <v>900</v>
          </cell>
          <cell r="H1109">
            <v>176034</v>
          </cell>
          <cell r="I1109">
            <v>35431</v>
          </cell>
          <cell r="K1109">
            <v>1</v>
          </cell>
          <cell r="L1109">
            <v>503001</v>
          </cell>
          <cell r="M1109" t="str">
            <v>GEAR</v>
          </cell>
        </row>
        <row r="1110">
          <cell r="B1110">
            <v>8881613000</v>
          </cell>
          <cell r="C1110" t="str">
            <v>MISSING</v>
          </cell>
          <cell r="D1110">
            <v>400</v>
          </cell>
          <cell r="G1110">
            <v>36720</v>
          </cell>
          <cell r="M1110" t="str">
            <v>bushing for V12 idler</v>
          </cell>
        </row>
        <row r="1111">
          <cell r="B1111">
            <v>8881613800</v>
          </cell>
          <cell r="C1111">
            <v>0</v>
          </cell>
          <cell r="D1111">
            <v>900</v>
          </cell>
          <cell r="H1111">
            <v>3026138</v>
          </cell>
          <cell r="I1111">
            <v>35431</v>
          </cell>
          <cell r="K1111">
            <v>0</v>
          </cell>
          <cell r="L1111">
            <v>503001</v>
          </cell>
          <cell r="M1111" t="str">
            <v>GEAR</v>
          </cell>
        </row>
        <row r="1112">
          <cell r="B1112">
            <v>8881618700</v>
          </cell>
          <cell r="C1112">
            <v>4</v>
          </cell>
          <cell r="D1112">
            <v>900</v>
          </cell>
          <cell r="H1112">
            <v>3026187</v>
          </cell>
          <cell r="I1112">
            <v>35431</v>
          </cell>
          <cell r="K1112">
            <v>4</v>
          </cell>
          <cell r="L1112">
            <v>503001</v>
          </cell>
          <cell r="M1112" t="str">
            <v>GEAR</v>
          </cell>
        </row>
        <row r="1113">
          <cell r="B1113">
            <v>88816188</v>
          </cell>
          <cell r="C1113" t="str">
            <v>MISSING</v>
          </cell>
          <cell r="D1113">
            <v>400</v>
          </cell>
          <cell r="F1113" t="str">
            <v>X</v>
          </cell>
          <cell r="G1113">
            <v>36724</v>
          </cell>
          <cell r="M1113" t="str">
            <v>bushing for l10 engine family</v>
          </cell>
        </row>
        <row r="1114">
          <cell r="B1114">
            <v>8881618800</v>
          </cell>
          <cell r="C1114" t="str">
            <v>MISSING</v>
          </cell>
          <cell r="D1114">
            <v>400</v>
          </cell>
          <cell r="G1114">
            <v>38125</v>
          </cell>
          <cell r="M1114" t="str">
            <v>bushing for l10 engine family</v>
          </cell>
        </row>
        <row r="1115">
          <cell r="B1115">
            <v>8881618900</v>
          </cell>
          <cell r="C1115" t="str">
            <v>MISSING</v>
          </cell>
          <cell r="D1115">
            <v>400</v>
          </cell>
          <cell r="G1115">
            <v>38125</v>
          </cell>
          <cell r="M1115" t="str">
            <v>bushing for l10 engine family</v>
          </cell>
        </row>
        <row r="1116">
          <cell r="B1116">
            <v>8881622840</v>
          </cell>
          <cell r="C1116" t="str">
            <v>MISSING</v>
          </cell>
          <cell r="D1116">
            <v>508</v>
          </cell>
          <cell r="G1116">
            <v>38191</v>
          </cell>
          <cell r="M1116" t="str">
            <v>LUBE GEAR</v>
          </cell>
        </row>
        <row r="1117">
          <cell r="B1117">
            <v>8881624100</v>
          </cell>
          <cell r="C1117">
            <v>12</v>
          </cell>
          <cell r="D1117">
            <v>900</v>
          </cell>
          <cell r="H1117">
            <v>3026241</v>
          </cell>
          <cell r="I1117">
            <v>36355</v>
          </cell>
          <cell r="K1117">
            <v>12</v>
          </cell>
          <cell r="L1117">
            <v>503922</v>
          </cell>
          <cell r="M1117" t="str">
            <v>GEAR</v>
          </cell>
        </row>
        <row r="1118">
          <cell r="B1118">
            <v>8881626300</v>
          </cell>
          <cell r="C1118">
            <v>1</v>
          </cell>
          <cell r="D1118">
            <v>900</v>
          </cell>
          <cell r="H1118">
            <v>3086263</v>
          </cell>
          <cell r="I1118">
            <v>35431</v>
          </cell>
          <cell r="K1118">
            <v>1</v>
          </cell>
          <cell r="L1118">
            <v>503001</v>
          </cell>
          <cell r="M1118" t="str">
            <v>GEAR</v>
          </cell>
        </row>
        <row r="1119">
          <cell r="B1119">
            <v>8881628640</v>
          </cell>
          <cell r="C1119" t="str">
            <v>MISSING</v>
          </cell>
          <cell r="D1119">
            <v>508</v>
          </cell>
          <cell r="G1119">
            <v>37662</v>
          </cell>
          <cell r="H1119">
            <v>186286</v>
          </cell>
          <cell r="M1119" t="str">
            <v>Crank Gear NH</v>
          </cell>
        </row>
        <row r="1120">
          <cell r="B1120">
            <v>8881628700</v>
          </cell>
          <cell r="C1120">
            <v>8</v>
          </cell>
          <cell r="D1120">
            <v>900</v>
          </cell>
          <cell r="H1120">
            <v>186287</v>
          </cell>
          <cell r="I1120">
            <v>35431</v>
          </cell>
          <cell r="K1120">
            <v>8</v>
          </cell>
          <cell r="L1120">
            <v>503001</v>
          </cell>
          <cell r="M1120" t="str">
            <v>GEAR</v>
          </cell>
        </row>
        <row r="1121">
          <cell r="B1121">
            <v>8881634040</v>
          </cell>
          <cell r="C1121">
            <v>4</v>
          </cell>
          <cell r="D1121">
            <v>206</v>
          </cell>
          <cell r="G1121">
            <v>36452</v>
          </cell>
          <cell r="H1121">
            <v>3096340</v>
          </cell>
          <cell r="I1121">
            <v>35660</v>
          </cell>
          <cell r="K1121">
            <v>4</v>
          </cell>
          <cell r="L1121">
            <v>503005</v>
          </cell>
          <cell r="M1121" t="str">
            <v>Cam Gear P19</v>
          </cell>
        </row>
        <row r="1122">
          <cell r="B1122">
            <v>8881634090</v>
          </cell>
          <cell r="C1122" t="str">
            <v>C1</v>
          </cell>
          <cell r="D1122">
            <v>300</v>
          </cell>
          <cell r="F1122" t="str">
            <v>X</v>
          </cell>
          <cell r="G1122">
            <v>36734</v>
          </cell>
          <cell r="I1122">
            <v>35431</v>
          </cell>
          <cell r="K1122" t="str">
            <v>C1</v>
          </cell>
          <cell r="L1122">
            <v>503001</v>
          </cell>
          <cell r="M1122" t="str">
            <v>Cam Gear (Forge)</v>
          </cell>
        </row>
        <row r="1123">
          <cell r="B1123">
            <v>8881654440</v>
          </cell>
          <cell r="C1123">
            <v>5</v>
          </cell>
          <cell r="D1123">
            <v>206</v>
          </cell>
          <cell r="G1123">
            <v>38191</v>
          </cell>
          <cell r="H1123">
            <v>3056544</v>
          </cell>
          <cell r="I1123">
            <v>36329</v>
          </cell>
          <cell r="K1123">
            <v>5</v>
          </cell>
          <cell r="L1123">
            <v>503876</v>
          </cell>
          <cell r="M1123" t="str">
            <v>Lube Oil Pump Gear V904</v>
          </cell>
        </row>
        <row r="1124">
          <cell r="B1124">
            <v>8881660240</v>
          </cell>
          <cell r="C1124">
            <v>1</v>
          </cell>
          <cell r="D1124">
            <v>206</v>
          </cell>
          <cell r="G1124">
            <v>36452</v>
          </cell>
          <cell r="H1124">
            <v>3606602</v>
          </cell>
          <cell r="I1124">
            <v>35431</v>
          </cell>
          <cell r="K1124">
            <v>1</v>
          </cell>
          <cell r="L1124">
            <v>503001</v>
          </cell>
          <cell r="M1124" t="str">
            <v>Cam Gear /Nat Gas</v>
          </cell>
        </row>
        <row r="1125">
          <cell r="B1125">
            <v>8881674700</v>
          </cell>
          <cell r="C1125">
            <v>10</v>
          </cell>
          <cell r="D1125">
            <v>900</v>
          </cell>
          <cell r="H1125">
            <v>206747</v>
          </cell>
          <cell r="I1125">
            <v>35431</v>
          </cell>
          <cell r="K1125">
            <v>10</v>
          </cell>
          <cell r="L1125">
            <v>503001</v>
          </cell>
          <cell r="M1125" t="str">
            <v>GEAR</v>
          </cell>
        </row>
        <row r="1126">
          <cell r="B1126">
            <v>8881674740</v>
          </cell>
          <cell r="C1126">
            <v>10</v>
          </cell>
          <cell r="D1126">
            <v>206</v>
          </cell>
          <cell r="G1126">
            <v>38191</v>
          </cell>
          <cell r="H1126">
            <v>206747</v>
          </cell>
          <cell r="I1126">
            <v>35431</v>
          </cell>
          <cell r="K1126">
            <v>10</v>
          </cell>
          <cell r="L1126">
            <v>503001</v>
          </cell>
          <cell r="M1126" t="str">
            <v>Cam Gear K6/12</v>
          </cell>
        </row>
        <row r="1127">
          <cell r="B1127">
            <v>8881676800</v>
          </cell>
          <cell r="C1127">
            <v>1</v>
          </cell>
          <cell r="D1127">
            <v>900</v>
          </cell>
          <cell r="H1127">
            <v>216768</v>
          </cell>
          <cell r="I1127">
            <v>35431</v>
          </cell>
          <cell r="K1127">
            <v>1</v>
          </cell>
          <cell r="L1127">
            <v>503001</v>
          </cell>
          <cell r="M1127" t="str">
            <v>GEAR</v>
          </cell>
        </row>
        <row r="1128">
          <cell r="B1128">
            <v>8881676840</v>
          </cell>
          <cell r="C1128" t="str">
            <v>MISSING</v>
          </cell>
          <cell r="D1128">
            <v>508</v>
          </cell>
          <cell r="M1128" t="str">
            <v>LUBE GEAR</v>
          </cell>
        </row>
        <row r="1129">
          <cell r="B1129" t="str">
            <v>888168-240</v>
          </cell>
          <cell r="C1129" t="str">
            <v>MISSING</v>
          </cell>
          <cell r="D1129">
            <v>206</v>
          </cell>
          <cell r="F1129" t="str">
            <v>X</v>
          </cell>
          <cell r="G1129">
            <v>36724</v>
          </cell>
          <cell r="M1129" t="str">
            <v>Crank Gear NH</v>
          </cell>
        </row>
        <row r="1130">
          <cell r="B1130">
            <v>8881682940</v>
          </cell>
          <cell r="C1130" t="str">
            <v>MISSING</v>
          </cell>
          <cell r="D1130">
            <v>206</v>
          </cell>
          <cell r="F1130" t="str">
            <v>X</v>
          </cell>
          <cell r="G1130">
            <v>36727</v>
          </cell>
          <cell r="M1130" t="str">
            <v>Crank Gear NH</v>
          </cell>
        </row>
        <row r="1131">
          <cell r="B1131">
            <v>8881689700</v>
          </cell>
          <cell r="C1131">
            <v>2</v>
          </cell>
          <cell r="D1131">
            <v>900</v>
          </cell>
          <cell r="H1131">
            <v>156897</v>
          </cell>
          <cell r="I1131">
            <v>35431</v>
          </cell>
          <cell r="K1131">
            <v>2</v>
          </cell>
          <cell r="L1131">
            <v>503001</v>
          </cell>
          <cell r="M1131" t="str">
            <v>GEAR</v>
          </cell>
        </row>
        <row r="1132">
          <cell r="B1132">
            <v>8881691900</v>
          </cell>
          <cell r="C1132">
            <v>4</v>
          </cell>
          <cell r="D1132">
            <v>900</v>
          </cell>
          <cell r="H1132">
            <v>146919</v>
          </cell>
          <cell r="I1132">
            <v>35431</v>
          </cell>
          <cell r="K1132">
            <v>4</v>
          </cell>
          <cell r="L1132">
            <v>503001</v>
          </cell>
          <cell r="M1132" t="str">
            <v>GEAR</v>
          </cell>
        </row>
        <row r="1133">
          <cell r="B1133">
            <v>8881691940</v>
          </cell>
          <cell r="C1133" t="str">
            <v>MISSING</v>
          </cell>
          <cell r="D1133">
            <v>508</v>
          </cell>
          <cell r="G1133">
            <v>36832</v>
          </cell>
          <cell r="M1133" t="str">
            <v>Lube Oil Pump Gear</v>
          </cell>
        </row>
        <row r="1134">
          <cell r="B1134">
            <v>8881691990</v>
          </cell>
          <cell r="C1134" t="str">
            <v>MISSING</v>
          </cell>
          <cell r="D1134">
            <v>300</v>
          </cell>
          <cell r="F1134" t="str">
            <v>X</v>
          </cell>
          <cell r="G1134">
            <v>36724</v>
          </cell>
          <cell r="M1134" t="str">
            <v>BAR STOCK</v>
          </cell>
        </row>
        <row r="1135">
          <cell r="B1135">
            <v>8881692000</v>
          </cell>
          <cell r="C1135">
            <v>2</v>
          </cell>
          <cell r="D1135">
            <v>900</v>
          </cell>
          <cell r="H1135">
            <v>146920</v>
          </cell>
          <cell r="I1135">
            <v>35431</v>
          </cell>
          <cell r="K1135">
            <v>2</v>
          </cell>
          <cell r="L1135">
            <v>503001</v>
          </cell>
          <cell r="M1135" t="str">
            <v>GEAR</v>
          </cell>
        </row>
        <row r="1136">
          <cell r="B1136">
            <v>8881692090</v>
          </cell>
          <cell r="C1136" t="str">
            <v>MISSING</v>
          </cell>
          <cell r="D1136">
            <v>300</v>
          </cell>
          <cell r="F1136" t="str">
            <v>X</v>
          </cell>
          <cell r="G1136">
            <v>36727</v>
          </cell>
          <cell r="M1136" t="str">
            <v>Idler Gear (Forge)</v>
          </cell>
        </row>
        <row r="1137">
          <cell r="B1137">
            <v>8881706500</v>
          </cell>
          <cell r="C1137">
            <v>0</v>
          </cell>
          <cell r="D1137">
            <v>900</v>
          </cell>
          <cell r="H1137">
            <v>3017065</v>
          </cell>
          <cell r="I1137">
            <v>35431</v>
          </cell>
          <cell r="K1137">
            <v>0</v>
          </cell>
          <cell r="L1137">
            <v>503001</v>
          </cell>
          <cell r="M1137" t="str">
            <v>GEAR</v>
          </cell>
        </row>
        <row r="1138">
          <cell r="B1138">
            <v>8881706540</v>
          </cell>
          <cell r="C1138" t="str">
            <v>MISSING</v>
          </cell>
          <cell r="D1138">
            <v>508</v>
          </cell>
          <cell r="G1138">
            <v>36832</v>
          </cell>
          <cell r="M1138" t="str">
            <v>Lube Pump Gear NH</v>
          </cell>
        </row>
        <row r="1139">
          <cell r="B1139">
            <v>8881706580</v>
          </cell>
          <cell r="C1139" t="str">
            <v>MISSING</v>
          </cell>
          <cell r="D1139">
            <v>506</v>
          </cell>
          <cell r="G1139">
            <v>36734</v>
          </cell>
          <cell r="M1139" t="str">
            <v>Lube Pump Gear (Semi Finish)</v>
          </cell>
        </row>
        <row r="1140">
          <cell r="B1140">
            <v>8881714640</v>
          </cell>
          <cell r="C1140" t="str">
            <v>MISSING</v>
          </cell>
          <cell r="D1140">
            <v>508</v>
          </cell>
          <cell r="G1140">
            <v>36832</v>
          </cell>
          <cell r="M1140" t="str">
            <v>Lube Pump Gear</v>
          </cell>
        </row>
        <row r="1141">
          <cell r="B1141">
            <v>8881714680</v>
          </cell>
          <cell r="C1141" t="str">
            <v>MISSING</v>
          </cell>
          <cell r="D1141">
            <v>506</v>
          </cell>
          <cell r="G1141">
            <v>36734</v>
          </cell>
          <cell r="M1141" t="str">
            <v>Lube Pump Gear (Semi Finished)</v>
          </cell>
        </row>
        <row r="1142">
          <cell r="B1142">
            <v>8881724840</v>
          </cell>
          <cell r="C1142">
            <v>9</v>
          </cell>
          <cell r="D1142">
            <v>206</v>
          </cell>
          <cell r="G1142">
            <v>38191</v>
          </cell>
          <cell r="H1142">
            <v>207248</v>
          </cell>
          <cell r="I1142">
            <v>35431</v>
          </cell>
          <cell r="K1142">
            <v>9</v>
          </cell>
          <cell r="L1142">
            <v>503001</v>
          </cell>
          <cell r="M1142" t="str">
            <v>Cam Gear K6/12</v>
          </cell>
        </row>
        <row r="1143">
          <cell r="B1143">
            <v>8881724890</v>
          </cell>
          <cell r="C1143" t="str">
            <v>B</v>
          </cell>
          <cell r="D1143">
            <v>300</v>
          </cell>
          <cell r="G1143">
            <v>38201</v>
          </cell>
          <cell r="I1143">
            <v>35431</v>
          </cell>
          <cell r="K1143" t="str">
            <v>B</v>
          </cell>
          <cell r="L1143">
            <v>503001</v>
          </cell>
          <cell r="M1143" t="str">
            <v>Cam Gear (Forge)</v>
          </cell>
        </row>
        <row r="1144">
          <cell r="B1144">
            <v>8881725140</v>
          </cell>
          <cell r="C1144">
            <v>9</v>
          </cell>
          <cell r="D1144">
            <v>206</v>
          </cell>
          <cell r="G1144">
            <v>38191</v>
          </cell>
          <cell r="H1144">
            <v>207251</v>
          </cell>
          <cell r="I1144">
            <v>35907</v>
          </cell>
          <cell r="K1144">
            <v>9</v>
          </cell>
          <cell r="L1144">
            <v>503314</v>
          </cell>
          <cell r="M1144" t="str">
            <v>Water Pump Gear K6/12</v>
          </cell>
        </row>
        <row r="1145">
          <cell r="B1145">
            <v>8881725190</v>
          </cell>
          <cell r="C1145" t="str">
            <v>MISSING</v>
          </cell>
          <cell r="D1145">
            <v>300</v>
          </cell>
          <cell r="G1145">
            <v>36980</v>
          </cell>
          <cell r="M1145" t="str">
            <v>Water Pump Gear (Forge)</v>
          </cell>
        </row>
        <row r="1146">
          <cell r="B1146">
            <v>8881725240</v>
          </cell>
          <cell r="C1146">
            <v>8</v>
          </cell>
          <cell r="D1146">
            <v>206</v>
          </cell>
          <cell r="G1146">
            <v>38191</v>
          </cell>
          <cell r="H1146">
            <v>207252</v>
          </cell>
          <cell r="I1146">
            <v>35431</v>
          </cell>
          <cell r="K1146">
            <v>8</v>
          </cell>
          <cell r="L1146">
            <v>503001</v>
          </cell>
          <cell r="M1146" t="str">
            <v>Lube Oil Pump K6</v>
          </cell>
        </row>
        <row r="1147">
          <cell r="B1147">
            <v>8881725290</v>
          </cell>
          <cell r="C1147" t="str">
            <v>MISSING</v>
          </cell>
          <cell r="D1147">
            <v>300</v>
          </cell>
          <cell r="G1147">
            <v>36980</v>
          </cell>
          <cell r="M1147" t="str">
            <v>Lube Oil Pump (Forge)</v>
          </cell>
        </row>
        <row r="1148">
          <cell r="B1148">
            <v>8881725340</v>
          </cell>
          <cell r="C1148">
            <v>8</v>
          </cell>
          <cell r="D1148">
            <v>206</v>
          </cell>
          <cell r="G1148">
            <v>38191</v>
          </cell>
          <cell r="H1148">
            <v>207253</v>
          </cell>
          <cell r="I1148">
            <v>35431</v>
          </cell>
          <cell r="K1148">
            <v>8</v>
          </cell>
          <cell r="L1148">
            <v>503001</v>
          </cell>
          <cell r="M1148" t="str">
            <v>Accy Drive K6</v>
          </cell>
        </row>
        <row r="1149">
          <cell r="B1149">
            <v>8881725390</v>
          </cell>
          <cell r="C1149" t="str">
            <v>A</v>
          </cell>
          <cell r="D1149">
            <v>300</v>
          </cell>
          <cell r="G1149">
            <v>36980</v>
          </cell>
          <cell r="I1149">
            <v>36108</v>
          </cell>
          <cell r="K1149" t="str">
            <v>A</v>
          </cell>
          <cell r="L1149">
            <v>503602</v>
          </cell>
          <cell r="M1149" t="str">
            <v>Accy Drive (Forge)</v>
          </cell>
        </row>
        <row r="1150">
          <cell r="B1150">
            <v>8881725440</v>
          </cell>
          <cell r="C1150" t="str">
            <v>MISSING</v>
          </cell>
          <cell r="D1150">
            <v>508</v>
          </cell>
          <cell r="G1150">
            <v>38197</v>
          </cell>
          <cell r="M1150" t="str">
            <v>Barring K6</v>
          </cell>
        </row>
        <row r="1151">
          <cell r="B1151">
            <v>8881725490</v>
          </cell>
          <cell r="C1151" t="str">
            <v>MISSING</v>
          </cell>
          <cell r="D1151">
            <v>300</v>
          </cell>
          <cell r="G1151">
            <v>36452</v>
          </cell>
          <cell r="M1151" t="str">
            <v>Barring (Forge)</v>
          </cell>
        </row>
        <row r="1152">
          <cell r="B1152">
            <v>8881725640</v>
          </cell>
          <cell r="C1152" t="str">
            <v>MISSING</v>
          </cell>
          <cell r="D1152">
            <v>508</v>
          </cell>
          <cell r="G1152">
            <v>36832</v>
          </cell>
          <cell r="M1152" t="str">
            <v>Hyd Pump Gear K6</v>
          </cell>
        </row>
        <row r="1153">
          <cell r="B1153">
            <v>8881725690</v>
          </cell>
          <cell r="C1153" t="str">
            <v>MISSING</v>
          </cell>
          <cell r="D1153">
            <v>300</v>
          </cell>
          <cell r="G1153">
            <v>37054</v>
          </cell>
          <cell r="M1153" t="str">
            <v>Hyd Pump Gear (Forge)</v>
          </cell>
        </row>
        <row r="1154">
          <cell r="B1154">
            <v>8881725920</v>
          </cell>
          <cell r="C1154" t="str">
            <v>MISSING</v>
          </cell>
          <cell r="D1154">
            <v>310</v>
          </cell>
          <cell r="G1154">
            <v>38196</v>
          </cell>
          <cell r="H1154">
            <v>207259</v>
          </cell>
          <cell r="M1154" t="str">
            <v>CRANK GEAR K6 (PRE - HEAT TREAT) BC</v>
          </cell>
        </row>
        <row r="1155">
          <cell r="B1155">
            <v>8881725925</v>
          </cell>
          <cell r="C1155" t="str">
            <v>MISSING</v>
          </cell>
          <cell r="D1155">
            <v>206</v>
          </cell>
          <cell r="G1155">
            <v>38201</v>
          </cell>
          <cell r="H1155">
            <v>207259</v>
          </cell>
          <cell r="M1155" t="str">
            <v>CRANK GEAR K6 (BACK TO BC AFTER H/T)</v>
          </cell>
        </row>
        <row r="1156">
          <cell r="B1156">
            <v>8881725940</v>
          </cell>
          <cell r="C1156">
            <v>13</v>
          </cell>
          <cell r="D1156">
            <v>206</v>
          </cell>
          <cell r="G1156">
            <v>38191</v>
          </cell>
          <cell r="H1156">
            <v>207259</v>
          </cell>
          <cell r="I1156">
            <v>35431</v>
          </cell>
          <cell r="K1156">
            <v>13</v>
          </cell>
          <cell r="L1156">
            <v>503001</v>
          </cell>
          <cell r="M1156" t="str">
            <v>Crank Gear K6</v>
          </cell>
        </row>
        <row r="1157">
          <cell r="B1157">
            <v>8881725941</v>
          </cell>
          <cell r="C1157" t="str">
            <v>MISSING</v>
          </cell>
          <cell r="D1157">
            <v>508</v>
          </cell>
          <cell r="G1157">
            <v>38201</v>
          </cell>
          <cell r="H1157">
            <v>215966</v>
          </cell>
          <cell r="M1157" t="str">
            <v>Cam Gear NH</v>
          </cell>
        </row>
        <row r="1158">
          <cell r="B1158">
            <v>8881725990</v>
          </cell>
          <cell r="C1158" t="str">
            <v>D</v>
          </cell>
          <cell r="D1158">
            <v>300</v>
          </cell>
          <cell r="G1158">
            <v>36980</v>
          </cell>
          <cell r="I1158">
            <v>36108</v>
          </cell>
          <cell r="K1158" t="str">
            <v>D</v>
          </cell>
          <cell r="L1158">
            <v>503602</v>
          </cell>
          <cell r="M1158" t="str">
            <v>Crank Gear (Forge)</v>
          </cell>
        </row>
        <row r="1159">
          <cell r="B1159">
            <v>8881726400</v>
          </cell>
          <cell r="C1159">
            <v>8</v>
          </cell>
          <cell r="D1159">
            <v>900</v>
          </cell>
          <cell r="H1159">
            <v>207264</v>
          </cell>
          <cell r="I1159">
            <v>35431</v>
          </cell>
          <cell r="K1159">
            <v>8</v>
          </cell>
          <cell r="L1159">
            <v>503001</v>
          </cell>
          <cell r="M1159" t="str">
            <v>GEAR</v>
          </cell>
        </row>
        <row r="1160">
          <cell r="B1160">
            <v>8881726500</v>
          </cell>
          <cell r="C1160">
            <v>9</v>
          </cell>
          <cell r="D1160">
            <v>900</v>
          </cell>
          <cell r="H1160">
            <v>207265</v>
          </cell>
          <cell r="I1160">
            <v>35431</v>
          </cell>
          <cell r="K1160">
            <v>9</v>
          </cell>
          <cell r="L1160">
            <v>503001</v>
          </cell>
          <cell r="M1160" t="str">
            <v>GEAR</v>
          </cell>
        </row>
        <row r="1161">
          <cell r="B1161">
            <v>8881726600</v>
          </cell>
          <cell r="C1161">
            <v>9</v>
          </cell>
          <cell r="D1161">
            <v>900</v>
          </cell>
          <cell r="H1161">
            <v>207266</v>
          </cell>
          <cell r="I1161">
            <v>35431</v>
          </cell>
          <cell r="K1161">
            <v>9</v>
          </cell>
          <cell r="L1161">
            <v>503001</v>
          </cell>
          <cell r="M1161" t="str">
            <v>GEAR</v>
          </cell>
        </row>
        <row r="1162">
          <cell r="B1162">
            <v>8881726800</v>
          </cell>
          <cell r="C1162">
            <v>10</v>
          </cell>
          <cell r="D1162">
            <v>900</v>
          </cell>
          <cell r="H1162">
            <v>207268</v>
          </cell>
          <cell r="I1162">
            <v>35839</v>
          </cell>
          <cell r="K1162">
            <v>10</v>
          </cell>
          <cell r="L1162">
            <v>503343</v>
          </cell>
          <cell r="M1162" t="str">
            <v>GEAR</v>
          </cell>
        </row>
        <row r="1163">
          <cell r="B1163">
            <v>8881726900</v>
          </cell>
          <cell r="C1163">
            <v>8</v>
          </cell>
          <cell r="D1163">
            <v>900</v>
          </cell>
          <cell r="H1163">
            <v>207269</v>
          </cell>
          <cell r="I1163">
            <v>35431</v>
          </cell>
          <cell r="K1163">
            <v>8</v>
          </cell>
          <cell r="L1163">
            <v>503001</v>
          </cell>
          <cell r="M1163" t="str">
            <v>GEAR</v>
          </cell>
        </row>
        <row r="1164">
          <cell r="B1164">
            <v>8881727100</v>
          </cell>
          <cell r="C1164">
            <v>8</v>
          </cell>
          <cell r="D1164">
            <v>900</v>
          </cell>
          <cell r="H1164">
            <v>207271</v>
          </cell>
          <cell r="I1164">
            <v>35431</v>
          </cell>
          <cell r="K1164">
            <v>8</v>
          </cell>
          <cell r="L1164">
            <v>503001</v>
          </cell>
          <cell r="M1164" t="str">
            <v>GEAR</v>
          </cell>
        </row>
        <row r="1165">
          <cell r="B1165">
            <v>8881727200</v>
          </cell>
          <cell r="C1165">
            <v>4</v>
          </cell>
          <cell r="D1165">
            <v>900</v>
          </cell>
          <cell r="H1165">
            <v>207272</v>
          </cell>
          <cell r="I1165">
            <v>35431</v>
          </cell>
          <cell r="K1165">
            <v>4</v>
          </cell>
          <cell r="L1165">
            <v>503001</v>
          </cell>
          <cell r="M1165" t="str">
            <v>GEAR</v>
          </cell>
        </row>
        <row r="1166">
          <cell r="B1166">
            <v>8881727300</v>
          </cell>
          <cell r="C1166">
            <v>5</v>
          </cell>
          <cell r="D1166">
            <v>900</v>
          </cell>
          <cell r="H1166">
            <v>207273</v>
          </cell>
          <cell r="I1166">
            <v>35431</v>
          </cell>
          <cell r="K1166">
            <v>5</v>
          </cell>
          <cell r="L1166">
            <v>503001</v>
          </cell>
          <cell r="M1166" t="str">
            <v>GEAR</v>
          </cell>
        </row>
        <row r="1167">
          <cell r="B1167">
            <v>8881727500</v>
          </cell>
          <cell r="C1167">
            <v>7</v>
          </cell>
          <cell r="D1167">
            <v>900</v>
          </cell>
          <cell r="H1167">
            <v>207275</v>
          </cell>
          <cell r="I1167">
            <v>35431</v>
          </cell>
          <cell r="K1167">
            <v>7</v>
          </cell>
          <cell r="L1167">
            <v>503001</v>
          </cell>
          <cell r="M1167" t="str">
            <v>GEAR</v>
          </cell>
        </row>
        <row r="1168">
          <cell r="B1168">
            <v>8881727600</v>
          </cell>
          <cell r="C1168">
            <v>7</v>
          </cell>
          <cell r="D1168">
            <v>900</v>
          </cell>
          <cell r="H1168">
            <v>207276</v>
          </cell>
          <cell r="I1168">
            <v>35431</v>
          </cell>
          <cell r="K1168">
            <v>7</v>
          </cell>
          <cell r="L1168">
            <v>503001</v>
          </cell>
          <cell r="M1168" t="str">
            <v>GEAR</v>
          </cell>
        </row>
        <row r="1169">
          <cell r="B1169">
            <v>8881729800</v>
          </cell>
          <cell r="C1169">
            <v>0</v>
          </cell>
          <cell r="D1169">
            <v>900</v>
          </cell>
          <cell r="H1169" t="str">
            <v>BM-67298</v>
          </cell>
          <cell r="I1169">
            <v>35431</v>
          </cell>
          <cell r="K1169">
            <v>0</v>
          </cell>
          <cell r="L1169">
            <v>503001</v>
          </cell>
          <cell r="M1169" t="str">
            <v>GEAR</v>
          </cell>
        </row>
        <row r="1170">
          <cell r="B1170">
            <v>8881753300</v>
          </cell>
          <cell r="C1170">
            <v>4</v>
          </cell>
          <cell r="D1170">
            <v>900</v>
          </cell>
          <cell r="H1170">
            <v>217533</v>
          </cell>
          <cell r="I1170">
            <v>35431</v>
          </cell>
          <cell r="K1170">
            <v>4</v>
          </cell>
          <cell r="L1170">
            <v>503001</v>
          </cell>
          <cell r="M1170" t="str">
            <v>GEAR</v>
          </cell>
        </row>
        <row r="1171">
          <cell r="B1171">
            <v>8881757340</v>
          </cell>
          <cell r="C1171">
            <v>3</v>
          </cell>
          <cell r="D1171">
            <v>206</v>
          </cell>
          <cell r="G1171">
            <v>38197</v>
          </cell>
          <cell r="H1171">
            <v>3077573</v>
          </cell>
          <cell r="I1171">
            <v>35431</v>
          </cell>
          <cell r="K1171">
            <v>3</v>
          </cell>
          <cell r="L1171">
            <v>503001</v>
          </cell>
          <cell r="M1171" t="str">
            <v>Cam Gear /Nat Gas</v>
          </cell>
        </row>
        <row r="1172">
          <cell r="B1172">
            <v>8881761800</v>
          </cell>
          <cell r="C1172">
            <v>1</v>
          </cell>
          <cell r="D1172">
            <v>900</v>
          </cell>
          <cell r="F1172" t="str">
            <v>X</v>
          </cell>
          <cell r="G1172">
            <v>37223</v>
          </cell>
          <cell r="H1172" t="str">
            <v>BM-77618</v>
          </cell>
          <cell r="I1172">
            <v>35431</v>
          </cell>
          <cell r="K1172">
            <v>1</v>
          </cell>
          <cell r="L1172">
            <v>503001</v>
          </cell>
          <cell r="M1172" t="str">
            <v>GEAR</v>
          </cell>
        </row>
        <row r="1173">
          <cell r="B1173">
            <v>8881761840</v>
          </cell>
          <cell r="C1173" t="str">
            <v>MISSING</v>
          </cell>
          <cell r="D1173">
            <v>508</v>
          </cell>
          <cell r="G1173">
            <v>36832</v>
          </cell>
          <cell r="M1173" t="str">
            <v>Idler Gear V12</v>
          </cell>
        </row>
        <row r="1174">
          <cell r="B1174">
            <v>8881761880</v>
          </cell>
          <cell r="C1174" t="str">
            <v>MISSING</v>
          </cell>
          <cell r="D1174">
            <v>506</v>
          </cell>
          <cell r="M1174" t="str">
            <v>Idler Gear (Semi Finish)</v>
          </cell>
        </row>
        <row r="1175">
          <cell r="B1175" t="str">
            <v>8881763A49</v>
          </cell>
          <cell r="C1175" t="str">
            <v>MISSING</v>
          </cell>
          <cell r="D1175">
            <v>206</v>
          </cell>
          <cell r="G1175">
            <v>36453</v>
          </cell>
          <cell r="H1175" t="str">
            <v>0717-CEL-9763A</v>
          </cell>
          <cell r="M1175" t="str">
            <v>IDLER PROTO GEAR</v>
          </cell>
        </row>
        <row r="1176">
          <cell r="B1176" t="str">
            <v>8881763B49</v>
          </cell>
          <cell r="C1176" t="str">
            <v>MISSING</v>
          </cell>
          <cell r="D1176">
            <v>206</v>
          </cell>
          <cell r="G1176">
            <v>36453</v>
          </cell>
          <cell r="H1176" t="str">
            <v>0717-CEL-9763B</v>
          </cell>
          <cell r="M1176" t="str">
            <v>IDLER PROTO GEAR</v>
          </cell>
        </row>
        <row r="1177">
          <cell r="B1177" t="str">
            <v>8881763C49</v>
          </cell>
          <cell r="C1177" t="str">
            <v>MISSING</v>
          </cell>
          <cell r="D1177">
            <v>206</v>
          </cell>
          <cell r="G1177">
            <v>36453</v>
          </cell>
          <cell r="H1177" t="str">
            <v>0717-CEL-9763C</v>
          </cell>
          <cell r="M1177" t="str">
            <v>IDLER PROTO GEAR</v>
          </cell>
        </row>
        <row r="1178">
          <cell r="B1178">
            <v>8881798600</v>
          </cell>
          <cell r="C1178">
            <v>1</v>
          </cell>
          <cell r="D1178">
            <v>900</v>
          </cell>
          <cell r="H1178">
            <v>3077986</v>
          </cell>
          <cell r="I1178">
            <v>35431</v>
          </cell>
          <cell r="K1178">
            <v>1</v>
          </cell>
          <cell r="L1178">
            <v>503001</v>
          </cell>
          <cell r="M1178" t="str">
            <v>GEAR</v>
          </cell>
        </row>
        <row r="1179">
          <cell r="B1179">
            <v>8881806500</v>
          </cell>
          <cell r="C1179">
            <v>1</v>
          </cell>
          <cell r="D1179">
            <v>900</v>
          </cell>
          <cell r="H1179">
            <v>3008065</v>
          </cell>
          <cell r="I1179">
            <v>35431</v>
          </cell>
          <cell r="K1179">
            <v>1</v>
          </cell>
          <cell r="L1179">
            <v>503001</v>
          </cell>
          <cell r="M1179" t="str">
            <v>GEAR</v>
          </cell>
        </row>
        <row r="1180">
          <cell r="B1180">
            <v>8881810800</v>
          </cell>
          <cell r="C1180">
            <v>1</v>
          </cell>
          <cell r="D1180">
            <v>900</v>
          </cell>
          <cell r="H1180">
            <v>108108</v>
          </cell>
          <cell r="I1180">
            <v>35431</v>
          </cell>
          <cell r="K1180">
            <v>1</v>
          </cell>
          <cell r="L1180">
            <v>503001</v>
          </cell>
          <cell r="M1180" t="str">
            <v>GEAR</v>
          </cell>
        </row>
        <row r="1181">
          <cell r="B1181">
            <v>8881810840</v>
          </cell>
          <cell r="C1181" t="str">
            <v>MISSING</v>
          </cell>
          <cell r="D1181">
            <v>508</v>
          </cell>
          <cell r="G1181">
            <v>38197</v>
          </cell>
          <cell r="M1181" t="str">
            <v>Lube Gear V12</v>
          </cell>
        </row>
        <row r="1182">
          <cell r="B1182">
            <v>8881810880</v>
          </cell>
          <cell r="C1182" t="str">
            <v>MISSING</v>
          </cell>
          <cell r="D1182">
            <v>506</v>
          </cell>
          <cell r="M1182" t="str">
            <v>Lube Gear (Semi Finished)</v>
          </cell>
        </row>
        <row r="1183">
          <cell r="B1183">
            <v>8881810890</v>
          </cell>
          <cell r="C1183" t="str">
            <v>MISSING</v>
          </cell>
          <cell r="D1183">
            <v>300</v>
          </cell>
          <cell r="G1183">
            <v>36452</v>
          </cell>
          <cell r="M1183" t="str">
            <v>Lube Gear (Forge)</v>
          </cell>
        </row>
        <row r="1184">
          <cell r="B1184">
            <v>8881817400</v>
          </cell>
          <cell r="C1184">
            <v>0</v>
          </cell>
          <cell r="D1184">
            <v>900</v>
          </cell>
          <cell r="H1184">
            <v>3348174</v>
          </cell>
          <cell r="I1184">
            <v>35431</v>
          </cell>
          <cell r="K1184">
            <v>0</v>
          </cell>
          <cell r="L1184">
            <v>503001</v>
          </cell>
          <cell r="M1184" t="str">
            <v>GEAR</v>
          </cell>
        </row>
        <row r="1185">
          <cell r="B1185">
            <v>8881817500</v>
          </cell>
          <cell r="C1185">
            <v>1</v>
          </cell>
          <cell r="D1185">
            <v>900</v>
          </cell>
          <cell r="H1185">
            <v>3348175</v>
          </cell>
          <cell r="I1185">
            <v>35431</v>
          </cell>
          <cell r="K1185">
            <v>1</v>
          </cell>
          <cell r="L1185">
            <v>503001</v>
          </cell>
          <cell r="M1185" t="str">
            <v>GEAR</v>
          </cell>
        </row>
        <row r="1186">
          <cell r="B1186">
            <v>88818176</v>
          </cell>
          <cell r="C1186" t="str">
            <v>MISSING</v>
          </cell>
          <cell r="D1186">
            <v>508</v>
          </cell>
          <cell r="F1186" t="str">
            <v>X</v>
          </cell>
          <cell r="G1186">
            <v>36724</v>
          </cell>
          <cell r="H1186">
            <v>3348176</v>
          </cell>
          <cell r="M1186" t="str">
            <v>FUEL PUMP GEAR</v>
          </cell>
        </row>
        <row r="1187">
          <cell r="B1187">
            <v>8881817600</v>
          </cell>
          <cell r="C1187">
            <v>1</v>
          </cell>
          <cell r="D1187">
            <v>900</v>
          </cell>
          <cell r="H1187">
            <v>3348176</v>
          </cell>
          <cell r="I1187">
            <v>35431</v>
          </cell>
          <cell r="K1187">
            <v>1</v>
          </cell>
          <cell r="L1187">
            <v>503001</v>
          </cell>
          <cell r="M1187" t="str">
            <v>GEAR</v>
          </cell>
        </row>
        <row r="1188">
          <cell r="B1188">
            <v>8881817640</v>
          </cell>
          <cell r="C1188">
            <v>3</v>
          </cell>
          <cell r="D1188">
            <v>508</v>
          </cell>
          <cell r="G1188">
            <v>37747</v>
          </cell>
          <cell r="H1188">
            <v>3348176</v>
          </cell>
          <cell r="I1188">
            <v>36362</v>
          </cell>
          <cell r="K1188">
            <v>3</v>
          </cell>
          <cell r="L1188">
            <v>503927</v>
          </cell>
          <cell r="M1188" t="str">
            <v>FUEL PUMP GEAR</v>
          </cell>
        </row>
        <row r="1189">
          <cell r="B1189">
            <v>8881831040</v>
          </cell>
          <cell r="C1189">
            <v>7</v>
          </cell>
          <cell r="D1189">
            <v>206</v>
          </cell>
          <cell r="G1189">
            <v>38191</v>
          </cell>
          <cell r="H1189">
            <v>3078310</v>
          </cell>
          <cell r="I1189">
            <v>35431</v>
          </cell>
          <cell r="K1189">
            <v>7</v>
          </cell>
          <cell r="L1189">
            <v>503001</v>
          </cell>
          <cell r="M1189" t="str">
            <v>Accy Drive</v>
          </cell>
        </row>
        <row r="1190">
          <cell r="B1190">
            <v>8881831090</v>
          </cell>
          <cell r="C1190" t="str">
            <v>C</v>
          </cell>
          <cell r="D1190">
            <v>300</v>
          </cell>
          <cell r="G1190">
            <v>36980</v>
          </cell>
          <cell r="I1190">
            <v>35431</v>
          </cell>
          <cell r="K1190" t="str">
            <v>C</v>
          </cell>
          <cell r="L1190">
            <v>503001</v>
          </cell>
          <cell r="M1190" t="str">
            <v>Accy Drive (Forge)</v>
          </cell>
        </row>
        <row r="1191">
          <cell r="B1191">
            <v>88818365</v>
          </cell>
          <cell r="C1191" t="str">
            <v>MISSING</v>
          </cell>
          <cell r="D1191">
            <v>400</v>
          </cell>
          <cell r="F1191" t="str">
            <v>X</v>
          </cell>
          <cell r="G1191">
            <v>36724</v>
          </cell>
          <cell r="M1191" t="str">
            <v>bushing for l10</v>
          </cell>
        </row>
        <row r="1192">
          <cell r="B1192">
            <v>8881836500</v>
          </cell>
          <cell r="C1192" t="str">
            <v>MISSING</v>
          </cell>
          <cell r="D1192">
            <v>400</v>
          </cell>
          <cell r="F1192" t="str">
            <v>X</v>
          </cell>
          <cell r="G1192">
            <v>36727</v>
          </cell>
          <cell r="M1192" t="str">
            <v>bushing for l10</v>
          </cell>
        </row>
        <row r="1193">
          <cell r="B1193">
            <v>8881858600</v>
          </cell>
          <cell r="C1193" t="str">
            <v>MISSING</v>
          </cell>
          <cell r="D1193">
            <v>400</v>
          </cell>
          <cell r="G1193">
            <v>36720</v>
          </cell>
          <cell r="M1193" t="str">
            <v>bushing for nh lube pump</v>
          </cell>
        </row>
        <row r="1194">
          <cell r="B1194">
            <v>8881858800</v>
          </cell>
          <cell r="C1194">
            <v>3</v>
          </cell>
          <cell r="D1194">
            <v>900</v>
          </cell>
          <cell r="H1194">
            <v>68588</v>
          </cell>
          <cell r="I1194">
            <v>35431</v>
          </cell>
          <cell r="K1194">
            <v>3</v>
          </cell>
          <cell r="L1194">
            <v>503001</v>
          </cell>
          <cell r="M1194" t="str">
            <v>GEAR</v>
          </cell>
        </row>
        <row r="1195">
          <cell r="B1195">
            <v>8881858840</v>
          </cell>
          <cell r="C1195" t="str">
            <v>MISSING</v>
          </cell>
          <cell r="D1195">
            <v>206</v>
          </cell>
          <cell r="G1195">
            <v>36832</v>
          </cell>
          <cell r="M1195" t="str">
            <v>Lube Pump Gear</v>
          </cell>
        </row>
        <row r="1196">
          <cell r="B1196">
            <v>8881858841</v>
          </cell>
          <cell r="C1196" t="str">
            <v>MISSING</v>
          </cell>
          <cell r="D1196">
            <v>508</v>
          </cell>
          <cell r="G1196">
            <v>36759</v>
          </cell>
          <cell r="M1196" t="str">
            <v>Lube Pump Gear</v>
          </cell>
        </row>
        <row r="1197">
          <cell r="B1197">
            <v>8881858880</v>
          </cell>
          <cell r="C1197" t="str">
            <v>MISSING</v>
          </cell>
          <cell r="D1197">
            <v>506</v>
          </cell>
          <cell r="G1197">
            <v>36734</v>
          </cell>
          <cell r="M1197" t="str">
            <v>Lube Pump Gear (Semi Finished)</v>
          </cell>
        </row>
        <row r="1198">
          <cell r="B1198">
            <v>8881858890</v>
          </cell>
          <cell r="C1198" t="str">
            <v>MISSING</v>
          </cell>
          <cell r="D1198">
            <v>300</v>
          </cell>
          <cell r="G1198">
            <v>36734</v>
          </cell>
          <cell r="M1198" t="str">
            <v>Lube Pump Gear (Forge)</v>
          </cell>
        </row>
        <row r="1199">
          <cell r="B1199">
            <v>8881858940</v>
          </cell>
          <cell r="C1199" t="str">
            <v>MISSING</v>
          </cell>
          <cell r="D1199">
            <v>508</v>
          </cell>
          <cell r="M1199" t="str">
            <v>LUBE GEAR</v>
          </cell>
        </row>
        <row r="1200">
          <cell r="B1200">
            <v>8881858990</v>
          </cell>
          <cell r="C1200" t="str">
            <v>MISSING</v>
          </cell>
          <cell r="D1200">
            <v>300</v>
          </cell>
          <cell r="G1200">
            <v>36734</v>
          </cell>
          <cell r="M1200" t="str">
            <v>Lube Pump Gear (Forge)</v>
          </cell>
        </row>
        <row r="1201">
          <cell r="B1201">
            <v>8881884000</v>
          </cell>
          <cell r="C1201">
            <v>4</v>
          </cell>
          <cell r="D1201">
            <v>900</v>
          </cell>
          <cell r="H1201">
            <v>3008840</v>
          </cell>
          <cell r="I1201">
            <v>35431</v>
          </cell>
          <cell r="K1201">
            <v>4</v>
          </cell>
          <cell r="L1201">
            <v>503001</v>
          </cell>
          <cell r="M1201" t="str">
            <v>GEAR</v>
          </cell>
        </row>
        <row r="1202">
          <cell r="B1202">
            <v>8881884040</v>
          </cell>
          <cell r="C1202" t="str">
            <v>MISSING</v>
          </cell>
          <cell r="D1202">
            <v>508</v>
          </cell>
          <cell r="F1202" t="str">
            <v>X</v>
          </cell>
          <cell r="G1202">
            <v>36727</v>
          </cell>
          <cell r="M1202" t="str">
            <v>Sea Water Ring Gear K6</v>
          </cell>
        </row>
        <row r="1203">
          <cell r="B1203">
            <v>8881884090</v>
          </cell>
          <cell r="C1203" t="str">
            <v>MISSING</v>
          </cell>
          <cell r="D1203">
            <v>300</v>
          </cell>
          <cell r="F1203" t="str">
            <v>X</v>
          </cell>
          <cell r="G1203">
            <v>36734</v>
          </cell>
          <cell r="M1203" t="str">
            <v>Sea Water Ring Gear (Forge)</v>
          </cell>
        </row>
        <row r="1204">
          <cell r="B1204">
            <v>8881884100</v>
          </cell>
          <cell r="C1204">
            <v>1</v>
          </cell>
          <cell r="D1204">
            <v>900</v>
          </cell>
          <cell r="H1204">
            <v>3008841</v>
          </cell>
          <cell r="I1204">
            <v>35431</v>
          </cell>
          <cell r="K1204">
            <v>1</v>
          </cell>
          <cell r="L1204">
            <v>503001</v>
          </cell>
          <cell r="M1204" t="str">
            <v>GEAR</v>
          </cell>
        </row>
        <row r="1205">
          <cell r="B1205">
            <v>8881884140</v>
          </cell>
          <cell r="C1205" t="str">
            <v>MISSING</v>
          </cell>
          <cell r="D1205">
            <v>508</v>
          </cell>
          <cell r="F1205" t="str">
            <v>X</v>
          </cell>
          <cell r="G1205">
            <v>36727</v>
          </cell>
          <cell r="M1205" t="str">
            <v>Sea Water Pump Gear K6</v>
          </cell>
        </row>
        <row r="1206">
          <cell r="B1206">
            <v>8881884190</v>
          </cell>
          <cell r="C1206" t="str">
            <v>MISSING</v>
          </cell>
          <cell r="D1206">
            <v>300</v>
          </cell>
          <cell r="F1206" t="str">
            <v>X</v>
          </cell>
          <cell r="G1206">
            <v>36734</v>
          </cell>
          <cell r="M1206" t="str">
            <v>Sea Water Pump Gear (Forge)</v>
          </cell>
        </row>
        <row r="1207">
          <cell r="B1207">
            <v>8881884600</v>
          </cell>
          <cell r="C1207">
            <v>4</v>
          </cell>
          <cell r="D1207">
            <v>900</v>
          </cell>
          <cell r="H1207">
            <v>208846</v>
          </cell>
          <cell r="I1207">
            <v>35431</v>
          </cell>
          <cell r="K1207">
            <v>4</v>
          </cell>
          <cell r="L1207">
            <v>503001</v>
          </cell>
          <cell r="M1207" t="str">
            <v>GEAR</v>
          </cell>
        </row>
        <row r="1208">
          <cell r="B1208">
            <v>8881892600</v>
          </cell>
          <cell r="C1208">
            <v>2</v>
          </cell>
          <cell r="D1208">
            <v>900</v>
          </cell>
          <cell r="H1208">
            <v>118926</v>
          </cell>
          <cell r="I1208">
            <v>35431</v>
          </cell>
          <cell r="K1208">
            <v>2</v>
          </cell>
          <cell r="L1208">
            <v>503001</v>
          </cell>
          <cell r="M1208" t="str">
            <v>GEAR</v>
          </cell>
        </row>
        <row r="1209">
          <cell r="B1209">
            <v>8881892640</v>
          </cell>
          <cell r="C1209" t="str">
            <v>MISSING</v>
          </cell>
          <cell r="D1209">
            <v>508</v>
          </cell>
          <cell r="G1209">
            <v>36832</v>
          </cell>
          <cell r="M1209" t="str">
            <v>Cam Gear V12</v>
          </cell>
        </row>
        <row r="1210">
          <cell r="B1210">
            <v>8881892700</v>
          </cell>
          <cell r="C1210">
            <v>4</v>
          </cell>
          <cell r="D1210">
            <v>900</v>
          </cell>
          <cell r="H1210">
            <v>118927</v>
          </cell>
          <cell r="I1210">
            <v>35431</v>
          </cell>
          <cell r="K1210">
            <v>4</v>
          </cell>
          <cell r="L1210">
            <v>503001</v>
          </cell>
          <cell r="M1210" t="str">
            <v>GEAR</v>
          </cell>
        </row>
        <row r="1211">
          <cell r="B1211">
            <v>8881892740</v>
          </cell>
          <cell r="C1211" t="str">
            <v>MISSING</v>
          </cell>
          <cell r="D1211">
            <v>508</v>
          </cell>
          <cell r="G1211">
            <v>36832</v>
          </cell>
          <cell r="M1211" t="str">
            <v>Cam Gear V13</v>
          </cell>
        </row>
        <row r="1212">
          <cell r="B1212">
            <v>8881892790</v>
          </cell>
          <cell r="C1212" t="str">
            <v>MISSING</v>
          </cell>
          <cell r="D1212">
            <v>300</v>
          </cell>
          <cell r="G1212">
            <v>36452</v>
          </cell>
          <cell r="M1212" t="str">
            <v>Cam Gear (Forge)</v>
          </cell>
        </row>
        <row r="1213">
          <cell r="B1213">
            <v>8881897040</v>
          </cell>
          <cell r="C1213">
            <v>8</v>
          </cell>
          <cell r="D1213">
            <v>206</v>
          </cell>
          <cell r="G1213">
            <v>38196</v>
          </cell>
          <cell r="H1213">
            <v>3008970</v>
          </cell>
          <cell r="I1213">
            <v>35431</v>
          </cell>
          <cell r="K1213">
            <v>8</v>
          </cell>
          <cell r="L1213">
            <v>503001</v>
          </cell>
          <cell r="M1213" t="str">
            <v>CAM GEAR K6/12</v>
          </cell>
        </row>
        <row r="1214">
          <cell r="B1214">
            <v>8881897140</v>
          </cell>
          <cell r="C1214">
            <v>7</v>
          </cell>
          <cell r="D1214">
            <v>206</v>
          </cell>
          <cell r="G1214">
            <v>38191</v>
          </cell>
          <cell r="H1214">
            <v>3008971</v>
          </cell>
          <cell r="I1214">
            <v>35431</v>
          </cell>
          <cell r="K1214">
            <v>7</v>
          </cell>
          <cell r="L1214">
            <v>503001</v>
          </cell>
          <cell r="M1214" t="str">
            <v>Cam Gear K6/12</v>
          </cell>
        </row>
        <row r="1215">
          <cell r="B1215">
            <v>8881898400</v>
          </cell>
          <cell r="C1215">
            <v>7</v>
          </cell>
          <cell r="D1215">
            <v>900</v>
          </cell>
          <cell r="G1215">
            <v>36747</v>
          </cell>
          <cell r="H1215">
            <v>3038984</v>
          </cell>
          <cell r="I1215">
            <v>36355</v>
          </cell>
          <cell r="K1215">
            <v>7</v>
          </cell>
          <cell r="L1215">
            <v>503922</v>
          </cell>
          <cell r="M1215" t="str">
            <v>GEAR</v>
          </cell>
        </row>
        <row r="1216">
          <cell r="B1216">
            <v>8881898490</v>
          </cell>
          <cell r="C1216" t="str">
            <v>D1</v>
          </cell>
          <cell r="D1216">
            <v>300</v>
          </cell>
          <cell r="G1216">
            <v>37985</v>
          </cell>
          <cell r="I1216">
            <v>35431</v>
          </cell>
          <cell r="K1216" t="str">
            <v>D1</v>
          </cell>
          <cell r="L1216">
            <v>503001</v>
          </cell>
          <cell r="M1216" t="str">
            <v>Crank Gear (Forge)</v>
          </cell>
        </row>
        <row r="1217">
          <cell r="B1217">
            <v>8881898500</v>
          </cell>
          <cell r="C1217">
            <v>8</v>
          </cell>
          <cell r="D1217">
            <v>900</v>
          </cell>
          <cell r="G1217">
            <v>36747</v>
          </cell>
          <cell r="H1217">
            <v>3038985</v>
          </cell>
          <cell r="I1217">
            <v>36355</v>
          </cell>
          <cell r="K1217">
            <v>8</v>
          </cell>
          <cell r="L1217">
            <v>503922</v>
          </cell>
          <cell r="M1217" t="str">
            <v>GEAR</v>
          </cell>
        </row>
        <row r="1218">
          <cell r="B1218">
            <v>8881898590</v>
          </cell>
          <cell r="C1218" t="str">
            <v>H</v>
          </cell>
          <cell r="D1218">
            <v>300</v>
          </cell>
          <cell r="G1218">
            <v>37861</v>
          </cell>
          <cell r="I1218">
            <v>35431</v>
          </cell>
          <cell r="K1218" t="str">
            <v>H</v>
          </cell>
          <cell r="L1218">
            <v>503001</v>
          </cell>
          <cell r="M1218" t="str">
            <v>Idler Gear (Forge)</v>
          </cell>
        </row>
        <row r="1219">
          <cell r="B1219">
            <v>8881898649</v>
          </cell>
          <cell r="C1219" t="str">
            <v>MISSING</v>
          </cell>
          <cell r="D1219">
            <v>206</v>
          </cell>
          <cell r="G1219">
            <v>35559</v>
          </cell>
          <cell r="M1219" t="str">
            <v>Gear  - Rebush</v>
          </cell>
        </row>
        <row r="1220">
          <cell r="B1220">
            <v>8881898699</v>
          </cell>
          <cell r="C1220" t="str">
            <v>MISSING</v>
          </cell>
          <cell r="D1220">
            <v>356</v>
          </cell>
          <cell r="G1220">
            <v>35479</v>
          </cell>
          <cell r="M1220" t="str">
            <v>Idler Gear (Re-con Rebush)</v>
          </cell>
        </row>
        <row r="1221">
          <cell r="B1221">
            <v>8881898700</v>
          </cell>
          <cell r="C1221">
            <v>8</v>
          </cell>
          <cell r="D1221">
            <v>900</v>
          </cell>
          <cell r="G1221">
            <v>36747</v>
          </cell>
          <cell r="H1221">
            <v>3038987</v>
          </cell>
          <cell r="I1221">
            <v>35431</v>
          </cell>
          <cell r="K1221">
            <v>8</v>
          </cell>
          <cell r="L1221">
            <v>503001</v>
          </cell>
          <cell r="M1221" t="str">
            <v>GEAR</v>
          </cell>
        </row>
        <row r="1222">
          <cell r="B1222">
            <v>8881898790</v>
          </cell>
          <cell r="C1222" t="str">
            <v>E</v>
          </cell>
          <cell r="D1222">
            <v>300</v>
          </cell>
          <cell r="G1222">
            <v>37861</v>
          </cell>
          <cell r="I1222">
            <v>35431</v>
          </cell>
          <cell r="K1222" t="str">
            <v>E</v>
          </cell>
          <cell r="L1222">
            <v>503001</v>
          </cell>
          <cell r="M1222" t="str">
            <v>Idler Gear (Forge)</v>
          </cell>
        </row>
        <row r="1223">
          <cell r="B1223">
            <v>8881898820</v>
          </cell>
          <cell r="C1223" t="str">
            <v>MISSING</v>
          </cell>
          <cell r="D1223">
            <v>310</v>
          </cell>
          <cell r="G1223">
            <v>38196</v>
          </cell>
          <cell r="H1223">
            <v>3038988</v>
          </cell>
          <cell r="M1223" t="str">
            <v>IDLER GEAR L-10 (PRE - HEAT TREAT) B</v>
          </cell>
        </row>
        <row r="1224">
          <cell r="B1224">
            <v>8881898825</v>
          </cell>
          <cell r="C1224" t="str">
            <v>MISSING</v>
          </cell>
          <cell r="D1224">
            <v>206</v>
          </cell>
          <cell r="G1224">
            <v>38201</v>
          </cell>
          <cell r="H1224">
            <v>3038988</v>
          </cell>
          <cell r="M1224" t="str">
            <v>IDLER GEAR L-10 (BACK TO BC AFTER H/</v>
          </cell>
        </row>
        <row r="1225">
          <cell r="B1225">
            <v>8881898840</v>
          </cell>
          <cell r="C1225">
            <v>5</v>
          </cell>
          <cell r="D1225">
            <v>206</v>
          </cell>
          <cell r="G1225">
            <v>38191</v>
          </cell>
          <cell r="H1225">
            <v>3038988</v>
          </cell>
          <cell r="I1225">
            <v>35431</v>
          </cell>
          <cell r="K1225">
            <v>5</v>
          </cell>
          <cell r="L1225">
            <v>503001</v>
          </cell>
          <cell r="M1225" t="str">
            <v>IDLER GEAR L-10</v>
          </cell>
        </row>
        <row r="1226">
          <cell r="B1226">
            <v>8881898841</v>
          </cell>
          <cell r="C1226" t="str">
            <v>MISSING</v>
          </cell>
          <cell r="D1226">
            <v>508</v>
          </cell>
          <cell r="H1226">
            <v>3038988</v>
          </cell>
          <cell r="M1226" t="str">
            <v>IDLER GEAR L-10</v>
          </cell>
        </row>
        <row r="1227">
          <cell r="B1227">
            <v>8881898849</v>
          </cell>
          <cell r="C1227" t="str">
            <v>MISSING</v>
          </cell>
          <cell r="D1227">
            <v>206</v>
          </cell>
          <cell r="G1227">
            <v>35559</v>
          </cell>
          <cell r="M1227" t="str">
            <v>Idler Gear L-10 - Rebush</v>
          </cell>
        </row>
        <row r="1228">
          <cell r="B1228">
            <v>8881898899</v>
          </cell>
          <cell r="C1228" t="str">
            <v>MISSING</v>
          </cell>
          <cell r="D1228">
            <v>356</v>
          </cell>
          <cell r="M1228" t="str">
            <v>Idler Gear (Re-con Rebush)</v>
          </cell>
        </row>
        <row r="1229">
          <cell r="B1229">
            <v>8881898940</v>
          </cell>
          <cell r="C1229">
            <v>7</v>
          </cell>
          <cell r="D1229">
            <v>206</v>
          </cell>
          <cell r="G1229">
            <v>36453</v>
          </cell>
          <cell r="H1229">
            <v>3038989</v>
          </cell>
          <cell r="I1229">
            <v>35431</v>
          </cell>
          <cell r="K1229">
            <v>7</v>
          </cell>
          <cell r="L1229">
            <v>503001</v>
          </cell>
          <cell r="M1229" t="str">
            <v>Cam Gear L-10</v>
          </cell>
        </row>
        <row r="1230">
          <cell r="B1230">
            <v>8881899100</v>
          </cell>
          <cell r="C1230">
            <v>5</v>
          </cell>
          <cell r="D1230">
            <v>900</v>
          </cell>
          <cell r="H1230">
            <v>3038991</v>
          </cell>
          <cell r="I1230">
            <v>37018</v>
          </cell>
          <cell r="K1230">
            <v>5</v>
          </cell>
          <cell r="L1230">
            <v>504822</v>
          </cell>
          <cell r="M1230" t="str">
            <v>GEAR</v>
          </cell>
        </row>
        <row r="1231">
          <cell r="B1231">
            <v>8881899200</v>
          </cell>
          <cell r="C1231">
            <v>3</v>
          </cell>
          <cell r="D1231">
            <v>900</v>
          </cell>
          <cell r="H1231">
            <v>3038992</v>
          </cell>
          <cell r="I1231">
            <v>35431</v>
          </cell>
          <cell r="K1231">
            <v>3</v>
          </cell>
          <cell r="L1231">
            <v>503001</v>
          </cell>
          <cell r="M1231" t="str">
            <v>GEAR</v>
          </cell>
        </row>
        <row r="1232">
          <cell r="B1232">
            <v>8881899300</v>
          </cell>
          <cell r="C1232">
            <v>6</v>
          </cell>
          <cell r="D1232">
            <v>900</v>
          </cell>
          <cell r="H1232">
            <v>3038993</v>
          </cell>
          <cell r="I1232">
            <v>35431</v>
          </cell>
          <cell r="K1232">
            <v>6</v>
          </cell>
          <cell r="L1232">
            <v>503001</v>
          </cell>
          <cell r="M1232" t="str">
            <v>GEAR</v>
          </cell>
        </row>
        <row r="1233">
          <cell r="B1233">
            <v>8881899500</v>
          </cell>
          <cell r="C1233">
            <v>8</v>
          </cell>
          <cell r="D1233">
            <v>900</v>
          </cell>
          <cell r="H1233">
            <v>3038995</v>
          </cell>
          <cell r="I1233">
            <v>36355</v>
          </cell>
          <cell r="K1233">
            <v>8</v>
          </cell>
          <cell r="L1233">
            <v>503922</v>
          </cell>
          <cell r="M1233" t="str">
            <v>GEAR</v>
          </cell>
        </row>
        <row r="1234">
          <cell r="B1234">
            <v>8881899649</v>
          </cell>
          <cell r="C1234" t="str">
            <v>MISSING</v>
          </cell>
          <cell r="D1234">
            <v>206</v>
          </cell>
          <cell r="G1234">
            <v>35559</v>
          </cell>
          <cell r="M1234" t="str">
            <v>Gear - Rebush</v>
          </cell>
        </row>
        <row r="1235">
          <cell r="B1235">
            <v>8881899699</v>
          </cell>
          <cell r="C1235" t="str">
            <v>MISSING</v>
          </cell>
          <cell r="D1235">
            <v>356</v>
          </cell>
          <cell r="M1235" t="str">
            <v>Idler Gear (Re-con Rebush)</v>
          </cell>
        </row>
        <row r="1236">
          <cell r="B1236">
            <v>8881902700</v>
          </cell>
          <cell r="C1236">
            <v>0</v>
          </cell>
          <cell r="D1236">
            <v>900</v>
          </cell>
          <cell r="H1236">
            <v>3929027</v>
          </cell>
          <cell r="I1236">
            <v>35431</v>
          </cell>
          <cell r="K1236">
            <v>0</v>
          </cell>
          <cell r="L1236">
            <v>503001</v>
          </cell>
          <cell r="M1236" t="str">
            <v>GEAR</v>
          </cell>
        </row>
        <row r="1237">
          <cell r="B1237">
            <v>8881903440</v>
          </cell>
          <cell r="C1237" t="str">
            <v>MISSING</v>
          </cell>
          <cell r="D1237">
            <v>508</v>
          </cell>
          <cell r="G1237">
            <v>36832</v>
          </cell>
          <cell r="M1237" t="str">
            <v>Air Compressor Drive Gear</v>
          </cell>
        </row>
        <row r="1238">
          <cell r="B1238">
            <v>8881907240</v>
          </cell>
          <cell r="C1238" t="str">
            <v>MISSING</v>
          </cell>
          <cell r="D1238">
            <v>508</v>
          </cell>
          <cell r="G1238">
            <v>36832</v>
          </cell>
          <cell r="M1238" t="str">
            <v>Cam Gear NH</v>
          </cell>
        </row>
        <row r="1239">
          <cell r="B1239">
            <v>8881907290</v>
          </cell>
          <cell r="C1239" t="str">
            <v>MISSING</v>
          </cell>
          <cell r="D1239">
            <v>300</v>
          </cell>
          <cell r="G1239">
            <v>36452</v>
          </cell>
          <cell r="M1239" t="str">
            <v>Cam Gear (Forge)</v>
          </cell>
        </row>
        <row r="1240">
          <cell r="B1240">
            <v>8881910140</v>
          </cell>
          <cell r="C1240">
            <v>0</v>
          </cell>
          <cell r="D1240">
            <v>508</v>
          </cell>
          <cell r="F1240" t="str">
            <v>X</v>
          </cell>
          <cell r="G1240">
            <v>37964</v>
          </cell>
          <cell r="H1240">
            <v>3349101</v>
          </cell>
          <cell r="I1240">
            <v>36355</v>
          </cell>
          <cell r="K1240">
            <v>0</v>
          </cell>
          <cell r="L1240">
            <v>503922</v>
          </cell>
          <cell r="M1240" t="str">
            <v>HYD. PUMP GEAR (MARINE N-14)</v>
          </cell>
        </row>
        <row r="1241">
          <cell r="B1241">
            <v>8881915140</v>
          </cell>
          <cell r="C1241" t="str">
            <v>K</v>
          </cell>
          <cell r="D1241">
            <v>206</v>
          </cell>
          <cell r="G1241">
            <v>37964</v>
          </cell>
          <cell r="H1241">
            <v>149151</v>
          </cell>
          <cell r="I1241">
            <v>35431</v>
          </cell>
          <cell r="K1241" t="str">
            <v>K</v>
          </cell>
          <cell r="L1241">
            <v>503001</v>
          </cell>
          <cell r="M1241" t="str">
            <v>Lube Pump Gear V903</v>
          </cell>
        </row>
        <row r="1242">
          <cell r="B1242">
            <v>8881915190</v>
          </cell>
          <cell r="C1242" t="str">
            <v>MISSING</v>
          </cell>
          <cell r="D1242">
            <v>300</v>
          </cell>
          <cell r="G1242">
            <v>36734</v>
          </cell>
          <cell r="M1242" t="str">
            <v>Lube Pump Gear (Forge)</v>
          </cell>
        </row>
        <row r="1243">
          <cell r="B1243">
            <v>88819168290</v>
          </cell>
          <cell r="C1243" t="str">
            <v>MISSING</v>
          </cell>
          <cell r="D1243">
            <v>300</v>
          </cell>
          <cell r="F1243" t="str">
            <v>X</v>
          </cell>
          <cell r="G1243">
            <v>36734</v>
          </cell>
          <cell r="M1243" t="str">
            <v>HN CRANK GEAR</v>
          </cell>
        </row>
        <row r="1244">
          <cell r="B1244">
            <v>8881923600</v>
          </cell>
          <cell r="C1244" t="str">
            <v>L</v>
          </cell>
          <cell r="D1244">
            <v>900</v>
          </cell>
          <cell r="G1244">
            <v>35755</v>
          </cell>
          <cell r="H1244">
            <v>159236</v>
          </cell>
          <cell r="I1244">
            <v>35431</v>
          </cell>
          <cell r="K1244" t="str">
            <v>L</v>
          </cell>
          <cell r="L1244">
            <v>503001</v>
          </cell>
          <cell r="M1244" t="str">
            <v>GEAR</v>
          </cell>
        </row>
        <row r="1245">
          <cell r="B1245">
            <v>8881923640</v>
          </cell>
          <cell r="C1245" t="str">
            <v>MISSING</v>
          </cell>
          <cell r="D1245">
            <v>508</v>
          </cell>
          <cell r="G1245">
            <v>38191</v>
          </cell>
          <cell r="M1245" t="str">
            <v>Lube Gear</v>
          </cell>
        </row>
        <row r="1246">
          <cell r="B1246">
            <v>8881923690</v>
          </cell>
          <cell r="C1246" t="str">
            <v>MISSING</v>
          </cell>
          <cell r="D1246">
            <v>300</v>
          </cell>
          <cell r="G1246">
            <v>36452</v>
          </cell>
          <cell r="M1246" t="str">
            <v>Lube Gear (Forge)</v>
          </cell>
        </row>
        <row r="1247">
          <cell r="B1247">
            <v>8881925640</v>
          </cell>
          <cell r="C1247" t="str">
            <v>MISSING</v>
          </cell>
          <cell r="D1247">
            <v>508</v>
          </cell>
          <cell r="F1247" t="str">
            <v>X</v>
          </cell>
          <cell r="G1247">
            <v>35739</v>
          </cell>
          <cell r="M1247" t="str">
            <v>Accy Gear</v>
          </cell>
        </row>
        <row r="1248">
          <cell r="B1248">
            <v>8881946340</v>
          </cell>
          <cell r="C1248">
            <v>1</v>
          </cell>
          <cell r="D1248">
            <v>206</v>
          </cell>
          <cell r="G1248">
            <v>38191</v>
          </cell>
          <cell r="H1248">
            <v>179463</v>
          </cell>
          <cell r="I1248">
            <v>35431</v>
          </cell>
          <cell r="K1248">
            <v>1</v>
          </cell>
          <cell r="L1248">
            <v>503001</v>
          </cell>
          <cell r="M1248" t="str">
            <v>Cam Gear V903</v>
          </cell>
        </row>
        <row r="1249">
          <cell r="B1249">
            <v>8881946390</v>
          </cell>
          <cell r="C1249" t="str">
            <v>MISSING</v>
          </cell>
          <cell r="D1249">
            <v>300</v>
          </cell>
          <cell r="G1249">
            <v>36734</v>
          </cell>
          <cell r="M1249" t="str">
            <v>Cam Gear (Forge)</v>
          </cell>
        </row>
        <row r="1250">
          <cell r="B1250">
            <v>8881946440</v>
          </cell>
          <cell r="C1250">
            <v>2</v>
          </cell>
          <cell r="D1250">
            <v>206</v>
          </cell>
          <cell r="G1250">
            <v>38191</v>
          </cell>
          <cell r="H1250">
            <v>179464</v>
          </cell>
          <cell r="I1250">
            <v>35431</v>
          </cell>
          <cell r="K1250">
            <v>2</v>
          </cell>
          <cell r="L1250">
            <v>503001</v>
          </cell>
          <cell r="M1250" t="str">
            <v>Crank Gear V903</v>
          </cell>
        </row>
        <row r="1251">
          <cell r="B1251">
            <v>8881946490</v>
          </cell>
          <cell r="C1251" t="str">
            <v>MISSING</v>
          </cell>
          <cell r="D1251">
            <v>300</v>
          </cell>
          <cell r="G1251">
            <v>36734</v>
          </cell>
          <cell r="M1251" t="str">
            <v>Crank Gear (Forge)</v>
          </cell>
        </row>
        <row r="1252">
          <cell r="B1252">
            <v>8881951000</v>
          </cell>
          <cell r="C1252" t="str">
            <v>MISSING</v>
          </cell>
          <cell r="D1252">
            <v>400</v>
          </cell>
          <cell r="G1252">
            <v>36720</v>
          </cell>
          <cell r="M1252" t="str">
            <v>bushing for v903e pump</v>
          </cell>
        </row>
        <row r="1253">
          <cell r="B1253">
            <v>8881953340</v>
          </cell>
          <cell r="C1253">
            <v>2</v>
          </cell>
          <cell r="D1253">
            <v>206</v>
          </cell>
          <cell r="G1253">
            <v>38191</v>
          </cell>
          <cell r="H1253">
            <v>3329533</v>
          </cell>
          <cell r="I1253">
            <v>35657</v>
          </cell>
          <cell r="K1253">
            <v>2</v>
          </cell>
          <cell r="L1253">
            <v>503004</v>
          </cell>
          <cell r="M1253" t="str">
            <v>Cam Gear P19</v>
          </cell>
        </row>
        <row r="1254">
          <cell r="B1254">
            <v>8881953390</v>
          </cell>
          <cell r="C1254" t="str">
            <v>MISSING</v>
          </cell>
          <cell r="D1254">
            <v>300</v>
          </cell>
          <cell r="G1254">
            <v>36980</v>
          </cell>
          <cell r="H1254">
            <v>3329533</v>
          </cell>
          <cell r="M1254" t="str">
            <v>Cam Gear P19</v>
          </cell>
        </row>
        <row r="1255">
          <cell r="B1255">
            <v>8881954040</v>
          </cell>
          <cell r="C1255" t="str">
            <v>MISSING</v>
          </cell>
          <cell r="D1255">
            <v>508</v>
          </cell>
          <cell r="G1255">
            <v>36832</v>
          </cell>
          <cell r="M1255" t="str">
            <v>Lube Pump Gear</v>
          </cell>
        </row>
        <row r="1256">
          <cell r="B1256">
            <v>8881954080</v>
          </cell>
          <cell r="C1256" t="str">
            <v>MISSING</v>
          </cell>
          <cell r="D1256">
            <v>506</v>
          </cell>
          <cell r="G1256">
            <v>36734</v>
          </cell>
          <cell r="M1256" t="str">
            <v>Lube Pump Gear (Semi Finished)</v>
          </cell>
        </row>
        <row r="1257">
          <cell r="B1257">
            <v>8881954090</v>
          </cell>
          <cell r="C1257" t="str">
            <v>MISSING</v>
          </cell>
          <cell r="D1257">
            <v>300</v>
          </cell>
          <cell r="F1257" t="str">
            <v>X</v>
          </cell>
          <cell r="G1257">
            <v>36734</v>
          </cell>
          <cell r="M1257" t="str">
            <v>Lube Pump Gear (Forge)</v>
          </cell>
        </row>
        <row r="1258">
          <cell r="B1258">
            <v>8881954100</v>
          </cell>
          <cell r="C1258">
            <v>1</v>
          </cell>
          <cell r="D1258">
            <v>900</v>
          </cell>
          <cell r="H1258">
            <v>3049541</v>
          </cell>
          <cell r="I1258">
            <v>35431</v>
          </cell>
          <cell r="K1258">
            <v>1</v>
          </cell>
          <cell r="L1258">
            <v>503001</v>
          </cell>
          <cell r="M1258" t="str">
            <v>GEAR</v>
          </cell>
        </row>
        <row r="1259">
          <cell r="B1259">
            <v>8881954140</v>
          </cell>
          <cell r="C1259" t="str">
            <v>MISSING</v>
          </cell>
          <cell r="D1259">
            <v>508</v>
          </cell>
          <cell r="G1259">
            <v>36832</v>
          </cell>
          <cell r="M1259" t="str">
            <v>Lube Pump Gear</v>
          </cell>
        </row>
        <row r="1260">
          <cell r="B1260">
            <v>8881954180</v>
          </cell>
          <cell r="C1260" t="str">
            <v>MISSING</v>
          </cell>
          <cell r="D1260">
            <v>506</v>
          </cell>
          <cell r="G1260">
            <v>36734</v>
          </cell>
          <cell r="M1260" t="str">
            <v>Lube Pump Gear (Forge)</v>
          </cell>
        </row>
        <row r="1261">
          <cell r="B1261">
            <v>8881954190</v>
          </cell>
          <cell r="C1261" t="str">
            <v>MISSING</v>
          </cell>
          <cell r="D1261">
            <v>300</v>
          </cell>
          <cell r="F1261" t="str">
            <v>X</v>
          </cell>
          <cell r="G1261">
            <v>36734</v>
          </cell>
          <cell r="M1261" t="str">
            <v>Lube Pump Gear (Forge)</v>
          </cell>
        </row>
        <row r="1262">
          <cell r="B1262">
            <v>8881954240</v>
          </cell>
          <cell r="C1262" t="str">
            <v>MISSING</v>
          </cell>
          <cell r="D1262">
            <v>508</v>
          </cell>
          <cell r="G1262">
            <v>36832</v>
          </cell>
          <cell r="M1262" t="str">
            <v>Lube Pump Gear</v>
          </cell>
        </row>
        <row r="1263">
          <cell r="B1263">
            <v>8881954280</v>
          </cell>
          <cell r="C1263" t="str">
            <v>MISSING</v>
          </cell>
          <cell r="D1263">
            <v>506</v>
          </cell>
          <cell r="G1263">
            <v>36734</v>
          </cell>
          <cell r="M1263" t="str">
            <v>Lube Pump Gear (Semi Finished)</v>
          </cell>
        </row>
        <row r="1264">
          <cell r="B1264">
            <v>8881954340</v>
          </cell>
          <cell r="C1264" t="str">
            <v>MISSING</v>
          </cell>
          <cell r="D1264">
            <v>508</v>
          </cell>
          <cell r="G1264">
            <v>38201</v>
          </cell>
          <cell r="M1264" t="str">
            <v>Lube Pump Gear</v>
          </cell>
        </row>
        <row r="1265">
          <cell r="B1265">
            <v>8881954380</v>
          </cell>
          <cell r="C1265" t="str">
            <v>MISSING</v>
          </cell>
          <cell r="D1265">
            <v>506</v>
          </cell>
          <cell r="G1265">
            <v>36734</v>
          </cell>
          <cell r="M1265" t="str">
            <v>Lube Pump Gear (SEMI FINISHED)</v>
          </cell>
        </row>
        <row r="1266">
          <cell r="B1266">
            <v>8881954390</v>
          </cell>
          <cell r="C1266" t="str">
            <v>MISSING</v>
          </cell>
          <cell r="D1266">
            <v>300</v>
          </cell>
          <cell r="F1266" t="str">
            <v>X</v>
          </cell>
          <cell r="G1266">
            <v>36734</v>
          </cell>
          <cell r="M1266" t="str">
            <v>Lube Pump Gear (Forge)</v>
          </cell>
        </row>
        <row r="1267">
          <cell r="B1267">
            <v>8881954440</v>
          </cell>
          <cell r="C1267" t="str">
            <v>MISSING</v>
          </cell>
          <cell r="D1267">
            <v>508</v>
          </cell>
          <cell r="G1267">
            <v>36832</v>
          </cell>
          <cell r="M1267" t="str">
            <v>Lube Pump Gear</v>
          </cell>
        </row>
        <row r="1268">
          <cell r="B1268">
            <v>8881954480</v>
          </cell>
          <cell r="C1268" t="str">
            <v>MISSING</v>
          </cell>
          <cell r="D1268">
            <v>506</v>
          </cell>
          <cell r="G1268">
            <v>36734</v>
          </cell>
          <cell r="M1268" t="str">
            <v>Lube Pump Gear (Semi Finish)</v>
          </cell>
        </row>
        <row r="1269">
          <cell r="B1269">
            <v>88819546</v>
          </cell>
          <cell r="C1269" t="str">
            <v>MISSING</v>
          </cell>
          <cell r="D1269">
            <v>206</v>
          </cell>
          <cell r="F1269" t="str">
            <v>X</v>
          </cell>
          <cell r="G1269">
            <v>36727</v>
          </cell>
          <cell r="M1269" t="str">
            <v>Lube Pump Gear</v>
          </cell>
        </row>
        <row r="1270">
          <cell r="B1270">
            <v>8881954600</v>
          </cell>
          <cell r="C1270">
            <v>0</v>
          </cell>
          <cell r="D1270">
            <v>900</v>
          </cell>
          <cell r="H1270">
            <v>3049546</v>
          </cell>
          <cell r="I1270">
            <v>35431</v>
          </cell>
          <cell r="K1270">
            <v>0</v>
          </cell>
          <cell r="L1270">
            <v>503001</v>
          </cell>
          <cell r="M1270" t="str">
            <v>GEAR</v>
          </cell>
        </row>
        <row r="1271">
          <cell r="B1271">
            <v>8881954640</v>
          </cell>
          <cell r="C1271" t="str">
            <v>MISSING</v>
          </cell>
          <cell r="D1271">
            <v>508</v>
          </cell>
          <cell r="G1271">
            <v>35515</v>
          </cell>
          <cell r="M1271" t="str">
            <v>Lube Pump Gear</v>
          </cell>
        </row>
        <row r="1272">
          <cell r="B1272">
            <v>8881954680</v>
          </cell>
          <cell r="C1272" t="str">
            <v>MISSING</v>
          </cell>
          <cell r="D1272">
            <v>506</v>
          </cell>
          <cell r="G1272">
            <v>36734</v>
          </cell>
          <cell r="M1272" t="str">
            <v>Lube Pump Gear (Semi Finish)</v>
          </cell>
        </row>
        <row r="1273">
          <cell r="B1273">
            <v>8881955000</v>
          </cell>
          <cell r="C1273">
            <v>0</v>
          </cell>
          <cell r="D1273">
            <v>900</v>
          </cell>
          <cell r="H1273">
            <v>3049550</v>
          </cell>
          <cell r="I1273">
            <v>35431</v>
          </cell>
          <cell r="K1273">
            <v>0</v>
          </cell>
          <cell r="L1273">
            <v>503001</v>
          </cell>
          <cell r="M1273" t="str">
            <v>GEAR</v>
          </cell>
        </row>
        <row r="1274">
          <cell r="B1274">
            <v>8881958600</v>
          </cell>
          <cell r="C1274" t="str">
            <v>MISSING</v>
          </cell>
          <cell r="D1274">
            <v>400</v>
          </cell>
          <cell r="F1274" t="str">
            <v>X</v>
          </cell>
          <cell r="G1274">
            <v>36727</v>
          </cell>
          <cell r="M1274" t="str">
            <v>bushing for nh lube pump</v>
          </cell>
        </row>
        <row r="1275">
          <cell r="B1275">
            <v>8881970000</v>
          </cell>
          <cell r="C1275">
            <v>0</v>
          </cell>
          <cell r="D1275">
            <v>900</v>
          </cell>
          <cell r="H1275">
            <v>3079700</v>
          </cell>
          <cell r="I1275">
            <v>35431</v>
          </cell>
          <cell r="K1275">
            <v>0</v>
          </cell>
          <cell r="L1275">
            <v>503001</v>
          </cell>
          <cell r="M1275" t="str">
            <v>GEAR</v>
          </cell>
        </row>
        <row r="1276">
          <cell r="B1276">
            <v>8881972500</v>
          </cell>
          <cell r="C1276">
            <v>2</v>
          </cell>
          <cell r="D1276">
            <v>900</v>
          </cell>
          <cell r="H1276">
            <v>3079725</v>
          </cell>
          <cell r="I1276">
            <v>35431</v>
          </cell>
          <cell r="K1276">
            <v>2</v>
          </cell>
          <cell r="L1276">
            <v>503001</v>
          </cell>
          <cell r="M1276" t="str">
            <v>GEAR</v>
          </cell>
        </row>
        <row r="1277">
          <cell r="B1277">
            <v>8881972900</v>
          </cell>
          <cell r="C1277">
            <v>2</v>
          </cell>
          <cell r="D1277">
            <v>900</v>
          </cell>
          <cell r="H1277">
            <v>3079729</v>
          </cell>
          <cell r="I1277">
            <v>35431</v>
          </cell>
          <cell r="K1277">
            <v>2</v>
          </cell>
          <cell r="L1277">
            <v>503001</v>
          </cell>
          <cell r="M1277" t="str">
            <v>GEAR</v>
          </cell>
        </row>
        <row r="1278">
          <cell r="B1278">
            <v>8881973200</v>
          </cell>
          <cell r="C1278">
            <v>0</v>
          </cell>
          <cell r="D1278">
            <v>900</v>
          </cell>
          <cell r="H1278">
            <v>3079732</v>
          </cell>
          <cell r="I1278">
            <v>35431</v>
          </cell>
          <cell r="K1278">
            <v>0</v>
          </cell>
          <cell r="L1278">
            <v>503001</v>
          </cell>
          <cell r="M1278" t="str">
            <v>GEAR</v>
          </cell>
        </row>
        <row r="1279">
          <cell r="B1279">
            <v>8881975900</v>
          </cell>
          <cell r="C1279">
            <v>9</v>
          </cell>
          <cell r="D1279">
            <v>900</v>
          </cell>
          <cell r="H1279">
            <v>209759</v>
          </cell>
          <cell r="I1279">
            <v>35431</v>
          </cell>
          <cell r="K1279">
            <v>9</v>
          </cell>
          <cell r="L1279">
            <v>503001</v>
          </cell>
          <cell r="M1279" t="str">
            <v>GEAR</v>
          </cell>
        </row>
        <row r="1280">
          <cell r="B1280">
            <v>8881976049</v>
          </cell>
          <cell r="C1280" t="str">
            <v>MISSING</v>
          </cell>
          <cell r="D1280">
            <v>206</v>
          </cell>
          <cell r="G1280">
            <v>36453</v>
          </cell>
          <cell r="H1280" t="str">
            <v>0717-CEL-9760</v>
          </cell>
          <cell r="M1280" t="str">
            <v>CAMSHAFT PROTO GEAR</v>
          </cell>
        </row>
        <row r="1281">
          <cell r="B1281">
            <v>8881976149</v>
          </cell>
          <cell r="C1281" t="str">
            <v>MISSING</v>
          </cell>
          <cell r="D1281">
            <v>206</v>
          </cell>
          <cell r="G1281">
            <v>36453</v>
          </cell>
          <cell r="H1281" t="str">
            <v>0717-CEL-9761</v>
          </cell>
          <cell r="M1281" t="str">
            <v>CRANKSHAFT PROTO GEAR</v>
          </cell>
        </row>
        <row r="1282">
          <cell r="B1282">
            <v>8881979100</v>
          </cell>
          <cell r="C1282">
            <v>0</v>
          </cell>
          <cell r="D1282">
            <v>900</v>
          </cell>
          <cell r="H1282">
            <v>3079791</v>
          </cell>
          <cell r="I1282">
            <v>35431</v>
          </cell>
          <cell r="K1282">
            <v>0</v>
          </cell>
          <cell r="L1282">
            <v>503001</v>
          </cell>
          <cell r="M1282" t="str">
            <v>GEAR</v>
          </cell>
        </row>
        <row r="1283">
          <cell r="B1283">
            <v>8881979140</v>
          </cell>
          <cell r="C1283" t="str">
            <v>MISSING</v>
          </cell>
          <cell r="D1283">
            <v>508</v>
          </cell>
          <cell r="M1283" t="str">
            <v>LUBE GEAR</v>
          </cell>
        </row>
        <row r="1284">
          <cell r="B1284">
            <v>8881982440</v>
          </cell>
          <cell r="C1284">
            <v>2</v>
          </cell>
          <cell r="D1284">
            <v>206</v>
          </cell>
          <cell r="G1284">
            <v>38191</v>
          </cell>
          <cell r="H1284">
            <v>3609824</v>
          </cell>
          <cell r="I1284">
            <v>35431</v>
          </cell>
          <cell r="K1284">
            <v>2</v>
          </cell>
          <cell r="L1284">
            <v>503001</v>
          </cell>
          <cell r="M1284" t="str">
            <v>Lube Gear NH</v>
          </cell>
        </row>
        <row r="1285">
          <cell r="B1285">
            <v>8881983840</v>
          </cell>
          <cell r="C1285">
            <v>3</v>
          </cell>
          <cell r="D1285">
            <v>206</v>
          </cell>
          <cell r="G1285">
            <v>38191</v>
          </cell>
          <cell r="H1285">
            <v>3609838</v>
          </cell>
          <cell r="I1285">
            <v>35431</v>
          </cell>
          <cell r="K1285">
            <v>3</v>
          </cell>
          <cell r="L1285">
            <v>503001</v>
          </cell>
          <cell r="M1285" t="str">
            <v>Lube Gear NH/V12</v>
          </cell>
        </row>
        <row r="1286">
          <cell r="B1286" t="str">
            <v>8881PUMP00</v>
          </cell>
          <cell r="C1286">
            <v>0</v>
          </cell>
          <cell r="D1286">
            <v>900</v>
          </cell>
          <cell r="H1286" t="str">
            <v>HYD. PUMP</v>
          </cell>
          <cell r="I1286">
            <v>35431</v>
          </cell>
          <cell r="K1286">
            <v>0</v>
          </cell>
          <cell r="L1286">
            <v>503001</v>
          </cell>
          <cell r="M1286" t="str">
            <v>GEAR</v>
          </cell>
        </row>
        <row r="1287">
          <cell r="B1287">
            <v>9000001111</v>
          </cell>
          <cell r="C1287" t="str">
            <v>MISSING</v>
          </cell>
          <cell r="D1287">
            <v>400</v>
          </cell>
          <cell r="F1287" t="str">
            <v>X</v>
          </cell>
          <cell r="G1287">
            <v>37552</v>
          </cell>
          <cell r="M1287" t="str">
            <v>Bolt - Socket Head (M5x10)</v>
          </cell>
        </row>
        <row r="1288">
          <cell r="B1288">
            <v>9000010911</v>
          </cell>
          <cell r="C1288" t="str">
            <v>BS3</v>
          </cell>
          <cell r="D1288">
            <v>400</v>
          </cell>
          <cell r="G1288">
            <v>37924</v>
          </cell>
          <cell r="M1288" t="str">
            <v>BOLT-SOCKET HEAD (M5 X 30)  REV. BS3</v>
          </cell>
        </row>
        <row r="1289">
          <cell r="B1289">
            <v>9000032111</v>
          </cell>
          <cell r="C1289" t="str">
            <v>BS3</v>
          </cell>
          <cell r="D1289">
            <v>400</v>
          </cell>
          <cell r="G1289">
            <v>37924</v>
          </cell>
          <cell r="M1289" t="str">
            <v>BOLT-SOCKET HEAD (M4 X 10)  REV. BS3</v>
          </cell>
        </row>
        <row r="1290">
          <cell r="B1290">
            <v>9000044811</v>
          </cell>
          <cell r="C1290" t="str">
            <v>BS3</v>
          </cell>
          <cell r="D1290">
            <v>400</v>
          </cell>
          <cell r="G1290">
            <v>37924</v>
          </cell>
          <cell r="M1290" t="str">
            <v>BOLT-SOCKET HEAD (M5 X 16)  REV. BS3</v>
          </cell>
        </row>
        <row r="1291">
          <cell r="B1291">
            <v>9000045611</v>
          </cell>
          <cell r="C1291" t="str">
            <v>BS3</v>
          </cell>
          <cell r="D1291">
            <v>400</v>
          </cell>
          <cell r="G1291">
            <v>37924</v>
          </cell>
          <cell r="M1291" t="str">
            <v>BOLT-SOCKET HEAD (M6 X 12)  REV. BS3</v>
          </cell>
        </row>
        <row r="1292">
          <cell r="B1292">
            <v>9000321111</v>
          </cell>
          <cell r="C1292" t="str">
            <v>-</v>
          </cell>
          <cell r="D1292">
            <v>400</v>
          </cell>
          <cell r="M1292" t="str">
            <v>M4 X 0.7 X 10MM SHCS  REV. -</v>
          </cell>
        </row>
        <row r="1293">
          <cell r="B1293">
            <v>9009000576</v>
          </cell>
          <cell r="C1293" t="str">
            <v>MISSING</v>
          </cell>
          <cell r="D1293">
            <v>400</v>
          </cell>
          <cell r="G1293">
            <v>37504</v>
          </cell>
          <cell r="H1293" t="str">
            <v>FO#F8YP-7A415-</v>
          </cell>
          <cell r="J1293" t="str">
            <v>B</v>
          </cell>
          <cell r="M1293" t="str">
            <v>BRG ASY - TRANS OPUT SHFT FRT</v>
          </cell>
        </row>
        <row r="1294">
          <cell r="B1294">
            <v>9009000676</v>
          </cell>
          <cell r="C1294" t="str">
            <v>MISSING</v>
          </cell>
          <cell r="D1294">
            <v>400</v>
          </cell>
          <cell r="G1294">
            <v>37504</v>
          </cell>
          <cell r="H1294" t="str">
            <v>FO#F8YP-7D234-</v>
          </cell>
          <cell r="J1294" t="str">
            <v>C</v>
          </cell>
          <cell r="M1294" t="str">
            <v>BRG ASY - TRANS SUN GR</v>
          </cell>
        </row>
        <row r="1295">
          <cell r="B1295">
            <v>9009000776</v>
          </cell>
          <cell r="C1295" t="str">
            <v>MISSING</v>
          </cell>
          <cell r="D1295">
            <v>400</v>
          </cell>
          <cell r="G1295">
            <v>37504</v>
          </cell>
          <cell r="H1295" t="str">
            <v>FO#F8YP-7A043-</v>
          </cell>
          <cell r="J1295" t="str">
            <v>C</v>
          </cell>
          <cell r="M1295" t="str">
            <v>BRG ASY - TRANS OPUT SHFT</v>
          </cell>
        </row>
        <row r="1296">
          <cell r="B1296">
            <v>9009000876</v>
          </cell>
          <cell r="C1296" t="str">
            <v>MISSING</v>
          </cell>
          <cell r="D1296">
            <v>400</v>
          </cell>
          <cell r="G1296">
            <v>37504</v>
          </cell>
          <cell r="H1296" t="str">
            <v>FO#F8YP-7R205-</v>
          </cell>
          <cell r="J1296" t="str">
            <v>C</v>
          </cell>
          <cell r="M1296" t="str">
            <v>BRG - TRANS OPUT SHFT</v>
          </cell>
        </row>
        <row r="1297">
          <cell r="B1297">
            <v>9009002286</v>
          </cell>
          <cell r="C1297" t="str">
            <v>MISSING</v>
          </cell>
          <cell r="D1297">
            <v>410</v>
          </cell>
          <cell r="G1297">
            <v>37995</v>
          </cell>
          <cell r="H1297" t="str">
            <v>FO#WSK-M2G348-</v>
          </cell>
          <cell r="J1297" t="str">
            <v>A</v>
          </cell>
          <cell r="M1297" t="str">
            <v>ADHESIVES - ANAEROBIC GASKET</v>
          </cell>
        </row>
        <row r="1298">
          <cell r="B1298">
            <v>9009004985</v>
          </cell>
          <cell r="C1298" t="str">
            <v>MISSING</v>
          </cell>
          <cell r="D1298">
            <v>410</v>
          </cell>
          <cell r="G1298">
            <v>37467</v>
          </cell>
          <cell r="H1298" t="str">
            <v>F8YP19M544AA</v>
          </cell>
          <cell r="J1298" t="str">
            <v>A</v>
          </cell>
          <cell r="M1298" t="str">
            <v>OIL - ENG LUB</v>
          </cell>
        </row>
        <row r="1299">
          <cell r="B1299">
            <v>9009009860</v>
          </cell>
          <cell r="C1299" t="str">
            <v>D4</v>
          </cell>
          <cell r="D1299">
            <v>400</v>
          </cell>
          <cell r="G1299">
            <v>37504</v>
          </cell>
          <cell r="H1299" t="str">
            <v>FO#F8YP7F376AA</v>
          </cell>
          <cell r="I1299">
            <v>36591</v>
          </cell>
          <cell r="J1299" t="str">
            <v>D</v>
          </cell>
          <cell r="K1299" t="str">
            <v>D4</v>
          </cell>
          <cell r="L1299">
            <v>504206</v>
          </cell>
          <cell r="M1299" t="str">
            <v>SE - TRANS MAN SHFT OIL</v>
          </cell>
        </row>
        <row r="1300">
          <cell r="B1300">
            <v>9009009960</v>
          </cell>
          <cell r="C1300" t="str">
            <v>E1</v>
          </cell>
          <cell r="D1300">
            <v>400</v>
          </cell>
          <cell r="G1300">
            <v>37504</v>
          </cell>
          <cell r="H1300" t="str">
            <v>FO#F3RP-7H260-</v>
          </cell>
          <cell r="I1300">
            <v>35643</v>
          </cell>
          <cell r="J1300" t="str">
            <v>C</v>
          </cell>
          <cell r="K1300" t="str">
            <v>E1</v>
          </cell>
          <cell r="L1300">
            <v>501950</v>
          </cell>
          <cell r="M1300" t="str">
            <v>SEAL ASS'Y - TRANS DIFFERENTIAL</v>
          </cell>
        </row>
        <row r="1301">
          <cell r="B1301">
            <v>9009011652</v>
          </cell>
          <cell r="C1301" t="str">
            <v>MISSING</v>
          </cell>
          <cell r="D1301">
            <v>400</v>
          </cell>
          <cell r="G1301">
            <v>38110</v>
          </cell>
          <cell r="H1301" t="str">
            <v>FO#F8YP-7H318-</v>
          </cell>
          <cell r="J1301" t="str">
            <v>C</v>
          </cell>
          <cell r="M1301" t="str">
            <v>RET - TRANS SNP RG (SECDRY SUN)</v>
          </cell>
        </row>
        <row r="1302">
          <cell r="B1302">
            <v>9009017060</v>
          </cell>
          <cell r="C1302" t="str">
            <v>MISSING</v>
          </cell>
          <cell r="D1302">
            <v>400</v>
          </cell>
          <cell r="G1302">
            <v>37924</v>
          </cell>
          <cell r="M1302" t="str">
            <v>SEAL-SHAFT(19.05 X 31.75 X 6.35)REV.</v>
          </cell>
        </row>
        <row r="1303">
          <cell r="B1303">
            <v>9009017160</v>
          </cell>
          <cell r="C1303" t="str">
            <v>B</v>
          </cell>
          <cell r="D1303">
            <v>400</v>
          </cell>
          <cell r="G1303">
            <v>37924</v>
          </cell>
          <cell r="M1303" t="str">
            <v>SEAL-SHAFT (29.4 X 42.8 X 8)  REV. B</v>
          </cell>
        </row>
        <row r="1304">
          <cell r="B1304">
            <v>9009017930</v>
          </cell>
          <cell r="C1304" t="str">
            <v>A1</v>
          </cell>
          <cell r="D1304">
            <v>400</v>
          </cell>
          <cell r="G1304">
            <v>37504</v>
          </cell>
          <cell r="H1304" t="str">
            <v>FO#F8YP7D071AC</v>
          </cell>
          <cell r="I1304">
            <v>35299</v>
          </cell>
          <cell r="J1304" t="str">
            <v>B</v>
          </cell>
          <cell r="K1304" t="str">
            <v>A1</v>
          </cell>
          <cell r="L1304">
            <v>501503</v>
          </cell>
          <cell r="M1304" t="str">
            <v>SHFT - TRANS PRK PWL</v>
          </cell>
        </row>
        <row r="1305">
          <cell r="B1305">
            <v>9009018030</v>
          </cell>
          <cell r="C1305" t="str">
            <v>A3</v>
          </cell>
          <cell r="D1305">
            <v>400</v>
          </cell>
          <cell r="G1305">
            <v>37504</v>
          </cell>
          <cell r="H1305" t="str">
            <v>FO#F8YP7R239-A</v>
          </cell>
          <cell r="I1305">
            <v>35299</v>
          </cell>
          <cell r="J1305" t="str">
            <v>C</v>
          </cell>
          <cell r="K1305" t="str">
            <v>A3</v>
          </cell>
          <cell r="L1305">
            <v>501486</v>
          </cell>
          <cell r="M1305" t="str">
            <v>DWL - TRANS TO CTR HSG</v>
          </cell>
        </row>
        <row r="1306">
          <cell r="B1306">
            <v>9009020151</v>
          </cell>
          <cell r="C1306" t="str">
            <v>B1</v>
          </cell>
          <cell r="D1306">
            <v>400</v>
          </cell>
          <cell r="G1306">
            <v>38110</v>
          </cell>
          <cell r="H1306" t="str">
            <v>FO#F8YP-7H213-</v>
          </cell>
          <cell r="I1306">
            <v>35769</v>
          </cell>
          <cell r="J1306" t="str">
            <v>B</v>
          </cell>
          <cell r="K1306" t="str">
            <v>B1</v>
          </cell>
          <cell r="L1306">
            <v>503105</v>
          </cell>
          <cell r="M1306" t="str">
            <v>RG - TRANS MAN CONTR SHFT RET</v>
          </cell>
        </row>
        <row r="1307">
          <cell r="B1307">
            <v>9009026050</v>
          </cell>
          <cell r="C1307" t="str">
            <v>MISSING</v>
          </cell>
          <cell r="D1307">
            <v>400</v>
          </cell>
          <cell r="G1307">
            <v>37504</v>
          </cell>
          <cell r="H1307" t="str">
            <v>FO#F8YP-7064-A</v>
          </cell>
          <cell r="J1307" t="str">
            <v>A</v>
          </cell>
          <cell r="M1307" t="str">
            <v>RG - TRANS OPUT SHFT SNP</v>
          </cell>
        </row>
        <row r="1308">
          <cell r="B1308">
            <v>9009032074</v>
          </cell>
          <cell r="C1308" t="str">
            <v>A</v>
          </cell>
          <cell r="D1308">
            <v>400</v>
          </cell>
          <cell r="G1308">
            <v>37504</v>
          </cell>
          <cell r="H1308" t="str">
            <v>FO#F8YP-7L429-</v>
          </cell>
          <cell r="I1308">
            <v>35643</v>
          </cell>
          <cell r="J1308" t="str">
            <v>C</v>
          </cell>
          <cell r="K1308" t="str">
            <v>A</v>
          </cell>
          <cell r="L1308">
            <v>501950</v>
          </cell>
          <cell r="M1308" t="str">
            <v>BRG - ASY TRANS PRIM (THRUST)</v>
          </cell>
        </row>
        <row r="1309">
          <cell r="B1309">
            <v>9009046761</v>
          </cell>
          <cell r="C1309" t="str">
            <v>BS3</v>
          </cell>
          <cell r="D1309">
            <v>400</v>
          </cell>
          <cell r="G1309">
            <v>37924</v>
          </cell>
          <cell r="J1309" t="str">
            <v>B</v>
          </cell>
          <cell r="M1309" t="str">
            <v>O-RING (47.3 X 2.6)  REV. BS3</v>
          </cell>
        </row>
        <row r="1310">
          <cell r="B1310">
            <v>9009046861</v>
          </cell>
          <cell r="C1310" t="str">
            <v>BS3</v>
          </cell>
          <cell r="D1310">
            <v>400</v>
          </cell>
          <cell r="G1310">
            <v>37924</v>
          </cell>
          <cell r="J1310" t="str">
            <v>B</v>
          </cell>
          <cell r="M1310" t="str">
            <v>O-RING (79.0 X 3.5)  REV. BS3</v>
          </cell>
        </row>
        <row r="1311">
          <cell r="B1311">
            <v>9009053471</v>
          </cell>
          <cell r="C1311" t="str">
            <v>BS</v>
          </cell>
          <cell r="D1311">
            <v>400</v>
          </cell>
          <cell r="G1311">
            <v>37924</v>
          </cell>
          <cell r="H1311" t="str">
            <v>7204B</v>
          </cell>
          <cell r="J1311" t="str">
            <v>B</v>
          </cell>
          <cell r="M1311" t="str">
            <v>BALL BEARING (20 X 47 X 14)  REV. BS</v>
          </cell>
        </row>
        <row r="1312">
          <cell r="B1312">
            <v>9009053571</v>
          </cell>
          <cell r="C1312" t="str">
            <v>BS</v>
          </cell>
          <cell r="D1312">
            <v>400</v>
          </cell>
          <cell r="E1312" t="str">
            <v>F</v>
          </cell>
          <cell r="G1312">
            <v>38004</v>
          </cell>
          <cell r="H1312" t="str">
            <v>7304B</v>
          </cell>
          <cell r="J1312" t="str">
            <v>B</v>
          </cell>
          <cell r="M1312" t="str">
            <v>BALL BEARING (20 X 52 X 15)  REV. BS</v>
          </cell>
        </row>
        <row r="1313">
          <cell r="B1313">
            <v>9009053671</v>
          </cell>
          <cell r="C1313" t="str">
            <v>BS</v>
          </cell>
          <cell r="D1313">
            <v>400</v>
          </cell>
          <cell r="G1313">
            <v>37924</v>
          </cell>
          <cell r="H1313" t="str">
            <v>7206B</v>
          </cell>
          <cell r="J1313" t="str">
            <v>B</v>
          </cell>
          <cell r="M1313" t="str">
            <v>BALL BEARING (20 X 62 X 16)  REV. BS</v>
          </cell>
        </row>
        <row r="1314">
          <cell r="B1314">
            <v>9009060715</v>
          </cell>
          <cell r="C1314" t="str">
            <v>BH</v>
          </cell>
          <cell r="D1314">
            <v>400</v>
          </cell>
          <cell r="G1314">
            <v>37504</v>
          </cell>
          <cell r="H1314" t="str">
            <v>FO#F8YP7010AA</v>
          </cell>
          <cell r="I1314">
            <v>35306</v>
          </cell>
          <cell r="J1314" t="str">
            <v>C</v>
          </cell>
          <cell r="K1314" t="str">
            <v>BH</v>
          </cell>
          <cell r="L1314">
            <v>501555</v>
          </cell>
          <cell r="M1314" t="str">
            <v>PLG - TRANS DRN</v>
          </cell>
        </row>
        <row r="1315">
          <cell r="B1315">
            <v>9009068255</v>
          </cell>
          <cell r="C1315" t="str">
            <v>A</v>
          </cell>
          <cell r="D1315">
            <v>400</v>
          </cell>
          <cell r="G1315">
            <v>37504</v>
          </cell>
          <cell r="H1315" t="str">
            <v>FO#F8YP-7A180-</v>
          </cell>
          <cell r="I1315">
            <v>35643</v>
          </cell>
          <cell r="J1315" t="str">
            <v>A</v>
          </cell>
          <cell r="K1315" t="str">
            <v>A</v>
          </cell>
          <cell r="L1315">
            <v>501950</v>
          </cell>
          <cell r="M1315" t="str">
            <v>SPG - TRANS PRK PWL</v>
          </cell>
        </row>
        <row r="1316">
          <cell r="B1316">
            <v>9009192544</v>
          </cell>
          <cell r="C1316" t="str">
            <v>MISSING</v>
          </cell>
          <cell r="D1316">
            <v>400</v>
          </cell>
          <cell r="G1316">
            <v>37924</v>
          </cell>
          <cell r="J1316" t="str">
            <v>B</v>
          </cell>
          <cell r="M1316" t="str">
            <v>WASHER-FENDER (6.5 X 22.5 X 2)  REV.</v>
          </cell>
        </row>
        <row r="1317">
          <cell r="B1317">
            <v>9009216244</v>
          </cell>
          <cell r="C1317" t="str">
            <v>MISSING</v>
          </cell>
          <cell r="D1317">
            <v>410</v>
          </cell>
          <cell r="G1317">
            <v>37504</v>
          </cell>
          <cell r="H1317" t="str">
            <v>FO#F8YP7H286DA</v>
          </cell>
          <cell r="J1317" t="str">
            <v>B</v>
          </cell>
          <cell r="M1317" t="str">
            <v>WSHR - TRANS GR THRS SEL</v>
          </cell>
        </row>
        <row r="1318">
          <cell r="B1318">
            <v>9009216344</v>
          </cell>
          <cell r="C1318" t="str">
            <v>MISSING</v>
          </cell>
          <cell r="D1318">
            <v>410</v>
          </cell>
          <cell r="G1318">
            <v>37638</v>
          </cell>
          <cell r="H1318" t="str">
            <v>FO#F8YP7H286EA</v>
          </cell>
          <cell r="J1318" t="str">
            <v>B</v>
          </cell>
          <cell r="M1318" t="str">
            <v>WSHR - TRANS GR THRS SEL</v>
          </cell>
        </row>
        <row r="1319">
          <cell r="B1319">
            <v>9009216444</v>
          </cell>
          <cell r="C1319" t="str">
            <v>MISSING</v>
          </cell>
          <cell r="D1319">
            <v>410</v>
          </cell>
          <cell r="G1319">
            <v>37504</v>
          </cell>
          <cell r="H1319" t="str">
            <v>FO#F8YP7H286FA</v>
          </cell>
          <cell r="J1319" t="str">
            <v>B</v>
          </cell>
          <cell r="M1319" t="str">
            <v>WSHR - TRANS GR THRS SEL</v>
          </cell>
        </row>
        <row r="1320">
          <cell r="B1320">
            <v>9009216544</v>
          </cell>
          <cell r="C1320" t="str">
            <v>MISSING</v>
          </cell>
          <cell r="D1320">
            <v>410</v>
          </cell>
          <cell r="G1320">
            <v>37504</v>
          </cell>
          <cell r="H1320" t="str">
            <v>FO#F8YP7H286GA</v>
          </cell>
          <cell r="J1320" t="str">
            <v>B</v>
          </cell>
          <cell r="M1320" t="str">
            <v>WSHR - TRANS GR THRS SEL</v>
          </cell>
        </row>
        <row r="1321">
          <cell r="B1321">
            <v>9009251744</v>
          </cell>
          <cell r="C1321" t="str">
            <v>BS3</v>
          </cell>
          <cell r="D1321">
            <v>400</v>
          </cell>
          <cell r="G1321">
            <v>37924</v>
          </cell>
          <cell r="H1321" t="str">
            <v>SHOWN ON CHART</v>
          </cell>
          <cell r="M1321" t="str">
            <v>SHIM (44.45 X 52.5 X .05)  REV. BS3</v>
          </cell>
        </row>
        <row r="1322">
          <cell r="B1322">
            <v>9009251844</v>
          </cell>
          <cell r="C1322" t="str">
            <v>BS3</v>
          </cell>
          <cell r="D1322">
            <v>400</v>
          </cell>
          <cell r="G1322">
            <v>37924</v>
          </cell>
          <cell r="H1322" t="str">
            <v>SHOWN ON CHART</v>
          </cell>
          <cell r="M1322" t="str">
            <v>SHIM (44.45 X 52.5 X .13)  REV. BS3</v>
          </cell>
        </row>
        <row r="1323">
          <cell r="B1323">
            <v>9009251944</v>
          </cell>
          <cell r="C1323" t="str">
            <v>BS3</v>
          </cell>
          <cell r="D1323">
            <v>400</v>
          </cell>
          <cell r="G1323">
            <v>37924</v>
          </cell>
          <cell r="H1323" t="str">
            <v>SHOWN ON CHART</v>
          </cell>
          <cell r="M1323" t="str">
            <v>SHIM (44.45 X 52.5 X .25)  REV. BS3</v>
          </cell>
        </row>
        <row r="1324">
          <cell r="B1324">
            <v>9009252044</v>
          </cell>
          <cell r="C1324" t="str">
            <v>BS3</v>
          </cell>
          <cell r="D1324">
            <v>400</v>
          </cell>
          <cell r="G1324">
            <v>37963</v>
          </cell>
          <cell r="H1324" t="str">
            <v>SHOWN ON CHART</v>
          </cell>
          <cell r="M1324" t="str">
            <v>SHIM (44.45 X 52.5 X .50)  REV. BS3</v>
          </cell>
        </row>
        <row r="1325">
          <cell r="B1325">
            <v>9009252144</v>
          </cell>
          <cell r="C1325" t="str">
            <v>BS3</v>
          </cell>
          <cell r="D1325">
            <v>400</v>
          </cell>
          <cell r="G1325">
            <v>37924</v>
          </cell>
          <cell r="H1325" t="str">
            <v>SHOWN ON CHART</v>
          </cell>
          <cell r="M1325" t="str">
            <v>SHIM (30.1 X 35.6 X .05)  REV. BS3</v>
          </cell>
        </row>
        <row r="1326">
          <cell r="B1326">
            <v>9009252244</v>
          </cell>
          <cell r="C1326" t="str">
            <v>BS3</v>
          </cell>
          <cell r="D1326">
            <v>400</v>
          </cell>
          <cell r="G1326">
            <v>37924</v>
          </cell>
          <cell r="H1326" t="str">
            <v>SHOWN ON CHART</v>
          </cell>
          <cell r="M1326" t="str">
            <v>SHIM (30.1 X 35.6 X .13)  REV. BS3</v>
          </cell>
        </row>
        <row r="1327">
          <cell r="B1327">
            <v>9009252344</v>
          </cell>
          <cell r="C1327" t="str">
            <v>BS3</v>
          </cell>
          <cell r="D1327">
            <v>400</v>
          </cell>
          <cell r="G1327">
            <v>37924</v>
          </cell>
          <cell r="H1327" t="str">
            <v>SHOWN ON CHART</v>
          </cell>
          <cell r="M1327" t="str">
            <v>SHIM (30.1 X 35.6 X .25)  REV. BS3</v>
          </cell>
        </row>
        <row r="1328">
          <cell r="B1328">
            <v>9009252444</v>
          </cell>
          <cell r="C1328" t="str">
            <v>BS3</v>
          </cell>
          <cell r="D1328">
            <v>400</v>
          </cell>
          <cell r="G1328">
            <v>37924</v>
          </cell>
          <cell r="H1328" t="str">
            <v>SHOWN ON CHART</v>
          </cell>
          <cell r="M1328" t="str">
            <v>SHIM (30.1 X 35.6 X .50)  REV. BS3</v>
          </cell>
        </row>
        <row r="1329">
          <cell r="B1329">
            <v>9009962944</v>
          </cell>
          <cell r="C1329" t="str">
            <v>BS3</v>
          </cell>
          <cell r="D1329">
            <v>900</v>
          </cell>
          <cell r="F1329" t="str">
            <v>X</v>
          </cell>
          <cell r="G1329">
            <v>37196</v>
          </cell>
          <cell r="J1329" t="str">
            <v>B</v>
          </cell>
          <cell r="M1329" t="str">
            <v>CHART-SHIM (44.45 X 52.5)  REV. BS3</v>
          </cell>
        </row>
        <row r="1330">
          <cell r="B1330">
            <v>9009963044</v>
          </cell>
          <cell r="C1330" t="str">
            <v>B</v>
          </cell>
          <cell r="D1330">
            <v>900</v>
          </cell>
          <cell r="F1330" t="str">
            <v>X</v>
          </cell>
          <cell r="G1330">
            <v>37196</v>
          </cell>
          <cell r="J1330" t="str">
            <v>B</v>
          </cell>
          <cell r="M1330" t="str">
            <v>CHART-SHIM (30.1 X 35.6 X H)  REV. B</v>
          </cell>
        </row>
        <row r="1331">
          <cell r="B1331" t="str">
            <v>ACC-850000</v>
          </cell>
          <cell r="C1331" t="str">
            <v>MISSING</v>
          </cell>
          <cell r="D1331" t="str">
            <v>M00</v>
          </cell>
          <cell r="F1331" t="str">
            <v>X</v>
          </cell>
          <cell r="G1331">
            <v>36906</v>
          </cell>
          <cell r="M1331" t="str">
            <v>568-421-012 ACCUMALATOR  (GF)</v>
          </cell>
        </row>
        <row r="1332">
          <cell r="B1332" t="str">
            <v>ACC-850001</v>
          </cell>
          <cell r="C1332" t="str">
            <v>MISSING</v>
          </cell>
          <cell r="D1332" t="str">
            <v>M00</v>
          </cell>
          <cell r="G1332">
            <v>37959</v>
          </cell>
          <cell r="M1332" t="str">
            <v>A17530 ACCUMALATOR  , VICKERS</v>
          </cell>
        </row>
        <row r="1333">
          <cell r="B1333" t="str">
            <v>ACC-850002</v>
          </cell>
          <cell r="C1333" t="str">
            <v>MISSING</v>
          </cell>
          <cell r="D1333" t="str">
            <v>M00</v>
          </cell>
          <cell r="G1333">
            <v>37959</v>
          </cell>
          <cell r="M1333" t="str">
            <v>568-421-006 ACCUMALATOR, HYD</v>
          </cell>
        </row>
        <row r="1334">
          <cell r="B1334" t="str">
            <v>ACT-850003</v>
          </cell>
          <cell r="C1334" t="str">
            <v>MISSING</v>
          </cell>
          <cell r="D1334" t="str">
            <v>M00</v>
          </cell>
          <cell r="F1334" t="str">
            <v>X</v>
          </cell>
          <cell r="G1334">
            <v>36143</v>
          </cell>
          <cell r="M1334" t="str">
            <v>activator  v-3000-1</v>
          </cell>
        </row>
        <row r="1335">
          <cell r="B1335" t="str">
            <v>ADA-850004</v>
          </cell>
          <cell r="C1335" t="str">
            <v>MISSING</v>
          </cell>
          <cell r="D1335" t="str">
            <v>M00</v>
          </cell>
          <cell r="F1335" t="str">
            <v>X</v>
          </cell>
          <cell r="G1335">
            <v>36145</v>
          </cell>
          <cell r="M1335" t="str">
            <v>ADAPTER  1215B</v>
          </cell>
        </row>
        <row r="1336">
          <cell r="B1336" t="str">
            <v>ADA-850005</v>
          </cell>
          <cell r="C1336" t="str">
            <v>MISSING</v>
          </cell>
          <cell r="D1336" t="str">
            <v>M00</v>
          </cell>
          <cell r="G1336">
            <v>37959</v>
          </cell>
          <cell r="M1336" t="str">
            <v>ADAPTER, BEZEL  30755223-002</v>
          </cell>
        </row>
        <row r="1337">
          <cell r="B1337" t="str">
            <v>ADA-850006</v>
          </cell>
          <cell r="C1337" t="str">
            <v>MISSING</v>
          </cell>
          <cell r="D1337" t="str">
            <v>M00</v>
          </cell>
          <cell r="G1337">
            <v>37958</v>
          </cell>
          <cell r="M1337" t="str">
            <v>ADAPTER, DRAW BAR  4045302</v>
          </cell>
        </row>
        <row r="1338">
          <cell r="B1338" t="str">
            <v>ADA-850007</v>
          </cell>
          <cell r="C1338" t="str">
            <v>MISSING</v>
          </cell>
          <cell r="D1338" t="str">
            <v>M00</v>
          </cell>
          <cell r="F1338" t="str">
            <v>X</v>
          </cell>
          <cell r="G1338">
            <v>36145</v>
          </cell>
          <cell r="M1338" t="str">
            <v>ADAPTER, WHEEL  4060</v>
          </cell>
        </row>
        <row r="1339">
          <cell r="B1339" t="str">
            <v>ADA-850008</v>
          </cell>
          <cell r="C1339" t="str">
            <v>MISSING</v>
          </cell>
          <cell r="D1339" t="str">
            <v>M00</v>
          </cell>
          <cell r="F1339" t="str">
            <v>X</v>
          </cell>
          <cell r="G1339">
            <v>38062</v>
          </cell>
          <cell r="M1339" t="str">
            <v>DEL*ADAPTER, WHEEL  6040</v>
          </cell>
        </row>
        <row r="1340">
          <cell r="B1340" t="str">
            <v>ADA-851711</v>
          </cell>
          <cell r="C1340" t="str">
            <v>MISSING</v>
          </cell>
          <cell r="D1340" t="str">
            <v>M00</v>
          </cell>
          <cell r="M1340" t="str">
            <v>30-8711-46 ADAPTER ASSEMBLY (MAKINO)</v>
          </cell>
        </row>
        <row r="1341">
          <cell r="B1341" t="str">
            <v>AIR-851100</v>
          </cell>
          <cell r="C1341" t="str">
            <v>MISSING</v>
          </cell>
          <cell r="D1341" t="str">
            <v>M00</v>
          </cell>
          <cell r="G1341">
            <v>38012</v>
          </cell>
          <cell r="M1341" t="str">
            <v>CG1BN32-350  S.M.C CYL. OKUMA HOWA</v>
          </cell>
        </row>
        <row r="1342">
          <cell r="B1342" t="str">
            <v>AIR-8511000</v>
          </cell>
          <cell r="C1342" t="str">
            <v>MISSING</v>
          </cell>
          <cell r="D1342" t="str">
            <v>M00</v>
          </cell>
          <cell r="G1342">
            <v>38012</v>
          </cell>
          <cell r="M1342" t="str">
            <v>DEL*CG1BN32-350 SMC CYLINDER OKUMA H</v>
          </cell>
        </row>
        <row r="1343">
          <cell r="B1343" t="str">
            <v>AIR-851445</v>
          </cell>
          <cell r="C1343" t="str">
            <v>MISSING</v>
          </cell>
          <cell r="D1343" t="str">
            <v>M00</v>
          </cell>
          <cell r="G1343">
            <v>37958</v>
          </cell>
          <cell r="M1343" t="str">
            <v>AIR TURBINE #A-GH-123     (CHAMFERMA</v>
          </cell>
        </row>
        <row r="1344">
          <cell r="B1344" t="str">
            <v>AKLUB-10-GH6</v>
          </cell>
          <cell r="C1344" t="str">
            <v>MISSING</v>
          </cell>
          <cell r="D1344">
            <v>400</v>
          </cell>
          <cell r="F1344" t="str">
            <v>X</v>
          </cell>
          <cell r="G1344">
            <v>38076</v>
          </cell>
          <cell r="H1344" t="str">
            <v>AKLUB-10-GH6</v>
          </cell>
          <cell r="M1344" t="str">
            <v>LUBRICANT, KLUBER 6-50 400ml</v>
          </cell>
        </row>
        <row r="1345">
          <cell r="B1345" t="str">
            <v>AMA-850009</v>
          </cell>
          <cell r="C1345" t="str">
            <v>MISSING</v>
          </cell>
          <cell r="D1345" t="str">
            <v>M00</v>
          </cell>
          <cell r="G1345">
            <v>37958</v>
          </cell>
          <cell r="M1345" t="str">
            <v>AMATURE, WARNER NATCO     5300-111-0</v>
          </cell>
        </row>
        <row r="1346">
          <cell r="B1346" t="str">
            <v>AMA-850010</v>
          </cell>
          <cell r="C1346" t="str">
            <v>MISSING</v>
          </cell>
          <cell r="D1346" t="str">
            <v>M00</v>
          </cell>
          <cell r="G1346">
            <v>37958</v>
          </cell>
          <cell r="M1346" t="str">
            <v>HUB, WARNER AMATURE BRAKE  5300-541-</v>
          </cell>
        </row>
        <row r="1347">
          <cell r="B1347" t="str">
            <v>AMP-850011</v>
          </cell>
          <cell r="C1347" t="str">
            <v>MISSING</v>
          </cell>
          <cell r="D1347" t="str">
            <v>M00</v>
          </cell>
          <cell r="F1347" t="str">
            <v>X</v>
          </cell>
          <cell r="G1347">
            <v>36143</v>
          </cell>
          <cell r="M1347" t="str">
            <v>AMPLIFIER, SERVO TRANSISTOR</v>
          </cell>
        </row>
        <row r="1348">
          <cell r="B1348" t="str">
            <v>ARM-850012</v>
          </cell>
          <cell r="C1348" t="str">
            <v>MISSING</v>
          </cell>
          <cell r="D1348" t="str">
            <v>M00</v>
          </cell>
          <cell r="F1348" t="str">
            <v>X</v>
          </cell>
          <cell r="G1348">
            <v>36906</v>
          </cell>
          <cell r="M1348" t="str">
            <v>ARM FOR 271 GRINDER  50652-B</v>
          </cell>
        </row>
        <row r="1349">
          <cell r="B1349" t="str">
            <v>ARM-850013</v>
          </cell>
          <cell r="C1349" t="str">
            <v>MISSING</v>
          </cell>
          <cell r="D1349" t="str">
            <v>M00</v>
          </cell>
          <cell r="F1349" t="str">
            <v>X</v>
          </cell>
          <cell r="G1349">
            <v>36242</v>
          </cell>
          <cell r="M1349" t="str">
            <v>ARM, DRESSER  26619</v>
          </cell>
        </row>
        <row r="1350">
          <cell r="B1350" t="str">
            <v>ARM-850014</v>
          </cell>
          <cell r="C1350" t="str">
            <v>MISSING</v>
          </cell>
          <cell r="D1350" t="str">
            <v>M00</v>
          </cell>
          <cell r="F1350" t="str">
            <v>X</v>
          </cell>
          <cell r="G1350">
            <v>36143</v>
          </cell>
          <cell r="M1350" t="str">
            <v>ARMATURE, FACE MOTOR  19181-0D0</v>
          </cell>
        </row>
        <row r="1351">
          <cell r="B1351" t="str">
            <v>ARM-850015</v>
          </cell>
          <cell r="C1351" t="str">
            <v>MISSING</v>
          </cell>
          <cell r="D1351" t="str">
            <v>M00</v>
          </cell>
          <cell r="F1351" t="str">
            <v>X</v>
          </cell>
          <cell r="G1351">
            <v>36143</v>
          </cell>
          <cell r="M1351" t="str">
            <v>ARMATURE, TACH AXIS 1,2,3  73876-A</v>
          </cell>
        </row>
        <row r="1352">
          <cell r="B1352" t="str">
            <v>ARM-850016</v>
          </cell>
          <cell r="C1352" t="str">
            <v>MISSING</v>
          </cell>
          <cell r="D1352" t="str">
            <v>M00</v>
          </cell>
          <cell r="G1352">
            <v>37956</v>
          </cell>
          <cell r="M1352" t="str">
            <v>LEVER, STRAIGHT ARM  ELO10-62401</v>
          </cell>
        </row>
        <row r="1353">
          <cell r="B1353" t="str">
            <v>ARM-851404</v>
          </cell>
          <cell r="C1353" t="str">
            <v>MISSING</v>
          </cell>
          <cell r="D1353" t="str">
            <v>M00</v>
          </cell>
          <cell r="G1353">
            <v>37937</v>
          </cell>
          <cell r="M1353" t="str">
            <v>DEL* PEN,HONEYWELL,#30756304-501(AC.</v>
          </cell>
        </row>
        <row r="1354">
          <cell r="B1354" t="str">
            <v>ARM-851538</v>
          </cell>
          <cell r="C1354" t="str">
            <v>MISSING</v>
          </cell>
          <cell r="D1354" t="str">
            <v>M00</v>
          </cell>
          <cell r="G1354">
            <v>37951</v>
          </cell>
          <cell r="M1354" t="str">
            <v>EUCHNER 06849 STRAIGHT ACTUATOR ARM</v>
          </cell>
        </row>
        <row r="1355">
          <cell r="B1355" t="str">
            <v>ASY-850017</v>
          </cell>
          <cell r="C1355" t="str">
            <v>MISSING</v>
          </cell>
          <cell r="D1355" t="str">
            <v>M00</v>
          </cell>
          <cell r="G1355">
            <v>37957</v>
          </cell>
          <cell r="M1355" t="str">
            <v>ASSEMBLY, BEARING  2MM209WI</v>
          </cell>
        </row>
        <row r="1356">
          <cell r="B1356" t="str">
            <v>ASY-850018</v>
          </cell>
          <cell r="C1356" t="str">
            <v>MISSING</v>
          </cell>
          <cell r="D1356" t="str">
            <v>M00</v>
          </cell>
          <cell r="F1356" t="str">
            <v>X</v>
          </cell>
          <cell r="G1356">
            <v>36143</v>
          </cell>
          <cell r="M1356" t="str">
            <v>ASSEMBLY, FURNACE UNIT 35TS10 (86035</v>
          </cell>
        </row>
        <row r="1357">
          <cell r="B1357" t="str">
            <v>ASY-850019</v>
          </cell>
          <cell r="C1357" t="str">
            <v>MISSING</v>
          </cell>
          <cell r="D1357" t="str">
            <v>M00</v>
          </cell>
          <cell r="F1357" t="str">
            <v>X</v>
          </cell>
          <cell r="G1357">
            <v>36143</v>
          </cell>
          <cell r="M1357" t="str">
            <v>ASSEMBLY, HOSE  F301-8-C3-C3-8-15-15</v>
          </cell>
        </row>
        <row r="1358">
          <cell r="B1358" t="str">
            <v>ASY-850020</v>
          </cell>
          <cell r="C1358" t="str">
            <v>MISSING</v>
          </cell>
          <cell r="D1358" t="str">
            <v>M00</v>
          </cell>
          <cell r="G1358">
            <v>37942</v>
          </cell>
          <cell r="M1358" t="str">
            <v>ASSEMBLY, LOWER HANDLER TRIP  158544</v>
          </cell>
        </row>
        <row r="1359">
          <cell r="B1359" t="str">
            <v>ASY-850021</v>
          </cell>
          <cell r="C1359" t="str">
            <v>MISSING</v>
          </cell>
          <cell r="D1359" t="str">
            <v>M00</v>
          </cell>
          <cell r="F1359" t="str">
            <v>X</v>
          </cell>
          <cell r="G1359">
            <v>36144</v>
          </cell>
          <cell r="M1359" t="str">
            <v>ASSEMBLY, METRIC HOSE FOR HONE</v>
          </cell>
        </row>
        <row r="1360">
          <cell r="B1360" t="str">
            <v>ASY-850022</v>
          </cell>
          <cell r="C1360" t="str">
            <v>MISSING</v>
          </cell>
          <cell r="D1360" t="str">
            <v>M00</v>
          </cell>
          <cell r="G1360">
            <v>37993</v>
          </cell>
          <cell r="M1360" t="str">
            <v>ASSEMBLY, PADDLE  0206-04215</v>
          </cell>
        </row>
        <row r="1361">
          <cell r="B1361" t="str">
            <v>ASY-850023</v>
          </cell>
          <cell r="C1361" t="str">
            <v>MISSING</v>
          </cell>
          <cell r="D1361" t="str">
            <v>M00</v>
          </cell>
          <cell r="F1361" t="str">
            <v>X</v>
          </cell>
          <cell r="G1361">
            <v>36969</v>
          </cell>
          <cell r="M1361" t="str">
            <v>ASSEMBLY, PADDLE  0206-04223</v>
          </cell>
        </row>
        <row r="1362">
          <cell r="B1362" t="str">
            <v>ASY-850024</v>
          </cell>
          <cell r="C1362" t="str">
            <v>MISSING</v>
          </cell>
          <cell r="D1362" t="str">
            <v>M00</v>
          </cell>
          <cell r="G1362">
            <v>37942</v>
          </cell>
          <cell r="M1362" t="str">
            <v>ASSEMBLY, UPPER HANDLE TRIP DOG 1756</v>
          </cell>
        </row>
        <row r="1363">
          <cell r="B1363" t="str">
            <v>ASY-850025</v>
          </cell>
          <cell r="C1363" t="str">
            <v>MISSING</v>
          </cell>
          <cell r="D1363" t="str">
            <v>M00</v>
          </cell>
          <cell r="F1363" t="str">
            <v>X</v>
          </cell>
          <cell r="G1363">
            <v>37993</v>
          </cell>
          <cell r="M1363" t="str">
            <v>ASSEMBLY, WHEEL-FOR WHEELABRATOR 685</v>
          </cell>
        </row>
        <row r="1364">
          <cell r="B1364" t="str">
            <v>ASY-850026</v>
          </cell>
          <cell r="C1364" t="str">
            <v>MISSING</v>
          </cell>
          <cell r="D1364" t="str">
            <v>M00</v>
          </cell>
          <cell r="G1364">
            <v>37958</v>
          </cell>
          <cell r="M1364" t="str">
            <v>ASSEMBLY, SCREW/0370300 NUT/03553230</v>
          </cell>
        </row>
        <row r="1365">
          <cell r="B1365" t="str">
            <v>ASY-851699</v>
          </cell>
          <cell r="C1365" t="str">
            <v>MISSING</v>
          </cell>
          <cell r="D1365" t="str">
            <v>M00</v>
          </cell>
          <cell r="G1365">
            <v>38092</v>
          </cell>
          <cell r="M1365" t="str">
            <v>04-CB7541 ANCHOR ASSEMBLY (IVA ROTAR</v>
          </cell>
        </row>
        <row r="1366">
          <cell r="B1366" t="str">
            <v>ASY-851993</v>
          </cell>
          <cell r="C1366" t="str">
            <v>MISSING</v>
          </cell>
          <cell r="D1366" t="str">
            <v>M00</v>
          </cell>
          <cell r="G1366">
            <v>37971</v>
          </cell>
          <cell r="M1366" t="str">
            <v>DEL*COUNTER BEAR ASSEMBLY LIEB 82/12</v>
          </cell>
        </row>
        <row r="1367">
          <cell r="B1367" t="str">
            <v>B2000-159-672</v>
          </cell>
          <cell r="C1367" t="str">
            <v>MISSING</v>
          </cell>
          <cell r="D1367">
            <v>400</v>
          </cell>
          <cell r="F1367" t="str">
            <v>X</v>
          </cell>
          <cell r="G1367">
            <v>38076</v>
          </cell>
          <cell r="H1367" t="str">
            <v>B2000-159-672</v>
          </cell>
          <cell r="M1367" t="str">
            <v>SHCS, METRIC, ACROMET M6x1x25mm</v>
          </cell>
        </row>
        <row r="1368">
          <cell r="B1368" t="str">
            <v>BAG-850027</v>
          </cell>
          <cell r="C1368" t="str">
            <v>MISSING</v>
          </cell>
          <cell r="D1368" t="str">
            <v>M00</v>
          </cell>
          <cell r="F1368" t="str">
            <v>X</v>
          </cell>
          <cell r="G1368">
            <v>36144</v>
          </cell>
          <cell r="M1368" t="str">
            <v>BAG, DUST COLLECTOR  W4555-0517</v>
          </cell>
        </row>
        <row r="1369">
          <cell r="B1369" t="str">
            <v>BAS-850028</v>
          </cell>
          <cell r="C1369" t="str">
            <v>MISSING</v>
          </cell>
          <cell r="D1369" t="str">
            <v>M00</v>
          </cell>
          <cell r="G1369">
            <v>37959</v>
          </cell>
          <cell r="M1369" t="str">
            <v>BASE, EAGLE  HB50130</v>
          </cell>
        </row>
        <row r="1370">
          <cell r="B1370" t="str">
            <v>BAT-850029</v>
          </cell>
          <cell r="C1370" t="str">
            <v>MISSING</v>
          </cell>
          <cell r="D1370" t="str">
            <v>M00</v>
          </cell>
          <cell r="F1370" t="str">
            <v>X</v>
          </cell>
          <cell r="G1370">
            <v>36145</v>
          </cell>
          <cell r="M1370" t="str">
            <v>BATTERY  6951K57</v>
          </cell>
        </row>
        <row r="1371">
          <cell r="B1371" t="str">
            <v>BAT-850030</v>
          </cell>
          <cell r="C1371" t="str">
            <v>MISSING</v>
          </cell>
          <cell r="D1371" t="str">
            <v>M00</v>
          </cell>
          <cell r="F1371" t="str">
            <v>X</v>
          </cell>
          <cell r="G1371">
            <v>36181</v>
          </cell>
          <cell r="M1371" t="str">
            <v>BATTERY A980-0031-T002</v>
          </cell>
        </row>
        <row r="1372">
          <cell r="B1372" t="str">
            <v>BAT-850031</v>
          </cell>
          <cell r="C1372" t="str">
            <v>MISSING</v>
          </cell>
          <cell r="D1372" t="str">
            <v>M00</v>
          </cell>
          <cell r="G1372">
            <v>37943</v>
          </cell>
          <cell r="M1372" t="str">
            <v>*DEL A98L-0031-0007 BATTERY PACK</v>
          </cell>
        </row>
        <row r="1373">
          <cell r="B1373" t="str">
            <v>BAT-851436</v>
          </cell>
          <cell r="C1373" t="str">
            <v>MISSING</v>
          </cell>
          <cell r="D1373" t="str">
            <v>M00</v>
          </cell>
          <cell r="G1373">
            <v>37956</v>
          </cell>
          <cell r="M1373" t="str">
            <v>3V BATTERY FOR FANUC CONTROL   (ATL)</v>
          </cell>
        </row>
        <row r="1374">
          <cell r="B1374" t="str">
            <v>BAT-851437</v>
          </cell>
          <cell r="C1374" t="str">
            <v>MISSING</v>
          </cell>
          <cell r="D1374" t="str">
            <v>M00</v>
          </cell>
          <cell r="G1374">
            <v>38014</v>
          </cell>
          <cell r="M1374" t="str">
            <v>BR-C 3V BATTERY FOR FANUC      (ATL)</v>
          </cell>
        </row>
        <row r="1375">
          <cell r="B1375" t="str">
            <v>BAT-851438</v>
          </cell>
          <cell r="C1375" t="str">
            <v>MISSING</v>
          </cell>
          <cell r="D1375" t="str">
            <v>M00</v>
          </cell>
          <cell r="G1375">
            <v>37956</v>
          </cell>
          <cell r="M1375" t="str">
            <v>BATTERY FAUC A98L-0031-0007</v>
          </cell>
        </row>
        <row r="1376">
          <cell r="B1376" t="str">
            <v>BAT-851439</v>
          </cell>
          <cell r="C1376" t="str">
            <v>MISSING</v>
          </cell>
          <cell r="D1376" t="str">
            <v>M00</v>
          </cell>
          <cell r="G1376">
            <v>37956</v>
          </cell>
          <cell r="M1376" t="str">
            <v>FANUC BATTERY A98L-0001-0902  (6V)</v>
          </cell>
        </row>
        <row r="1377">
          <cell r="B1377" t="str">
            <v>BAT-851696</v>
          </cell>
          <cell r="C1377" t="str">
            <v>MISSING</v>
          </cell>
          <cell r="D1377" t="str">
            <v>M00</v>
          </cell>
          <cell r="M1377" t="str">
            <v>A98L-0031-0012 BATTERY CR17450SE-R (</v>
          </cell>
        </row>
        <row r="1378">
          <cell r="B1378" t="str">
            <v>BAZ-800978</v>
          </cell>
          <cell r="C1378" t="str">
            <v>MISSING</v>
          </cell>
          <cell r="D1378">
            <v>700</v>
          </cell>
          <cell r="G1378">
            <v>38070</v>
          </cell>
          <cell r="M1378" t="str">
            <v>END MILL INSERTED.826 DWG297204RO4</v>
          </cell>
        </row>
        <row r="1379">
          <cell r="B1379" t="str">
            <v>BAZ-800979</v>
          </cell>
          <cell r="C1379" t="str">
            <v>MISSING</v>
          </cell>
          <cell r="D1379">
            <v>700</v>
          </cell>
          <cell r="G1379">
            <v>38070</v>
          </cell>
          <cell r="M1379" t="str">
            <v>END MILL INSERTED .719 ECI</v>
          </cell>
        </row>
        <row r="1380">
          <cell r="B1380" t="str">
            <v>BAZ-800980</v>
          </cell>
          <cell r="C1380" t="str">
            <v>MISSING</v>
          </cell>
          <cell r="D1380">
            <v>700</v>
          </cell>
          <cell r="G1380">
            <v>38070</v>
          </cell>
          <cell r="M1380" t="str">
            <v>BAR TREPANNING ECI PKT 3073343.719.8</v>
          </cell>
        </row>
        <row r="1381">
          <cell r="B1381" t="str">
            <v>BAZ-800982</v>
          </cell>
          <cell r="C1381" t="str">
            <v>MISSING</v>
          </cell>
          <cell r="D1381">
            <v>700</v>
          </cell>
          <cell r="G1381">
            <v>38077</v>
          </cell>
          <cell r="M1381" t="str">
            <v>COLLET 100TGC012M 10.2MM FOR M12 HOL</v>
          </cell>
        </row>
        <row r="1382">
          <cell r="B1382" t="str">
            <v>BAZ-800983</v>
          </cell>
          <cell r="C1382" t="str">
            <v>MISSING</v>
          </cell>
          <cell r="D1382">
            <v>700</v>
          </cell>
          <cell r="G1382">
            <v>38148</v>
          </cell>
          <cell r="M1382" t="str">
            <v>DRILL 10.2MM DIA.CARB. B225A10200 CS</v>
          </cell>
        </row>
        <row r="1383">
          <cell r="B1383" t="str">
            <v>BAZ-800984</v>
          </cell>
          <cell r="C1383" t="str">
            <v>MISSING</v>
          </cell>
          <cell r="D1383">
            <v>700</v>
          </cell>
          <cell r="G1383">
            <v>38077</v>
          </cell>
          <cell r="M1383" t="str">
            <v>COLLET TG100  100TG0375 .375 DIA.</v>
          </cell>
        </row>
        <row r="1384">
          <cell r="B1384" t="str">
            <v>BAZ-800985</v>
          </cell>
          <cell r="C1384" t="str">
            <v>MISSING</v>
          </cell>
          <cell r="D1384">
            <v>700</v>
          </cell>
          <cell r="G1384">
            <v>38068</v>
          </cell>
          <cell r="M1384" t="str">
            <v>73532950589 90 DEG. COUNTERSINK</v>
          </cell>
        </row>
        <row r="1385">
          <cell r="B1385" t="str">
            <v>BAZ-800986</v>
          </cell>
          <cell r="C1385" t="str">
            <v>MISSING</v>
          </cell>
          <cell r="D1385">
            <v>700</v>
          </cell>
          <cell r="G1385">
            <v>38106</v>
          </cell>
          <cell r="M1385" t="str">
            <v>WFLK 115 BM MOD TAP CHUCK SS1"</v>
          </cell>
        </row>
        <row r="1386">
          <cell r="B1386" t="str">
            <v>BAZ-800987</v>
          </cell>
          <cell r="C1386" t="str">
            <v>MISSING</v>
          </cell>
          <cell r="D1386">
            <v>700</v>
          </cell>
          <cell r="G1386">
            <v>38077</v>
          </cell>
          <cell r="M1386" t="str">
            <v>TAP ADAPTER FOR #1 SERIES TAP ADAPTE</v>
          </cell>
        </row>
        <row r="1387">
          <cell r="B1387" t="str">
            <v>BAZ-800988</v>
          </cell>
          <cell r="C1387" t="str">
            <v>MISSING</v>
          </cell>
          <cell r="D1387">
            <v>700</v>
          </cell>
          <cell r="G1387">
            <v>38077</v>
          </cell>
          <cell r="M1387" t="str">
            <v>TAP M12 X 1.75 AU4614000112</v>
          </cell>
        </row>
        <row r="1388">
          <cell r="B1388" t="str">
            <v>BAZ-800990</v>
          </cell>
          <cell r="C1388" t="str">
            <v>MISSING</v>
          </cell>
          <cell r="D1388">
            <v>700</v>
          </cell>
          <cell r="F1388" t="str">
            <v>X</v>
          </cell>
          <cell r="G1388">
            <v>36299</v>
          </cell>
          <cell r="M1388" t="str">
            <v>END MILL HDRHEC50054 CARBIDE KC625</v>
          </cell>
        </row>
        <row r="1389">
          <cell r="B1389" t="str">
            <v>BAZ-800991</v>
          </cell>
          <cell r="C1389" t="str">
            <v>MISSING</v>
          </cell>
          <cell r="D1389">
            <v>700</v>
          </cell>
          <cell r="G1389">
            <v>38066</v>
          </cell>
          <cell r="M1389" t="str">
            <v>ENDMILL .500 DIA. CRHEC500S4R30KC610</v>
          </cell>
        </row>
        <row r="1390">
          <cell r="B1390" t="str">
            <v>BAZ-800993</v>
          </cell>
          <cell r="C1390" t="str">
            <v>MISSING</v>
          </cell>
          <cell r="D1390">
            <v>700</v>
          </cell>
          <cell r="G1390">
            <v>38066</v>
          </cell>
          <cell r="M1390" t="str">
            <v>ENDMILL, .156 CARB. DHECW156S4 KC610</v>
          </cell>
        </row>
        <row r="1391">
          <cell r="B1391" t="str">
            <v>BAZ-800995</v>
          </cell>
          <cell r="C1391" t="str">
            <v>MISSING</v>
          </cell>
          <cell r="D1391">
            <v>700</v>
          </cell>
          <cell r="G1391">
            <v>38148</v>
          </cell>
          <cell r="M1391" t="str">
            <v>COLLET 6MMID ER16COLLET 16ER060M</v>
          </cell>
        </row>
        <row r="1392">
          <cell r="B1392" t="str">
            <v>BAZ-800996</v>
          </cell>
          <cell r="C1392" t="str">
            <v>MISSING</v>
          </cell>
          <cell r="D1392">
            <v>700</v>
          </cell>
          <cell r="G1392">
            <v>38148</v>
          </cell>
          <cell r="M1392" t="str">
            <v>DRILL CARBIDE B221A0390 CS5 3.9MM</v>
          </cell>
        </row>
        <row r="1393">
          <cell r="B1393" t="str">
            <v>BAZ-800997</v>
          </cell>
          <cell r="C1393" t="str">
            <v>MISSING</v>
          </cell>
          <cell r="D1393">
            <v>700</v>
          </cell>
          <cell r="G1393">
            <v>38077</v>
          </cell>
          <cell r="M1393" t="str">
            <v>COLLET .375 DIA TG100 SEALED 3/8 I.D</v>
          </cell>
        </row>
        <row r="1394">
          <cell r="B1394" t="str">
            <v>BAZ-800998</v>
          </cell>
          <cell r="C1394" t="str">
            <v>MISSING</v>
          </cell>
          <cell r="D1394">
            <v>700</v>
          </cell>
          <cell r="G1394">
            <v>38077</v>
          </cell>
          <cell r="M1394" t="str">
            <v>TAP ADAPTER M8 T11012 RAPID CHANGE#1</v>
          </cell>
        </row>
        <row r="1395">
          <cell r="B1395" t="str">
            <v>BAZ-800999</v>
          </cell>
          <cell r="C1395" t="str">
            <v>MISSING</v>
          </cell>
          <cell r="D1395">
            <v>700</v>
          </cell>
          <cell r="G1395">
            <v>38170</v>
          </cell>
          <cell r="M1395" t="str">
            <v>TAP M8X1.25,318 DIASHANK B2201000008</v>
          </cell>
        </row>
        <row r="1396">
          <cell r="B1396" t="str">
            <v>BAZ-801001</v>
          </cell>
          <cell r="C1396" t="str">
            <v>MISSING</v>
          </cell>
          <cell r="D1396">
            <v>700</v>
          </cell>
          <cell r="G1396">
            <v>38077</v>
          </cell>
          <cell r="M1396" t="str">
            <v>TOOL CHAMFER/DEBURR M8 TAP HOLE</v>
          </cell>
        </row>
        <row r="1397">
          <cell r="B1397" t="str">
            <v>BAZ-801003</v>
          </cell>
          <cell r="C1397" t="str">
            <v>MISSING</v>
          </cell>
          <cell r="D1397">
            <v>700</v>
          </cell>
          <cell r="G1397">
            <v>38077</v>
          </cell>
          <cell r="M1397" t="str">
            <v>COLLET 1"DIA SEALED TG100 100TGC1000</v>
          </cell>
        </row>
        <row r="1398">
          <cell r="B1398" t="str">
            <v>BAZ-801004</v>
          </cell>
          <cell r="C1398" t="str">
            <v>MISSING</v>
          </cell>
          <cell r="D1398">
            <v>700</v>
          </cell>
          <cell r="G1398">
            <v>38077</v>
          </cell>
          <cell r="M1398" t="str">
            <v>COLLET SEALED  6MM DIA. 100TGC060M</v>
          </cell>
        </row>
        <row r="1399">
          <cell r="B1399" t="str">
            <v>BAZ-801005</v>
          </cell>
          <cell r="C1399" t="str">
            <v>MISSING</v>
          </cell>
          <cell r="D1399">
            <v>700</v>
          </cell>
          <cell r="G1399">
            <v>38070</v>
          </cell>
          <cell r="M1399" t="str">
            <v>DRILL 5.2  COOLANT B225A05200  CS5</v>
          </cell>
        </row>
        <row r="1400">
          <cell r="B1400" t="str">
            <v>BAZ-801006</v>
          </cell>
          <cell r="C1400" t="str">
            <v>MISSING</v>
          </cell>
          <cell r="D1400">
            <v>700</v>
          </cell>
          <cell r="G1400">
            <v>38077</v>
          </cell>
          <cell r="M1400" t="str">
            <v>COLLET NON-SEALED TG100 100TG0500</v>
          </cell>
        </row>
        <row r="1401">
          <cell r="B1401" t="str">
            <v>BAZ-801007</v>
          </cell>
          <cell r="C1401" t="str">
            <v>MISSING</v>
          </cell>
          <cell r="D1401">
            <v>700</v>
          </cell>
          <cell r="G1401">
            <v>38066</v>
          </cell>
          <cell r="M1401" t="str">
            <v>DRILL 08607187920 1/2"DIAX6IN.LG</v>
          </cell>
        </row>
        <row r="1402">
          <cell r="B1402" t="str">
            <v>BAZ-801008</v>
          </cell>
          <cell r="C1402" t="str">
            <v>MISSING</v>
          </cell>
          <cell r="D1402">
            <v>700</v>
          </cell>
          <cell r="G1402">
            <v>38148</v>
          </cell>
          <cell r="M1402" t="str">
            <v>COLLET 100TGC080M 8MM I.D. TG100</v>
          </cell>
        </row>
        <row r="1403">
          <cell r="B1403" t="str">
            <v>BAZ-801009</v>
          </cell>
          <cell r="C1403" t="str">
            <v>MISSING</v>
          </cell>
          <cell r="D1403">
            <v>700</v>
          </cell>
          <cell r="G1403">
            <v>38070</v>
          </cell>
          <cell r="M1403" t="str">
            <v>DRILL COOLANTB225A06800 CS5 6.8MM</v>
          </cell>
        </row>
        <row r="1404">
          <cell r="B1404" t="str">
            <v>BAZ-801010</v>
          </cell>
          <cell r="C1404" t="str">
            <v>MISSING</v>
          </cell>
          <cell r="D1404">
            <v>700</v>
          </cell>
          <cell r="F1404" t="str">
            <v>X</v>
          </cell>
          <cell r="G1404">
            <v>36512</v>
          </cell>
          <cell r="M1404" t="str">
            <v>M8X1.25TAP APEX ACCESORYGEAR 3680550</v>
          </cell>
        </row>
        <row r="1405">
          <cell r="B1405" t="str">
            <v>BAZ-801011</v>
          </cell>
          <cell r="C1405" t="str">
            <v>MISSING</v>
          </cell>
          <cell r="D1405">
            <v>700</v>
          </cell>
          <cell r="G1405">
            <v>38077</v>
          </cell>
          <cell r="M1405" t="str">
            <v>COLLET NO PULLOUT 1/2"DIA 100TGNPO50</v>
          </cell>
        </row>
        <row r="1406">
          <cell r="B1406" t="str">
            <v>BAZ-801017</v>
          </cell>
          <cell r="C1406" t="str">
            <v>MISSING</v>
          </cell>
          <cell r="D1406">
            <v>700</v>
          </cell>
          <cell r="G1406">
            <v>38078</v>
          </cell>
          <cell r="M1406" t="str">
            <v>VALVE SEQUENCE 3073343 3820214    VE</v>
          </cell>
        </row>
        <row r="1407">
          <cell r="B1407" t="str">
            <v>BAZ-801018</v>
          </cell>
          <cell r="C1407" t="str">
            <v>MISSING</v>
          </cell>
          <cell r="D1407">
            <v>700</v>
          </cell>
          <cell r="G1407">
            <v>38078</v>
          </cell>
          <cell r="M1407" t="str">
            <v>CLAMP SWING 3073343 3820214       VE</v>
          </cell>
        </row>
        <row r="1408">
          <cell r="B1408" t="str">
            <v>BAZ-801019</v>
          </cell>
          <cell r="C1408" t="str">
            <v>MISSING</v>
          </cell>
          <cell r="D1408">
            <v>700</v>
          </cell>
          <cell r="G1408">
            <v>38078</v>
          </cell>
          <cell r="M1408" t="str">
            <v>CYLINDER MINI THREADED            VE</v>
          </cell>
        </row>
        <row r="1409">
          <cell r="B1409" t="str">
            <v>BAZ-801020</v>
          </cell>
          <cell r="C1409" t="str">
            <v>MISSING</v>
          </cell>
          <cell r="D1409">
            <v>700</v>
          </cell>
          <cell r="G1409">
            <v>38078</v>
          </cell>
          <cell r="M1409" t="str">
            <v>UNION ROTATING 3073343 3820214    VE</v>
          </cell>
        </row>
        <row r="1410">
          <cell r="B1410" t="str">
            <v>BAZ-801021</v>
          </cell>
          <cell r="C1410" t="str">
            <v>MISSING</v>
          </cell>
          <cell r="D1410">
            <v>700</v>
          </cell>
          <cell r="G1410">
            <v>38078</v>
          </cell>
          <cell r="M1410" t="str">
            <v>O RING MAKINO 3073343 3820214   VE</v>
          </cell>
        </row>
        <row r="1411">
          <cell r="B1411" t="str">
            <v>BAZ-801027</v>
          </cell>
          <cell r="C1411" t="str">
            <v>MISSING</v>
          </cell>
          <cell r="D1411">
            <v>700</v>
          </cell>
          <cell r="G1411">
            <v>38078</v>
          </cell>
          <cell r="M1411" t="str">
            <v>ORING MAKINO SPINDLE A55 13m11g704</v>
          </cell>
        </row>
        <row r="1412">
          <cell r="B1412" t="str">
            <v>BAZ-801050</v>
          </cell>
          <cell r="C1412" t="str">
            <v>MISSING</v>
          </cell>
          <cell r="D1412">
            <v>700</v>
          </cell>
          <cell r="G1412">
            <v>37943</v>
          </cell>
          <cell r="M1412" t="str">
            <v>OIL HYDRAULIC 1QT.MAKINOENERPAC PUMP</v>
          </cell>
        </row>
        <row r="1413">
          <cell r="B1413" t="str">
            <v>BAZ-801052</v>
          </cell>
          <cell r="C1413" t="str">
            <v>MISSING</v>
          </cell>
          <cell r="D1413">
            <v>700</v>
          </cell>
          <cell r="F1413" t="str">
            <v>X</v>
          </cell>
          <cell r="G1413">
            <v>36698</v>
          </cell>
          <cell r="M1413" t="str">
            <v>TOOTH LOCATOR APEX 3680545 3680521</v>
          </cell>
        </row>
        <row r="1414">
          <cell r="B1414" t="str">
            <v>BAZ-801056</v>
          </cell>
          <cell r="C1414" t="str">
            <v>MISSING</v>
          </cell>
          <cell r="D1414">
            <v>700</v>
          </cell>
          <cell r="G1414">
            <v>38070</v>
          </cell>
          <cell r="M1414" t="str">
            <v>COLLET 23/64" I.D.#100DA0359(MAKINO</v>
          </cell>
        </row>
        <row r="1415">
          <cell r="B1415" t="str">
            <v>BAZ-801057</v>
          </cell>
          <cell r="C1415" t="str">
            <v>MISSING</v>
          </cell>
          <cell r="D1415">
            <v>700</v>
          </cell>
          <cell r="G1415">
            <v>38070</v>
          </cell>
          <cell r="M1415" t="str">
            <v>COLLET 3/8" DIA. 100DA0375(MAKINO A5</v>
          </cell>
        </row>
        <row r="1416">
          <cell r="B1416" t="str">
            <v>BAZ-801058</v>
          </cell>
          <cell r="C1416" t="str">
            <v>MISSING</v>
          </cell>
          <cell r="D1416">
            <v>700</v>
          </cell>
          <cell r="G1416">
            <v>38077</v>
          </cell>
          <cell r="M1416" t="str">
            <v>COLLET 1" DIA.#100TG1000 (MAKINO A55</v>
          </cell>
        </row>
        <row r="1417">
          <cell r="B1417" t="str">
            <v>BAZ-801059</v>
          </cell>
          <cell r="C1417" t="str">
            <v>MISSING</v>
          </cell>
          <cell r="D1417">
            <v>700</v>
          </cell>
          <cell r="G1417">
            <v>38070</v>
          </cell>
          <cell r="M1417" t="str">
            <v>COLLET 1/2" DIAMETER #50TG0500</v>
          </cell>
        </row>
        <row r="1418">
          <cell r="B1418" t="str">
            <v>BAZ-801061</v>
          </cell>
          <cell r="C1418" t="str">
            <v>MISSING</v>
          </cell>
          <cell r="D1418">
            <v>700</v>
          </cell>
          <cell r="G1418">
            <v>38096</v>
          </cell>
          <cell r="M1418" t="str">
            <v>DRILL STEP HSS MAKINO*****SEE INV.NO</v>
          </cell>
        </row>
        <row r="1419">
          <cell r="B1419" t="str">
            <v>BAZ-801064</v>
          </cell>
          <cell r="C1419" t="str">
            <v>MISSING</v>
          </cell>
          <cell r="D1419">
            <v>700</v>
          </cell>
          <cell r="G1419">
            <v>38077</v>
          </cell>
          <cell r="M1419" t="str">
            <v>BLADE EZ BURR,TYPE HSS,L3AR0045S</v>
          </cell>
        </row>
        <row r="1420">
          <cell r="B1420" t="str">
            <v>BAZ-801065</v>
          </cell>
          <cell r="C1420" t="str">
            <v>MISSING</v>
          </cell>
          <cell r="D1420">
            <v>700</v>
          </cell>
          <cell r="G1420">
            <v>38066</v>
          </cell>
          <cell r="M1420" t="str">
            <v>TAP B02030000080 APEX PARTS</v>
          </cell>
        </row>
        <row r="1421">
          <cell r="B1421" t="str">
            <v>BAZ-801066</v>
          </cell>
          <cell r="C1421" t="str">
            <v>MISSING</v>
          </cell>
          <cell r="D1421">
            <v>700</v>
          </cell>
          <cell r="F1421" t="str">
            <v>X</v>
          </cell>
          <cell r="G1421">
            <v>36087</v>
          </cell>
          <cell r="M1421" t="str">
            <v>TOOL HOLE DEBURR*BLADE HOLDER</v>
          </cell>
        </row>
        <row r="1422">
          <cell r="B1422" t="str">
            <v>BAZ-801174</v>
          </cell>
          <cell r="C1422" t="str">
            <v>MISSING</v>
          </cell>
          <cell r="D1422">
            <v>700</v>
          </cell>
          <cell r="G1422">
            <v>38078</v>
          </cell>
          <cell r="M1422" t="str">
            <v>THREADED MINI CYLINDER #20-0104-02VE</v>
          </cell>
        </row>
        <row r="1423">
          <cell r="B1423" t="str">
            <v>BAZ-801175</v>
          </cell>
          <cell r="C1423" t="str">
            <v>MISSING</v>
          </cell>
          <cell r="D1423">
            <v>700</v>
          </cell>
          <cell r="F1423" t="str">
            <v>X</v>
          </cell>
          <cell r="G1423">
            <v>36840</v>
          </cell>
          <cell r="M1423" t="str">
            <v>xrth-a100 #1 rigid tap holder</v>
          </cell>
        </row>
        <row r="1424">
          <cell r="B1424" t="str">
            <v>BAZ-801301</v>
          </cell>
          <cell r="C1424" t="str">
            <v>MISSING</v>
          </cell>
          <cell r="D1424">
            <v>700</v>
          </cell>
          <cell r="G1424">
            <v>38202</v>
          </cell>
          <cell r="M1424" t="str">
            <v>END MILL FLUTED CRHEC312S4R30 KC610M</v>
          </cell>
        </row>
        <row r="1425">
          <cell r="B1425" t="str">
            <v>BAZ-801308</v>
          </cell>
          <cell r="C1425" t="str">
            <v>MISSING</v>
          </cell>
          <cell r="D1425">
            <v>700</v>
          </cell>
          <cell r="G1425">
            <v>38066</v>
          </cell>
          <cell r="M1425" t="str">
            <v>DRILL HHS JOBBER LENGTH</v>
          </cell>
        </row>
        <row r="1426">
          <cell r="B1426" t="str">
            <v>BAZ-801318</v>
          </cell>
          <cell r="C1426" t="str">
            <v>MISSING</v>
          </cell>
          <cell r="D1426">
            <v>700</v>
          </cell>
          <cell r="G1426">
            <v>38182</v>
          </cell>
          <cell r="M1426" t="str">
            <v>B225A08500 CS5 8.5 DIA. CARBIDE DRIL</v>
          </cell>
        </row>
        <row r="1427">
          <cell r="B1427" t="str">
            <v>BAZ-801319</v>
          </cell>
          <cell r="C1427" t="str">
            <v>MISSING</v>
          </cell>
          <cell r="D1427">
            <v>700</v>
          </cell>
          <cell r="G1427">
            <v>38113</v>
          </cell>
          <cell r="M1427" t="str">
            <v>B0201400.0100 PLUG TAP 3-FLUTE M10 X</v>
          </cell>
        </row>
        <row r="1428">
          <cell r="B1428" t="str">
            <v>BAZ-801320</v>
          </cell>
          <cell r="C1428" t="str">
            <v>MISSING</v>
          </cell>
          <cell r="D1428">
            <v>700</v>
          </cell>
          <cell r="G1428">
            <v>38035</v>
          </cell>
          <cell r="M1428" t="str">
            <v>b221a07500 cs5 7.8mm dia carbide dr</v>
          </cell>
        </row>
        <row r="1429">
          <cell r="B1429" t="str">
            <v>BAZ-801322</v>
          </cell>
          <cell r="C1429" t="str">
            <v>MISSING</v>
          </cell>
          <cell r="D1429">
            <v>700</v>
          </cell>
          <cell r="G1429">
            <v>38106</v>
          </cell>
          <cell r="M1429" t="str">
            <v>cv40km4060 silver cv40 taper to km 4</v>
          </cell>
        </row>
        <row r="1430">
          <cell r="B1430" t="str">
            <v>BAZ-801324</v>
          </cell>
          <cell r="C1430" t="str">
            <v>MISSING</v>
          </cell>
          <cell r="D1430">
            <v>700</v>
          </cell>
          <cell r="G1430">
            <v>38204</v>
          </cell>
          <cell r="M1430" t="str">
            <v>b225a11000 cs5 gold tin 11mm dia car</v>
          </cell>
        </row>
        <row r="1431">
          <cell r="B1431" t="str">
            <v>BAZ-801326</v>
          </cell>
          <cell r="C1431" t="str">
            <v>MISSING</v>
          </cell>
          <cell r="D1431">
            <v>700</v>
          </cell>
          <cell r="F1431" t="str">
            <v>X</v>
          </cell>
          <cell r="G1431">
            <v>37067</v>
          </cell>
          <cell r="M1431" t="str">
            <v>bnec 12ms4 12mm dia carbide ball nos</v>
          </cell>
        </row>
        <row r="1432">
          <cell r="B1432" t="str">
            <v>BAZ-801327</v>
          </cell>
          <cell r="C1432" t="str">
            <v>MISSING</v>
          </cell>
          <cell r="D1432">
            <v>700</v>
          </cell>
          <cell r="G1432">
            <v>38077</v>
          </cell>
          <cell r="M1432" t="str">
            <v>100 tg 12m collet silver steel 12mm</v>
          </cell>
        </row>
        <row r="1433">
          <cell r="B1433" t="str">
            <v>BAZ-801328</v>
          </cell>
          <cell r="C1433" t="str">
            <v>MISSING</v>
          </cell>
          <cell r="D1433">
            <v>700</v>
          </cell>
          <cell r="F1433" t="str">
            <v>X</v>
          </cell>
          <cell r="G1433">
            <v>37512</v>
          </cell>
          <cell r="M1433" t="str">
            <v>krc0312 .312 dia collet for 8mm ream</v>
          </cell>
        </row>
        <row r="1434">
          <cell r="B1434" t="str">
            <v>BAZ-801329</v>
          </cell>
          <cell r="C1434" t="str">
            <v>MISSING</v>
          </cell>
          <cell r="D1434">
            <v>700</v>
          </cell>
          <cell r="G1434">
            <v>38148</v>
          </cell>
          <cell r="M1434" t="str">
            <v>100 TG 10MM COLLET</v>
          </cell>
        </row>
        <row r="1435">
          <cell r="B1435" t="str">
            <v>BAZ-801335</v>
          </cell>
          <cell r="C1435" t="str">
            <v>MISSING</v>
          </cell>
          <cell r="D1435">
            <v>700</v>
          </cell>
          <cell r="F1435" t="str">
            <v>X</v>
          </cell>
          <cell r="G1435">
            <v>37788</v>
          </cell>
          <cell r="M1435" t="str">
            <v>SPADE DRILL BLADE HOLDER STRAIGHT SH</v>
          </cell>
        </row>
        <row r="1436">
          <cell r="B1436" t="str">
            <v>BAZ-801336</v>
          </cell>
          <cell r="C1436" t="str">
            <v>MISSING</v>
          </cell>
          <cell r="D1436">
            <v>700</v>
          </cell>
          <cell r="F1436" t="str">
            <v>X</v>
          </cell>
          <cell r="G1436">
            <v>37927</v>
          </cell>
          <cell r="M1436" t="str">
            <v xml:space="preserve"> QPV-1150-GDM SPADE DRILL BIT</v>
          </cell>
        </row>
        <row r="1437">
          <cell r="B1437" t="str">
            <v>BAZ-801337</v>
          </cell>
          <cell r="C1437" t="str">
            <v>MISSING</v>
          </cell>
          <cell r="D1437">
            <v>700</v>
          </cell>
          <cell r="G1437">
            <v>37960</v>
          </cell>
          <cell r="M1437" t="str">
            <v>12MM END MILL CARBIDE/W STRAIGHT SHA</v>
          </cell>
        </row>
        <row r="1438">
          <cell r="B1438" t="str">
            <v>BAZ-801338</v>
          </cell>
          <cell r="C1438" t="str">
            <v>MISSING</v>
          </cell>
          <cell r="D1438">
            <v>700</v>
          </cell>
          <cell r="G1438">
            <v>38196</v>
          </cell>
          <cell r="M1438" t="str">
            <v>LACATING PIN REPLACEMENT FOR BOA-284</v>
          </cell>
        </row>
        <row r="1439">
          <cell r="B1439" t="str">
            <v>BAZ-801379</v>
          </cell>
          <cell r="C1439" t="str">
            <v>MISSING</v>
          </cell>
          <cell r="D1439">
            <v>700</v>
          </cell>
          <cell r="G1439">
            <v>38078</v>
          </cell>
          <cell r="M1439" t="str">
            <v>BALL POINT HEX BIT #5492A84</v>
          </cell>
        </row>
        <row r="1440">
          <cell r="B1440" t="str">
            <v>BAZ-801380</v>
          </cell>
          <cell r="C1440" t="str">
            <v>MISSING</v>
          </cell>
          <cell r="D1440">
            <v>700</v>
          </cell>
          <cell r="G1440">
            <v>38078</v>
          </cell>
          <cell r="M1440" t="str">
            <v>7397A44 POWER BIT METRIC HEX-4MM</v>
          </cell>
        </row>
        <row r="1441">
          <cell r="B1441" t="str">
            <v>BAZ-801606</v>
          </cell>
          <cell r="C1441" t="str">
            <v>MISSING</v>
          </cell>
          <cell r="D1441">
            <v>700</v>
          </cell>
          <cell r="G1441">
            <v>38066</v>
          </cell>
          <cell r="M1441" t="str">
            <v>B221A03600 CS5 CARBIDE DRILL 3.6MM</v>
          </cell>
        </row>
        <row r="1442">
          <cell r="B1442" t="str">
            <v>BAZ-805162</v>
          </cell>
          <cell r="C1442" t="str">
            <v>MISSING</v>
          </cell>
          <cell r="D1442">
            <v>700</v>
          </cell>
          <cell r="G1442">
            <v>37855</v>
          </cell>
          <cell r="M1442" t="str">
            <v>DWG 1063810R00 BLACK HOLDER-MILLING</v>
          </cell>
        </row>
        <row r="1443">
          <cell r="B1443" t="str">
            <v>BAZ-805225</v>
          </cell>
          <cell r="C1443" t="str">
            <v>MISSING</v>
          </cell>
          <cell r="D1443">
            <v>700</v>
          </cell>
          <cell r="G1443">
            <v>38070</v>
          </cell>
          <cell r="M1443" t="str">
            <v>MILL END 45`LEAD POSI .5 SHANK 222-3</v>
          </cell>
        </row>
        <row r="1444">
          <cell r="B1444" t="str">
            <v>BAZ-805231</v>
          </cell>
          <cell r="C1444" t="str">
            <v>MISSING</v>
          </cell>
          <cell r="D1444">
            <v>700</v>
          </cell>
          <cell r="G1444">
            <v>38077</v>
          </cell>
          <cell r="M1444" t="str">
            <v>1.5"DIA COLLET EXTENTION 100DA0500 K</v>
          </cell>
        </row>
        <row r="1445">
          <cell r="B1445" t="str">
            <v>BAZ801050</v>
          </cell>
          <cell r="C1445" t="str">
            <v>MISSING</v>
          </cell>
          <cell r="D1445">
            <v>700</v>
          </cell>
          <cell r="F1445" t="str">
            <v>X</v>
          </cell>
          <cell r="G1445">
            <v>36457</v>
          </cell>
          <cell r="M1445" t="str">
            <v>OIL HYDRAULIC FOR ENERPACPUMP MAKINO</v>
          </cell>
        </row>
        <row r="1446">
          <cell r="B1446" t="str">
            <v>BEL-850032</v>
          </cell>
          <cell r="C1446" t="str">
            <v>MISSING</v>
          </cell>
          <cell r="D1446" t="str">
            <v>M00</v>
          </cell>
          <cell r="F1446" t="str">
            <v>X</v>
          </cell>
          <cell r="G1446">
            <v>37917</v>
          </cell>
          <cell r="M1446" t="str">
            <v>DEL*BELLOW  A290-7002-X220</v>
          </cell>
        </row>
        <row r="1447">
          <cell r="B1447" t="str">
            <v>BKR-850033</v>
          </cell>
          <cell r="C1447" t="str">
            <v>MISSING</v>
          </cell>
          <cell r="D1447" t="str">
            <v>M00</v>
          </cell>
          <cell r="G1447">
            <v>37959</v>
          </cell>
          <cell r="M1447" t="str">
            <v>BREAKER, 150 AMP SQ D  KAL261501021</v>
          </cell>
        </row>
        <row r="1448">
          <cell r="B1448" t="str">
            <v>BKR-850034</v>
          </cell>
          <cell r="C1448" t="str">
            <v>MISSING</v>
          </cell>
          <cell r="D1448" t="str">
            <v>M00</v>
          </cell>
          <cell r="G1448">
            <v>36143</v>
          </cell>
          <cell r="M1448" t="str">
            <v>BREAKER, CIRCUIT  5SN3-320</v>
          </cell>
        </row>
        <row r="1449">
          <cell r="B1449" t="str">
            <v>BKR-850035</v>
          </cell>
          <cell r="C1449" t="str">
            <v>MISSING</v>
          </cell>
          <cell r="D1449" t="str">
            <v>M00</v>
          </cell>
          <cell r="G1449">
            <v>37959</v>
          </cell>
          <cell r="M1449" t="str">
            <v>BREAKER, CIRCUIT  FAL240801021</v>
          </cell>
        </row>
        <row r="1450">
          <cell r="B1450" t="str">
            <v>BKR-850036</v>
          </cell>
          <cell r="C1450" t="str">
            <v>MISSING</v>
          </cell>
          <cell r="D1450" t="str">
            <v>M00</v>
          </cell>
          <cell r="G1450">
            <v>37959</v>
          </cell>
          <cell r="M1450" t="str">
            <v>BREAKER, CIRCUIT  KAL26150</v>
          </cell>
        </row>
        <row r="1451">
          <cell r="B1451" t="str">
            <v>BKR-850037</v>
          </cell>
          <cell r="C1451" t="str">
            <v>MISSING</v>
          </cell>
          <cell r="D1451" t="str">
            <v>M00</v>
          </cell>
          <cell r="G1451">
            <v>37956</v>
          </cell>
          <cell r="M1451" t="str">
            <v>BREAKER, SHUNT TRIP KIT 2609D39G19</v>
          </cell>
        </row>
        <row r="1452">
          <cell r="B1452" t="str">
            <v>BKR-850038</v>
          </cell>
          <cell r="C1452" t="str">
            <v>MISSING</v>
          </cell>
          <cell r="D1452" t="str">
            <v>M00</v>
          </cell>
          <cell r="G1452">
            <v>37956</v>
          </cell>
          <cell r="M1452" t="str">
            <v>BREAKER, SIEMENS CIRCUIT 10-16-A</v>
          </cell>
        </row>
        <row r="1453">
          <cell r="B1453" t="str">
            <v>BKR-850039</v>
          </cell>
          <cell r="C1453" t="str">
            <v>MISSING</v>
          </cell>
          <cell r="D1453" t="str">
            <v>M00</v>
          </cell>
          <cell r="G1453">
            <v>37956</v>
          </cell>
          <cell r="M1453" t="str">
            <v>BREAKER, SIEMENS CIRCUIT 3VU1300-1ML</v>
          </cell>
        </row>
        <row r="1454">
          <cell r="B1454" t="str">
            <v>BKR-850040</v>
          </cell>
          <cell r="C1454" t="str">
            <v>MISSING</v>
          </cell>
          <cell r="D1454" t="str">
            <v>M00</v>
          </cell>
          <cell r="G1454">
            <v>37959</v>
          </cell>
          <cell r="M1454" t="str">
            <v>BREAKER, SQUARE "D" CIRCUIT  KAL 362</v>
          </cell>
        </row>
        <row r="1455">
          <cell r="B1455" t="str">
            <v>BKR-850041</v>
          </cell>
          <cell r="C1455" t="str">
            <v>MISSING</v>
          </cell>
          <cell r="D1455" t="str">
            <v>M00</v>
          </cell>
          <cell r="G1455">
            <v>37959</v>
          </cell>
          <cell r="M1455" t="str">
            <v>BREAKER, WESTINGHOUSE CIRCUIT    HFB</v>
          </cell>
        </row>
        <row r="1456">
          <cell r="B1456" t="str">
            <v>BKT-850042</v>
          </cell>
          <cell r="C1456" t="str">
            <v>MISSING</v>
          </cell>
          <cell r="D1456" t="str">
            <v>M00</v>
          </cell>
          <cell r="F1456" t="str">
            <v>X</v>
          </cell>
          <cell r="G1456">
            <v>36144</v>
          </cell>
          <cell r="M1456" t="str">
            <v>BRACKET, CENTER S/S   774107</v>
          </cell>
        </row>
        <row r="1457">
          <cell r="B1457" t="str">
            <v>BKT-850043</v>
          </cell>
          <cell r="C1457" t="str">
            <v>MISSING</v>
          </cell>
          <cell r="D1457" t="str">
            <v>M00</v>
          </cell>
          <cell r="G1457">
            <v>37956</v>
          </cell>
          <cell r="M1457" t="str">
            <v>BRACKET, CYCLE SWITCH  511-968-002</v>
          </cell>
        </row>
        <row r="1458">
          <cell r="B1458" t="str">
            <v>BKT-850044</v>
          </cell>
          <cell r="C1458" t="str">
            <v>MISSING</v>
          </cell>
          <cell r="D1458" t="str">
            <v>M00</v>
          </cell>
          <cell r="F1458" t="str">
            <v>X</v>
          </cell>
          <cell r="G1458">
            <v>36144</v>
          </cell>
          <cell r="M1458" t="str">
            <v>BRACKET, LEFT HAND S/S  774131-L</v>
          </cell>
        </row>
        <row r="1459">
          <cell r="B1459" t="str">
            <v>BKT-850045</v>
          </cell>
          <cell r="C1459" t="str">
            <v>MISSING</v>
          </cell>
          <cell r="D1459" t="str">
            <v>M00</v>
          </cell>
          <cell r="F1459" t="str">
            <v>X</v>
          </cell>
          <cell r="G1459">
            <v>36144</v>
          </cell>
          <cell r="M1459" t="str">
            <v>BRACKET, RIGHT HAND S/S   774131-R</v>
          </cell>
        </row>
        <row r="1460">
          <cell r="B1460" t="str">
            <v>BLA-850046</v>
          </cell>
          <cell r="C1460" t="str">
            <v>MISSING</v>
          </cell>
          <cell r="D1460" t="str">
            <v>M00</v>
          </cell>
          <cell r="E1460" t="str">
            <v>M</v>
          </cell>
          <cell r="F1460" t="str">
            <v>X</v>
          </cell>
          <cell r="G1460">
            <v>36143</v>
          </cell>
          <cell r="M1460" t="str">
            <v>BLADE, BOSCH SHANK   4131837</v>
          </cell>
        </row>
        <row r="1461">
          <cell r="B1461" t="str">
            <v>BLO-850047</v>
          </cell>
          <cell r="C1461" t="str">
            <v>MISSING</v>
          </cell>
          <cell r="D1461" t="str">
            <v>M00</v>
          </cell>
          <cell r="F1461" t="str">
            <v>X</v>
          </cell>
          <cell r="G1461">
            <v>36453</v>
          </cell>
          <cell r="M1461" t="str">
            <v>BLOCK FOR HEALD GRINDER   77678</v>
          </cell>
        </row>
        <row r="1462">
          <cell r="B1462" t="str">
            <v>BLO-850048</v>
          </cell>
          <cell r="C1462" t="str">
            <v>MISSING</v>
          </cell>
          <cell r="D1462" t="str">
            <v>M00</v>
          </cell>
          <cell r="F1462" t="str">
            <v>X</v>
          </cell>
          <cell r="G1462">
            <v>36168</v>
          </cell>
          <cell r="M1462" t="str">
            <v>BLOCK, DENTER LRP10262 FOR IN.DR NAT</v>
          </cell>
        </row>
        <row r="1463">
          <cell r="B1463" t="str">
            <v>BLO-850049</v>
          </cell>
          <cell r="C1463" t="str">
            <v>MISSING</v>
          </cell>
          <cell r="D1463" t="str">
            <v>M00</v>
          </cell>
          <cell r="F1463" t="str">
            <v>X</v>
          </cell>
          <cell r="G1463">
            <v>36143</v>
          </cell>
          <cell r="M1463" t="str">
            <v>BLOCK, SCREW FOR HEALD GRINDER  7767</v>
          </cell>
        </row>
        <row r="1464">
          <cell r="B1464" t="str">
            <v>BLT-850050</v>
          </cell>
          <cell r="C1464" t="str">
            <v>MISSING</v>
          </cell>
          <cell r="D1464" t="str">
            <v>M00</v>
          </cell>
          <cell r="F1464" t="str">
            <v>X</v>
          </cell>
          <cell r="G1464">
            <v>36143</v>
          </cell>
          <cell r="M1464" t="str">
            <v>BELT MORTON SANDING  22560</v>
          </cell>
        </row>
        <row r="1465">
          <cell r="B1465" t="str">
            <v>BLT-850051</v>
          </cell>
          <cell r="C1465" t="str">
            <v>MISSING</v>
          </cell>
          <cell r="D1465" t="str">
            <v>M00</v>
          </cell>
          <cell r="F1465" t="str">
            <v>X</v>
          </cell>
          <cell r="G1465">
            <v>36143</v>
          </cell>
          <cell r="M1465" t="str">
            <v>BELT, BROWNING   5VX530</v>
          </cell>
        </row>
        <row r="1466">
          <cell r="B1466" t="str">
            <v>BLT-850052</v>
          </cell>
          <cell r="C1466" t="str">
            <v>MISSING</v>
          </cell>
          <cell r="D1466" t="str">
            <v>M00</v>
          </cell>
          <cell r="F1466" t="str">
            <v>X</v>
          </cell>
          <cell r="G1466">
            <v>36143</v>
          </cell>
          <cell r="M1466" t="str">
            <v>BELT, BRYANT - FOR WHEEL DRESSER</v>
          </cell>
        </row>
        <row r="1467">
          <cell r="B1467" t="str">
            <v>BLT-850053</v>
          </cell>
          <cell r="C1467" t="str">
            <v>MISSING</v>
          </cell>
          <cell r="D1467" t="str">
            <v>M00</v>
          </cell>
          <cell r="F1467" t="str">
            <v>X</v>
          </cell>
          <cell r="G1467">
            <v>36143</v>
          </cell>
          <cell r="M1467" t="str">
            <v>BELT, DRIVE FOR PANGBORN   S771343</v>
          </cell>
        </row>
        <row r="1468">
          <cell r="B1468" t="str">
            <v>BLT-850054</v>
          </cell>
          <cell r="C1468" t="str">
            <v>MISSING</v>
          </cell>
          <cell r="D1468" t="str">
            <v>M00</v>
          </cell>
          <cell r="F1468" t="str">
            <v>X</v>
          </cell>
          <cell r="G1468">
            <v>36143</v>
          </cell>
          <cell r="M1468" t="str">
            <v>BELT, GATES  B-90</v>
          </cell>
        </row>
        <row r="1469">
          <cell r="B1469" t="str">
            <v>BLT-850055</v>
          </cell>
          <cell r="C1469" t="str">
            <v>MISSING</v>
          </cell>
          <cell r="D1469" t="str">
            <v>M00</v>
          </cell>
          <cell r="F1469" t="str">
            <v>X</v>
          </cell>
          <cell r="G1469">
            <v>36143</v>
          </cell>
          <cell r="M1469" t="str">
            <v>BELT, GATES   A-55</v>
          </cell>
        </row>
        <row r="1470">
          <cell r="B1470" t="str">
            <v>BLT-850056</v>
          </cell>
          <cell r="C1470" t="str">
            <v>MISSING</v>
          </cell>
          <cell r="D1470" t="str">
            <v>M00</v>
          </cell>
          <cell r="G1470">
            <v>37959</v>
          </cell>
          <cell r="M1470" t="str">
            <v>BELT, GOODYEAR  BB136 HEX</v>
          </cell>
        </row>
        <row r="1471">
          <cell r="B1471" t="str">
            <v>BLT-850057</v>
          </cell>
          <cell r="C1471" t="str">
            <v>MISSING</v>
          </cell>
          <cell r="D1471" t="str">
            <v>M00</v>
          </cell>
          <cell r="F1471" t="str">
            <v>X</v>
          </cell>
          <cell r="G1471">
            <v>37568</v>
          </cell>
          <cell r="M1471" t="str">
            <v>BELT, OIL SKIMMER FOR BC42075</v>
          </cell>
        </row>
        <row r="1472">
          <cell r="B1472" t="str">
            <v>BLT-850058</v>
          </cell>
          <cell r="C1472" t="str">
            <v>MISSING</v>
          </cell>
          <cell r="D1472" t="str">
            <v>M00</v>
          </cell>
          <cell r="F1472" t="str">
            <v>X</v>
          </cell>
          <cell r="G1472">
            <v>36143</v>
          </cell>
          <cell r="M1472" t="str">
            <v>BELT, POLY V FOR +GF+   #1562L13</v>
          </cell>
        </row>
        <row r="1473">
          <cell r="B1473" t="str">
            <v>BLT-850059</v>
          </cell>
          <cell r="C1473" t="str">
            <v>MISSING</v>
          </cell>
          <cell r="D1473" t="str">
            <v>M00</v>
          </cell>
          <cell r="F1473" t="str">
            <v>X</v>
          </cell>
          <cell r="G1473">
            <v>36180</v>
          </cell>
          <cell r="M1473" t="str">
            <v>BELT, SKIMMER 3"   SK 04-8</v>
          </cell>
        </row>
        <row r="1474">
          <cell r="B1474" t="str">
            <v>BLT-850060</v>
          </cell>
          <cell r="C1474" t="str">
            <v>MISSING</v>
          </cell>
          <cell r="D1474" t="str">
            <v>M00</v>
          </cell>
          <cell r="F1474" t="str">
            <v>X</v>
          </cell>
          <cell r="G1474">
            <v>36143</v>
          </cell>
          <cell r="M1474" t="str">
            <v>BELT, V   #19X1675</v>
          </cell>
        </row>
        <row r="1475">
          <cell r="B1475" t="str">
            <v>BLT-850061</v>
          </cell>
          <cell r="C1475" t="str">
            <v>MISSING</v>
          </cell>
          <cell r="D1475" t="str">
            <v>M00</v>
          </cell>
          <cell r="F1475" t="str">
            <v>X</v>
          </cell>
          <cell r="G1475">
            <v>37384</v>
          </cell>
          <cell r="M1475" t="str">
            <v>BELT, VARIBLE SPEED   5130V787</v>
          </cell>
        </row>
        <row r="1476">
          <cell r="B1476" t="str">
            <v>BLT-850062</v>
          </cell>
          <cell r="C1476" t="str">
            <v>MISSING</v>
          </cell>
          <cell r="D1476" t="str">
            <v>M00</v>
          </cell>
          <cell r="F1476" t="str">
            <v>X</v>
          </cell>
          <cell r="G1476">
            <v>36144</v>
          </cell>
          <cell r="M1476" t="str">
            <v>BELT, MULTISPEED GRIP  4430V850</v>
          </cell>
        </row>
        <row r="1477">
          <cell r="B1477" t="str">
            <v>BLT-851118</v>
          </cell>
          <cell r="C1477" t="str">
            <v>MISSING</v>
          </cell>
          <cell r="D1477" t="str">
            <v>M00</v>
          </cell>
          <cell r="G1477">
            <v>37958</v>
          </cell>
          <cell r="M1477" t="str">
            <v>U AXIS MOTOR BELT 669 3M</v>
          </cell>
        </row>
        <row r="1478">
          <cell r="B1478" t="str">
            <v>BLT-851147</v>
          </cell>
          <cell r="C1478" t="str">
            <v>MISSING</v>
          </cell>
          <cell r="D1478" t="str">
            <v>M00</v>
          </cell>
          <cell r="G1478">
            <v>38023</v>
          </cell>
          <cell r="M1478" t="str">
            <v>OPTIBELT 225L80 (PFAUTER)</v>
          </cell>
        </row>
        <row r="1479">
          <cell r="B1479" t="str">
            <v>BLT-851421</v>
          </cell>
          <cell r="C1479" t="str">
            <v>MISSING</v>
          </cell>
          <cell r="D1479" t="str">
            <v>M00</v>
          </cell>
          <cell r="G1479">
            <v>37943</v>
          </cell>
          <cell r="M1479" t="str">
            <v>DEL* SKIMMER BELT 5HC21</v>
          </cell>
        </row>
        <row r="1480">
          <cell r="B1480" t="str">
            <v>BLT-851425</v>
          </cell>
          <cell r="C1480" t="str">
            <v>MISSING</v>
          </cell>
          <cell r="D1480" t="str">
            <v>M00</v>
          </cell>
          <cell r="G1480">
            <v>37951</v>
          </cell>
          <cell r="M1480" t="str">
            <v>27.72446 BELT         (FOR LC282 LIE</v>
          </cell>
        </row>
        <row r="1481">
          <cell r="B1481" t="str">
            <v>BLT-851503</v>
          </cell>
          <cell r="C1481" t="str">
            <v>MISSING</v>
          </cell>
          <cell r="D1481" t="str">
            <v>M00</v>
          </cell>
          <cell r="G1481">
            <v>37956</v>
          </cell>
          <cell r="M1481" t="str">
            <v>CL-000334601, BELT HI TORGUE(HARDING</v>
          </cell>
        </row>
        <row r="1482">
          <cell r="B1482" t="str">
            <v>BLT-851505</v>
          </cell>
          <cell r="C1482" t="str">
            <v>MISSING</v>
          </cell>
          <cell r="D1482" t="str">
            <v>M00</v>
          </cell>
          <cell r="G1482">
            <v>37956</v>
          </cell>
          <cell r="M1482" t="str">
            <v>3VX600 BELT FOR OKUMA</v>
          </cell>
        </row>
        <row r="1483">
          <cell r="B1483" t="str">
            <v>BLT-851525</v>
          </cell>
          <cell r="C1483" t="str">
            <v>MISSING</v>
          </cell>
          <cell r="D1483" t="str">
            <v>M00</v>
          </cell>
          <cell r="F1483" t="str">
            <v>X</v>
          </cell>
          <cell r="G1483">
            <v>37240</v>
          </cell>
          <cell r="M1483" t="str">
            <v>COMPLETE BELT ASSEMBLY (HARDINGE)</v>
          </cell>
        </row>
        <row r="1484">
          <cell r="B1484" t="str">
            <v>BLT-851527</v>
          </cell>
          <cell r="C1484" t="str">
            <v>MISSING</v>
          </cell>
          <cell r="D1484" t="str">
            <v>M00</v>
          </cell>
          <cell r="G1484">
            <v>37942</v>
          </cell>
          <cell r="M1484" t="str">
            <v>COMPLETE BELT ASSM. #6475-8362(HARDI</v>
          </cell>
        </row>
        <row r="1485">
          <cell r="B1485" t="str">
            <v>BLT-851648</v>
          </cell>
          <cell r="C1485" t="str">
            <v>MISSING</v>
          </cell>
          <cell r="D1485" t="str">
            <v>M00</v>
          </cell>
          <cell r="G1485">
            <v>37959</v>
          </cell>
          <cell r="M1485" t="str">
            <v>382L050 DRIVEBELT (OKUMA HOWA TURN)</v>
          </cell>
        </row>
        <row r="1486">
          <cell r="B1486" t="str">
            <v>BLT-851652</v>
          </cell>
          <cell r="C1486" t="str">
            <v>MISSING</v>
          </cell>
          <cell r="D1486" t="str">
            <v>M00</v>
          </cell>
          <cell r="G1486">
            <v>37959</v>
          </cell>
          <cell r="M1486" t="str">
            <v>BM8S-0060 BELT FOR SKIMMER</v>
          </cell>
        </row>
        <row r="1487">
          <cell r="B1487" t="str">
            <v>BLT-851661</v>
          </cell>
          <cell r="C1487" t="str">
            <v>MISSING</v>
          </cell>
          <cell r="D1487" t="str">
            <v>M00</v>
          </cell>
          <cell r="F1487" t="str">
            <v>X</v>
          </cell>
          <cell r="G1487">
            <v>38037</v>
          </cell>
          <cell r="M1487" t="str">
            <v>*DEL POWER GRIP 750-5M 25MM  BELT (L</v>
          </cell>
        </row>
        <row r="1488">
          <cell r="B1488" t="str">
            <v>BLT-851667</v>
          </cell>
          <cell r="C1488" t="str">
            <v>MISSING</v>
          </cell>
          <cell r="D1488" t="str">
            <v>M00</v>
          </cell>
          <cell r="G1488">
            <v>38168</v>
          </cell>
          <cell r="M1488" t="str">
            <v>10'X 24" 3 PLY 150 #61A VEB NITR BEL</v>
          </cell>
        </row>
        <row r="1489">
          <cell r="B1489" t="str">
            <v>BNG-851577</v>
          </cell>
          <cell r="C1489" t="str">
            <v>MISSING</v>
          </cell>
          <cell r="D1489" t="str">
            <v>M00</v>
          </cell>
          <cell r="G1489">
            <v>38184</v>
          </cell>
          <cell r="M1489" t="str">
            <v>BEARING NK 19/20 INA   SAMP</v>
          </cell>
        </row>
        <row r="1490">
          <cell r="B1490" t="str">
            <v>BOA-280082</v>
          </cell>
          <cell r="C1490" t="str">
            <v>MISSING</v>
          </cell>
          <cell r="D1490" t="str">
            <v>V00</v>
          </cell>
          <cell r="G1490">
            <v>37628</v>
          </cell>
          <cell r="H1490" t="str">
            <v>V-32459</v>
          </cell>
          <cell r="M1490" t="str">
            <v>V-32459  DRILLING FIXTURE TOP PLATE</v>
          </cell>
        </row>
        <row r="1491">
          <cell r="B1491" t="str">
            <v>BOA-283479</v>
          </cell>
          <cell r="C1491" t="str">
            <v>MISSING</v>
          </cell>
          <cell r="D1491" t="str">
            <v>V00</v>
          </cell>
          <cell r="G1491">
            <v>37628</v>
          </cell>
          <cell r="H1491" t="str">
            <v>BOA-283479</v>
          </cell>
          <cell r="M1491" t="str">
            <v>V32439 D8 DRILL FIXTURE BOTTOM PLATE</v>
          </cell>
        </row>
        <row r="1492">
          <cell r="B1492" t="str">
            <v>BOA-284271</v>
          </cell>
          <cell r="C1492" t="str">
            <v>MISSING</v>
          </cell>
          <cell r="D1492" t="str">
            <v>V00</v>
          </cell>
          <cell r="G1492">
            <v>37628</v>
          </cell>
          <cell r="M1492" t="str">
            <v>CAP, LOCKING FOR SCISSOR ASM</v>
          </cell>
        </row>
        <row r="1493">
          <cell r="B1493" t="str">
            <v>BOA-284274</v>
          </cell>
          <cell r="C1493" t="str">
            <v>MISSING</v>
          </cell>
          <cell r="D1493" t="str">
            <v>V00</v>
          </cell>
          <cell r="G1493">
            <v>37628</v>
          </cell>
          <cell r="M1493" t="str">
            <v>CAP, LOCKING FOR SCISSOR</v>
          </cell>
        </row>
        <row r="1494">
          <cell r="B1494" t="str">
            <v>BOA-284277</v>
          </cell>
          <cell r="C1494" t="str">
            <v>MISSING</v>
          </cell>
          <cell r="D1494" t="str">
            <v>V00</v>
          </cell>
          <cell r="G1494">
            <v>37628</v>
          </cell>
          <cell r="M1494" t="str">
            <v>DRILLING FIXTURE</v>
          </cell>
        </row>
        <row r="1495">
          <cell r="B1495" t="str">
            <v>BOA-285012</v>
          </cell>
          <cell r="C1495" t="str">
            <v>MISSING</v>
          </cell>
          <cell r="D1495" t="str">
            <v>V00</v>
          </cell>
          <cell r="G1495">
            <v>37628</v>
          </cell>
          <cell r="M1495" t="str">
            <v>BASEPLATE FOR CHIRON CC1643</v>
          </cell>
        </row>
        <row r="1496">
          <cell r="B1496" t="str">
            <v>BOA-285080</v>
          </cell>
          <cell r="C1496" t="str">
            <v>MISSING</v>
          </cell>
          <cell r="D1496" t="str">
            <v>V00</v>
          </cell>
          <cell r="G1496">
            <v>37628</v>
          </cell>
          <cell r="M1496" t="str">
            <v>LOCATOR FOR CHIRON</v>
          </cell>
        </row>
        <row r="1497">
          <cell r="B1497" t="str">
            <v>BOA-285091</v>
          </cell>
          <cell r="C1497" t="str">
            <v>MISSING</v>
          </cell>
          <cell r="D1497" t="str">
            <v>V00</v>
          </cell>
          <cell r="G1497">
            <v>37628</v>
          </cell>
          <cell r="M1497" t="str">
            <v>DIAMOND LOCATING PIN</v>
          </cell>
        </row>
        <row r="1498">
          <cell r="B1498" t="str">
            <v>BOA-285092</v>
          </cell>
          <cell r="C1498" t="str">
            <v>MISSING</v>
          </cell>
          <cell r="D1498" t="str">
            <v>V00</v>
          </cell>
          <cell r="F1498" t="str">
            <v>X</v>
          </cell>
          <cell r="G1498">
            <v>37761</v>
          </cell>
          <cell r="M1498" t="str">
            <v>LOCATING KEY FOR CHIRON</v>
          </cell>
        </row>
        <row r="1499">
          <cell r="B1499" t="str">
            <v>BOA-285120</v>
          </cell>
          <cell r="C1499" t="str">
            <v>MISSING</v>
          </cell>
          <cell r="D1499" t="str">
            <v>V00</v>
          </cell>
          <cell r="G1499">
            <v>37628</v>
          </cell>
          <cell r="M1499" t="str">
            <v>CLAMPING CAP 22.35 MM</v>
          </cell>
        </row>
        <row r="1500">
          <cell r="B1500" t="str">
            <v>BOA-285121</v>
          </cell>
          <cell r="C1500" t="str">
            <v>MISSING</v>
          </cell>
          <cell r="D1500" t="str">
            <v>V00</v>
          </cell>
          <cell r="F1500" t="str">
            <v>X</v>
          </cell>
          <cell r="G1500">
            <v>37512</v>
          </cell>
          <cell r="M1500" t="str">
            <v>CLAMPING CAP12.80 MM</v>
          </cell>
        </row>
        <row r="1501">
          <cell r="B1501" t="str">
            <v>BOA-285122</v>
          </cell>
          <cell r="C1501" t="str">
            <v>MISSING</v>
          </cell>
          <cell r="D1501" t="str">
            <v>V00</v>
          </cell>
          <cell r="G1501">
            <v>37628</v>
          </cell>
          <cell r="M1501" t="str">
            <v>LOCATING KEY FOR CHIRON</v>
          </cell>
        </row>
        <row r="1502">
          <cell r="B1502" t="str">
            <v>BOA-285127</v>
          </cell>
          <cell r="C1502" t="str">
            <v>MISSING</v>
          </cell>
          <cell r="D1502" t="str">
            <v>V00</v>
          </cell>
          <cell r="F1502" t="str">
            <v>X</v>
          </cell>
          <cell r="G1502">
            <v>38085</v>
          </cell>
          <cell r="M1502" t="str">
            <v>CLAMPING NUT 16ER-HN FOR CHIRON</v>
          </cell>
        </row>
        <row r="1503">
          <cell r="B1503" t="str">
            <v>BOA-380035</v>
          </cell>
          <cell r="C1503" t="str">
            <v>MISSING</v>
          </cell>
          <cell r="D1503">
            <v>700</v>
          </cell>
          <cell r="G1503">
            <v>38153</v>
          </cell>
          <cell r="H1503" t="str">
            <v>R1AC1DH</v>
          </cell>
          <cell r="M1503" t="str">
            <v>BORING BAR</v>
          </cell>
        </row>
        <row r="1504">
          <cell r="B1504" t="str">
            <v>BOA-380046</v>
          </cell>
          <cell r="C1504" t="str">
            <v>MISSING</v>
          </cell>
          <cell r="D1504">
            <v>700</v>
          </cell>
          <cell r="G1504">
            <v>38169</v>
          </cell>
          <cell r="H1504" t="str">
            <v>R2C2DF</v>
          </cell>
          <cell r="M1504" t="str">
            <v>BORING BAR SI-MCLNL-20-4H 1 1/4"</v>
          </cell>
        </row>
        <row r="1505">
          <cell r="B1505" t="str">
            <v>BOA-380048</v>
          </cell>
          <cell r="C1505" t="str">
            <v>MISSING</v>
          </cell>
          <cell r="D1505">
            <v>700</v>
          </cell>
          <cell r="G1505">
            <v>38157</v>
          </cell>
          <cell r="H1505" t="str">
            <v>R2C2DE</v>
          </cell>
          <cell r="M1505" t="str">
            <v>BORING BAR SI-MCLNR-16-4H 1"</v>
          </cell>
        </row>
        <row r="1506">
          <cell r="B1506" t="str">
            <v>BOA-380058</v>
          </cell>
          <cell r="C1506" t="str">
            <v>MISSING</v>
          </cell>
          <cell r="D1506">
            <v>700</v>
          </cell>
          <cell r="F1506" t="str">
            <v>X</v>
          </cell>
          <cell r="G1506">
            <v>38107</v>
          </cell>
          <cell r="H1506" t="str">
            <v>R2C2DC</v>
          </cell>
          <cell r="M1506" t="str">
            <v>BORING BAR SI-SCLCR-8-3 1/2"</v>
          </cell>
        </row>
        <row r="1507">
          <cell r="B1507" t="str">
            <v>BOA-380193</v>
          </cell>
          <cell r="C1507" t="str">
            <v>MISSING</v>
          </cell>
          <cell r="D1507">
            <v>700</v>
          </cell>
          <cell r="F1507" t="str">
            <v>X</v>
          </cell>
          <cell r="G1507">
            <v>38125</v>
          </cell>
          <cell r="H1507" t="str">
            <v>BOA-380193</v>
          </cell>
          <cell r="M1507" t="str">
            <v>C'SINK 82 DEGREE(CS-10-S)DO NOT REOR</v>
          </cell>
        </row>
        <row r="1508">
          <cell r="B1508" t="str">
            <v>BOA-380195</v>
          </cell>
          <cell r="C1508" t="str">
            <v>MISSING</v>
          </cell>
          <cell r="D1508">
            <v>700</v>
          </cell>
          <cell r="F1508" t="str">
            <v>X</v>
          </cell>
          <cell r="G1508">
            <v>38075</v>
          </cell>
          <cell r="H1508" t="str">
            <v>R1C4DE</v>
          </cell>
          <cell r="M1508" t="str">
            <v>COUNTERSINK DEBURR TOOL DB 26A 90 DE</v>
          </cell>
        </row>
        <row r="1509">
          <cell r="B1509" t="str">
            <v>BOA-380344</v>
          </cell>
          <cell r="C1509" t="str">
            <v>MISSING</v>
          </cell>
          <cell r="D1509">
            <v>700</v>
          </cell>
          <cell r="G1509">
            <v>38068</v>
          </cell>
          <cell r="H1509" t="str">
            <v>R2C6</v>
          </cell>
          <cell r="M1509" t="str">
            <v>HSS DRILL JOBBER LGTH. 4.0MM</v>
          </cell>
        </row>
        <row r="1510">
          <cell r="B1510" t="str">
            <v>BOA-380369</v>
          </cell>
          <cell r="C1510" t="str">
            <v>MISSING</v>
          </cell>
          <cell r="D1510">
            <v>700</v>
          </cell>
          <cell r="G1510">
            <v>38204</v>
          </cell>
          <cell r="H1510" t="str">
            <v>R1C4DC</v>
          </cell>
          <cell r="M1510" t="str">
            <v>HSS STEP DRILL .3543</v>
          </cell>
        </row>
        <row r="1511">
          <cell r="B1511" t="str">
            <v>BOA-381100</v>
          </cell>
          <cell r="C1511" t="str">
            <v>MISSING</v>
          </cell>
          <cell r="D1511">
            <v>700</v>
          </cell>
          <cell r="F1511" t="str">
            <v>X</v>
          </cell>
          <cell r="G1511">
            <v>38054</v>
          </cell>
          <cell r="H1511" t="str">
            <v>BOA-381100</v>
          </cell>
          <cell r="M1511" t="str">
            <v>BORING SI-MCLCL-24-4H 1-1/2"</v>
          </cell>
        </row>
        <row r="1512">
          <cell r="B1512" t="str">
            <v>BOA-381308</v>
          </cell>
          <cell r="C1512" t="str">
            <v>MISSING</v>
          </cell>
          <cell r="D1512">
            <v>700</v>
          </cell>
          <cell r="G1512">
            <v>38075</v>
          </cell>
          <cell r="H1512" t="str">
            <v>BOA-381308</v>
          </cell>
          <cell r="M1512" t="str">
            <v>OSG #8 DRILL#151990 (CAROLINA CARBID</v>
          </cell>
        </row>
        <row r="1513">
          <cell r="B1513" t="str">
            <v>BOA-381430</v>
          </cell>
          <cell r="C1513" t="str">
            <v>MISSING</v>
          </cell>
          <cell r="D1513">
            <v>700</v>
          </cell>
          <cell r="G1513">
            <v>38075</v>
          </cell>
          <cell r="H1513" t="str">
            <v>BOA-381430</v>
          </cell>
          <cell r="M1513" t="str">
            <v>STEP DRILL .250"DIA W/4MM STEP</v>
          </cell>
        </row>
        <row r="1514">
          <cell r="B1514" t="str">
            <v>BOA-381474</v>
          </cell>
          <cell r="C1514" t="str">
            <v>MISSING</v>
          </cell>
          <cell r="D1514">
            <v>700</v>
          </cell>
          <cell r="G1514">
            <v>38135</v>
          </cell>
          <cell r="H1514" t="str">
            <v>BOA-381474</v>
          </cell>
          <cell r="M1514" t="str">
            <v>BORING BAR SI-MVTNL-20-3H CARBOLOY 4</v>
          </cell>
        </row>
        <row r="1515">
          <cell r="B1515" t="str">
            <v>BOA-381886</v>
          </cell>
          <cell r="C1515" t="str">
            <v>MISSING</v>
          </cell>
          <cell r="D1515">
            <v>700</v>
          </cell>
          <cell r="G1515">
            <v>38121</v>
          </cell>
          <cell r="H1515" t="str">
            <v>BOA-381886</v>
          </cell>
          <cell r="M1515" t="str">
            <v>PARLEC#PAIN CH30-16ER3 ER COLLET CHU</v>
          </cell>
        </row>
        <row r="1516">
          <cell r="B1516" t="str">
            <v>BOA-381887</v>
          </cell>
          <cell r="C1516" t="str">
            <v>MISSING</v>
          </cell>
          <cell r="D1516">
            <v>700</v>
          </cell>
          <cell r="G1516">
            <v>38181</v>
          </cell>
          <cell r="H1516" t="str">
            <v>BOA-381887</v>
          </cell>
          <cell r="M1516" t="str">
            <v>SCHUNK#204557 HYDRALIC CHUCK</v>
          </cell>
        </row>
        <row r="1517">
          <cell r="B1517" t="str">
            <v>BOA-381888</v>
          </cell>
          <cell r="C1517" t="str">
            <v>MISSING</v>
          </cell>
          <cell r="D1517">
            <v>700</v>
          </cell>
          <cell r="G1517">
            <v>38169</v>
          </cell>
          <cell r="H1517" t="str">
            <v>BOA-381888</v>
          </cell>
          <cell r="M1517" t="str">
            <v>PARLEC#PAIN 30CH-BCA CHIRON BEARING</v>
          </cell>
        </row>
        <row r="1518">
          <cell r="B1518" t="str">
            <v>BOA-381889</v>
          </cell>
          <cell r="C1518" t="str">
            <v>MISSING</v>
          </cell>
          <cell r="D1518">
            <v>700</v>
          </cell>
          <cell r="G1518">
            <v>38126</v>
          </cell>
          <cell r="H1518" t="str">
            <v>BOA-381889</v>
          </cell>
          <cell r="M1518" t="str">
            <v>PARLEC#PAIN 3001TRK PARLEC RETENTION</v>
          </cell>
        </row>
        <row r="1519">
          <cell r="B1519" t="str">
            <v>BOA-381890</v>
          </cell>
          <cell r="C1519" t="str">
            <v>MISSING</v>
          </cell>
          <cell r="D1519">
            <v>700</v>
          </cell>
          <cell r="F1519" t="str">
            <v>X</v>
          </cell>
          <cell r="G1519">
            <v>38089</v>
          </cell>
          <cell r="H1519" t="str">
            <v>BOA-381890</v>
          </cell>
          <cell r="M1519" t="str">
            <v>PARLEC#PAIN 3002TRK METRIC RET. KNOB</v>
          </cell>
        </row>
        <row r="1520">
          <cell r="B1520" t="str">
            <v>BOA-381891</v>
          </cell>
          <cell r="C1520" t="str">
            <v>MISSING</v>
          </cell>
          <cell r="D1520">
            <v>700</v>
          </cell>
          <cell r="G1520">
            <v>38125</v>
          </cell>
          <cell r="H1520" t="str">
            <v>BOA-381891</v>
          </cell>
          <cell r="M1520" t="str">
            <v>PARLEC#PAIN 029-909 STOP SCREWS</v>
          </cell>
        </row>
        <row r="1521">
          <cell r="B1521" t="str">
            <v>BOA-381895</v>
          </cell>
          <cell r="C1521" t="str">
            <v>MISSING</v>
          </cell>
          <cell r="D1521">
            <v>700</v>
          </cell>
          <cell r="G1521">
            <v>38126</v>
          </cell>
          <cell r="H1521" t="str">
            <v>BOA-381895</v>
          </cell>
          <cell r="M1521" t="str">
            <v>SCHUNK#203202 20 TO 10MM REDUCER SLE</v>
          </cell>
        </row>
        <row r="1522">
          <cell r="B1522" t="str">
            <v>BOA-381944</v>
          </cell>
          <cell r="C1522" t="str">
            <v>MISSING</v>
          </cell>
          <cell r="D1522">
            <v>700</v>
          </cell>
          <cell r="F1522" t="str">
            <v>X</v>
          </cell>
          <cell r="G1522">
            <v>38112</v>
          </cell>
          <cell r="H1522" t="str">
            <v>BOA-381944</v>
          </cell>
          <cell r="M1522" t="str">
            <v>INSERT, CARBIDE</v>
          </cell>
        </row>
        <row r="1523">
          <cell r="B1523" t="str">
            <v>BOA-381980</v>
          </cell>
          <cell r="C1523" t="str">
            <v>MISSING</v>
          </cell>
          <cell r="D1523">
            <v>700</v>
          </cell>
          <cell r="F1523" t="str">
            <v>X</v>
          </cell>
          <cell r="G1523">
            <v>38112</v>
          </cell>
          <cell r="H1523" t="str">
            <v>BOA-381980</v>
          </cell>
          <cell r="M1523" t="str">
            <v>SPOT /F/D 5.70 X 14.3 FOR 777.0.0313</v>
          </cell>
        </row>
        <row r="1524">
          <cell r="B1524" t="str">
            <v>BOA-382067</v>
          </cell>
          <cell r="C1524" t="str">
            <v>MISSING</v>
          </cell>
          <cell r="D1524">
            <v>700</v>
          </cell>
          <cell r="F1524" t="str">
            <v>X</v>
          </cell>
          <cell r="G1524">
            <v>38075</v>
          </cell>
          <cell r="H1524" t="str">
            <v>BOA-382067</v>
          </cell>
          <cell r="M1524" t="str">
            <v>GUHRING DRILL # LIST 1662 6.7mm DRIL</v>
          </cell>
        </row>
        <row r="1525">
          <cell r="B1525" t="str">
            <v>BOA-382069</v>
          </cell>
          <cell r="C1525" t="str">
            <v>MISSING</v>
          </cell>
          <cell r="D1525">
            <v>700</v>
          </cell>
          <cell r="G1525">
            <v>38182</v>
          </cell>
          <cell r="H1525" t="str">
            <v>BOA-382069</v>
          </cell>
          <cell r="M1525" t="str">
            <v>CTS-98575-8.8 10 X 12 STEP DRILL</v>
          </cell>
        </row>
        <row r="1526">
          <cell r="B1526" t="str">
            <v>BOA-382070</v>
          </cell>
          <cell r="C1526" t="str">
            <v>MISSING</v>
          </cell>
          <cell r="D1526">
            <v>700</v>
          </cell>
          <cell r="G1526">
            <v>38182</v>
          </cell>
          <cell r="H1526" t="str">
            <v>BOA-382070</v>
          </cell>
          <cell r="M1526" t="str">
            <v>F3AH1100ADK30 KC625M 11.0 MM END MIL</v>
          </cell>
        </row>
        <row r="1527">
          <cell r="B1527" t="str">
            <v>BOA-382167</v>
          </cell>
          <cell r="C1527" t="str">
            <v>MISSING</v>
          </cell>
          <cell r="D1527">
            <v>700</v>
          </cell>
          <cell r="G1527">
            <v>38075</v>
          </cell>
          <cell r="H1527" t="str">
            <v>BOA-382167</v>
          </cell>
          <cell r="M1527" t="str">
            <v>7MM DIA. X 3-1/4" OAL X 1-1/8" FLTLE</v>
          </cell>
        </row>
        <row r="1528">
          <cell r="B1528" t="str">
            <v>BOA-382199</v>
          </cell>
          <cell r="C1528" t="str">
            <v>MISSING</v>
          </cell>
          <cell r="D1528">
            <v>700</v>
          </cell>
          <cell r="F1528" t="str">
            <v>X</v>
          </cell>
          <cell r="G1528">
            <v>38085</v>
          </cell>
          <cell r="H1528" t="str">
            <v>BOA-382199</v>
          </cell>
          <cell r="M1528" t="str">
            <v>SCHUNK 20-12MM REDUCER 203203</v>
          </cell>
        </row>
        <row r="1529">
          <cell r="B1529" t="str">
            <v>BOA-382263</v>
          </cell>
          <cell r="C1529" t="str">
            <v>MISSING</v>
          </cell>
          <cell r="D1529">
            <v>700</v>
          </cell>
          <cell r="F1529" t="str">
            <v>X</v>
          </cell>
          <cell r="G1529">
            <v>38085</v>
          </cell>
          <cell r="H1529" t="str">
            <v>BOA-382263</v>
          </cell>
          <cell r="M1529" t="str">
            <v>SCHUNK 20 TO 8 MM REDUCER SLEEVE(203</v>
          </cell>
        </row>
        <row r="1530">
          <cell r="B1530" t="str">
            <v>BOA-382359</v>
          </cell>
          <cell r="C1530" t="str">
            <v>MISSING</v>
          </cell>
          <cell r="D1530">
            <v>700</v>
          </cell>
          <cell r="G1530">
            <v>38106</v>
          </cell>
          <cell r="M1530" t="str">
            <v>H20R-MCLNL4 HEAVY METAL BORING BAR 1</v>
          </cell>
        </row>
        <row r="1531">
          <cell r="B1531" t="str">
            <v>BOA-382594</v>
          </cell>
          <cell r="C1531" t="str">
            <v>MISSING</v>
          </cell>
          <cell r="D1531">
            <v>700</v>
          </cell>
          <cell r="G1531">
            <v>38149</v>
          </cell>
          <cell r="M1531" t="str">
            <v>BORING BAR, BACKFACE CTS-99410(QT-45</v>
          </cell>
        </row>
        <row r="1532">
          <cell r="B1532" t="str">
            <v>BOA-382647</v>
          </cell>
          <cell r="C1532" t="str">
            <v>MISSING</v>
          </cell>
          <cell r="D1532" t="str">
            <v>V00</v>
          </cell>
          <cell r="F1532" t="str">
            <v>X</v>
          </cell>
          <cell r="G1532">
            <v>38089</v>
          </cell>
          <cell r="M1532" t="str">
            <v>CH30-75SC3 CHIRON COLLET CHUCK</v>
          </cell>
        </row>
        <row r="1533">
          <cell r="B1533" t="str">
            <v>BOA-382648</v>
          </cell>
          <cell r="C1533" t="str">
            <v>MISSING</v>
          </cell>
          <cell r="D1533" t="str">
            <v>V00</v>
          </cell>
          <cell r="F1533" t="str">
            <v>X</v>
          </cell>
          <cell r="G1533">
            <v>38089</v>
          </cell>
          <cell r="M1533" t="str">
            <v>75PG-0562 COLLETS 9/16</v>
          </cell>
        </row>
        <row r="1534">
          <cell r="B1534" t="str">
            <v>BOA-382650</v>
          </cell>
          <cell r="C1534" t="str">
            <v>MISSING</v>
          </cell>
          <cell r="D1534" t="str">
            <v>V00</v>
          </cell>
          <cell r="F1534" t="str">
            <v>X</v>
          </cell>
          <cell r="G1534">
            <v>37400</v>
          </cell>
          <cell r="M1534" t="str">
            <v>ENDMILL HOLDER CH30-01EM3</v>
          </cell>
        </row>
        <row r="1535">
          <cell r="B1535" t="str">
            <v>BOA-382672</v>
          </cell>
          <cell r="C1535" t="str">
            <v>MISSING</v>
          </cell>
          <cell r="D1535">
            <v>700</v>
          </cell>
          <cell r="G1535">
            <v>38202</v>
          </cell>
          <cell r="M1535" t="str">
            <v>STEP DRILL 5.95X14.28 CARBIDE REP</v>
          </cell>
        </row>
        <row r="1536">
          <cell r="B1536" t="str">
            <v>BOA-382752</v>
          </cell>
          <cell r="C1536" t="str">
            <v>MISSING</v>
          </cell>
          <cell r="D1536">
            <v>700</v>
          </cell>
          <cell r="G1536">
            <v>38048</v>
          </cell>
          <cell r="M1536" t="str">
            <v>BORING BAR, SPECIAL LONG REACH CTS-9</v>
          </cell>
        </row>
        <row r="1537">
          <cell r="B1537" t="str">
            <v>BOA-382754</v>
          </cell>
          <cell r="C1537" t="str">
            <v>MISSING</v>
          </cell>
          <cell r="D1537">
            <v>700</v>
          </cell>
          <cell r="E1537" t="str">
            <v>F</v>
          </cell>
          <cell r="G1537">
            <v>38157</v>
          </cell>
          <cell r="M1537" t="str">
            <v>DRILL, INSERTED 21.5MM</v>
          </cell>
        </row>
        <row r="1538">
          <cell r="B1538" t="str">
            <v>BOA-382811</v>
          </cell>
          <cell r="C1538" t="str">
            <v>MISSING</v>
          </cell>
          <cell r="D1538">
            <v>700</v>
          </cell>
          <cell r="G1538">
            <v>38176</v>
          </cell>
          <cell r="M1538" t="str">
            <v>B225A16000 KC7215 SE-DRILL 16MM DIAM</v>
          </cell>
        </row>
        <row r="1539">
          <cell r="B1539" t="str">
            <v>BOA-382812</v>
          </cell>
          <cell r="C1539" t="str">
            <v>MISSING</v>
          </cell>
          <cell r="D1539">
            <v>700</v>
          </cell>
          <cell r="G1539">
            <v>38071</v>
          </cell>
          <cell r="M1539" t="str">
            <v>COLLET,ER32-590 COOLANT THRU</v>
          </cell>
        </row>
        <row r="1540">
          <cell r="B1540" t="str">
            <v>BOA-800000</v>
          </cell>
          <cell r="C1540" t="str">
            <v>MISSING</v>
          </cell>
          <cell r="D1540">
            <v>700</v>
          </cell>
          <cell r="F1540" t="str">
            <v>X</v>
          </cell>
          <cell r="G1540">
            <v>36457</v>
          </cell>
          <cell r="M1540" t="str">
            <v>8491A452 DRILL BUSHING</v>
          </cell>
        </row>
        <row r="1541">
          <cell r="B1541" t="str">
            <v>BOA-800001</v>
          </cell>
          <cell r="C1541" t="str">
            <v>MISSING</v>
          </cell>
          <cell r="D1541">
            <v>700</v>
          </cell>
          <cell r="F1541" t="str">
            <v>X</v>
          </cell>
          <cell r="G1541">
            <v>36865</v>
          </cell>
          <cell r="M1541" t="str">
            <v>BORING AND CHAMFER BAR FOR 3038991</v>
          </cell>
        </row>
        <row r="1542">
          <cell r="B1542" t="str">
            <v>BOA-800002</v>
          </cell>
          <cell r="C1542" t="str">
            <v>MISSING</v>
          </cell>
          <cell r="D1542">
            <v>700</v>
          </cell>
          <cell r="F1542" t="str">
            <v>X</v>
          </cell>
          <cell r="G1542">
            <v>36444</v>
          </cell>
          <cell r="M1542" t="str">
            <v>BORING AND CHAMFER BAR FOR 3882341</v>
          </cell>
        </row>
        <row r="1543">
          <cell r="B1543" t="str">
            <v>BOA-800003</v>
          </cell>
          <cell r="C1543" t="str">
            <v>MISSING</v>
          </cell>
          <cell r="D1543">
            <v>700</v>
          </cell>
          <cell r="F1543" t="str">
            <v>X</v>
          </cell>
          <cell r="G1543">
            <v>36249</v>
          </cell>
          <cell r="M1543" t="str">
            <v>BORING AND CHAMFER TOOL FOR 3038992</v>
          </cell>
        </row>
        <row r="1544">
          <cell r="B1544" t="str">
            <v>BOA-800004</v>
          </cell>
          <cell r="C1544" t="str">
            <v>MISSING</v>
          </cell>
          <cell r="D1544">
            <v>700</v>
          </cell>
          <cell r="G1544">
            <v>38070</v>
          </cell>
          <cell r="M1544" t="str">
            <v>BORING BAR A08SCLPR2 CUT OFF TO 5.68</v>
          </cell>
        </row>
        <row r="1545">
          <cell r="B1545" t="str">
            <v>BOA-800005</v>
          </cell>
          <cell r="C1545" t="str">
            <v>MISSING</v>
          </cell>
          <cell r="D1545">
            <v>700</v>
          </cell>
          <cell r="F1545" t="str">
            <v>X</v>
          </cell>
          <cell r="G1545">
            <v>36444</v>
          </cell>
          <cell r="M1545" t="str">
            <v>BORING BAR - BB-19 TB10114*OBSELETED</v>
          </cell>
        </row>
        <row r="1546">
          <cell r="B1546" t="str">
            <v>BOA-800006</v>
          </cell>
          <cell r="C1546" t="str">
            <v>MISSING</v>
          </cell>
          <cell r="D1546">
            <v>700</v>
          </cell>
          <cell r="F1546" t="str">
            <v>X</v>
          </cell>
          <cell r="G1546">
            <v>36457</v>
          </cell>
          <cell r="M1546" t="str">
            <v>BORING BAR - E10DCTFPR2 KENNAMETAL</v>
          </cell>
        </row>
        <row r="1547">
          <cell r="B1547" t="str">
            <v>BOA-800007</v>
          </cell>
          <cell r="C1547" t="str">
            <v>MISSING</v>
          </cell>
          <cell r="D1547">
            <v>700</v>
          </cell>
          <cell r="F1547" t="str">
            <v>X</v>
          </cell>
          <cell r="G1547">
            <v>36250</v>
          </cell>
          <cell r="M1547" t="str">
            <v>BORING BAR - S08-NEQRO5 NPL51 KENN</v>
          </cell>
        </row>
        <row r="1548">
          <cell r="B1548" t="str">
            <v>BOA-800008</v>
          </cell>
          <cell r="C1548" t="str">
            <v>MISSING</v>
          </cell>
          <cell r="D1548">
            <v>700</v>
          </cell>
          <cell r="F1548" t="str">
            <v>X</v>
          </cell>
          <cell r="G1548">
            <v>36457</v>
          </cell>
          <cell r="M1548" t="str">
            <v>BORING BAR - S12S-SCLCR 3M SANDVIK</v>
          </cell>
        </row>
        <row r="1549">
          <cell r="B1549" t="str">
            <v>BOA-800009</v>
          </cell>
          <cell r="C1549" t="str">
            <v>MISSING</v>
          </cell>
          <cell r="D1549">
            <v>700</v>
          </cell>
          <cell r="F1549" t="str">
            <v>X</v>
          </cell>
          <cell r="G1549">
            <v>36249</v>
          </cell>
          <cell r="M1549" t="str">
            <v>BORING BAR - S12S SDUCL-3 SANDVIK</v>
          </cell>
        </row>
        <row r="1550">
          <cell r="B1550" t="str">
            <v>BOA-800010</v>
          </cell>
          <cell r="C1550" t="str">
            <v>MISSING</v>
          </cell>
          <cell r="D1550">
            <v>700</v>
          </cell>
          <cell r="G1550">
            <v>38152</v>
          </cell>
          <cell r="M1550" t="str">
            <v>BORING BAR a12sclpl3 cut off to 5.68</v>
          </cell>
        </row>
        <row r="1551">
          <cell r="B1551" t="str">
            <v>BOA-800011</v>
          </cell>
          <cell r="C1551" t="str">
            <v>MISSING</v>
          </cell>
          <cell r="D1551">
            <v>700</v>
          </cell>
          <cell r="G1551">
            <v>38070</v>
          </cell>
          <cell r="M1551" t="str">
            <v>BORING BAR a08sclpl2 cut off to 5.68</v>
          </cell>
        </row>
        <row r="1552">
          <cell r="B1552" t="str">
            <v>BOA-800012</v>
          </cell>
          <cell r="C1552" t="str">
            <v>MISSING</v>
          </cell>
          <cell r="D1552">
            <v>700</v>
          </cell>
          <cell r="F1552" t="str">
            <v>X</v>
          </cell>
          <cell r="G1552">
            <v>36817</v>
          </cell>
          <cell r="M1552" t="str">
            <v>BORING BAR A20MCLNL4 CUT OFF TO del</v>
          </cell>
        </row>
        <row r="1553">
          <cell r="B1553" t="str">
            <v>BOA-800013</v>
          </cell>
          <cell r="C1553" t="str">
            <v>MISSING</v>
          </cell>
          <cell r="D1553">
            <v>700</v>
          </cell>
          <cell r="G1553">
            <v>38077</v>
          </cell>
          <cell r="M1553" t="str">
            <v>BORING BAR A16MCLNL4 CUT OFF TO 5.68</v>
          </cell>
        </row>
        <row r="1554">
          <cell r="B1554" t="str">
            <v>BOA-800014</v>
          </cell>
          <cell r="C1554" t="str">
            <v>MISSING</v>
          </cell>
          <cell r="D1554">
            <v>700</v>
          </cell>
          <cell r="G1554">
            <v>38070</v>
          </cell>
          <cell r="M1554" t="str">
            <v>BORING BAR 20MCLNR4 CUT OFF TO 8.107</v>
          </cell>
        </row>
        <row r="1555">
          <cell r="B1555" t="str">
            <v>BOA-800015</v>
          </cell>
          <cell r="C1555" t="str">
            <v>MISSING</v>
          </cell>
          <cell r="D1555">
            <v>700</v>
          </cell>
          <cell r="F1555" t="str">
            <v>X</v>
          </cell>
          <cell r="G1555">
            <v>36457</v>
          </cell>
          <cell r="M1555" t="str">
            <v>BORING BAR C08-FKTFPR2 KENNAMETAL</v>
          </cell>
        </row>
        <row r="1556">
          <cell r="B1556" t="str">
            <v>BOA-800016</v>
          </cell>
          <cell r="C1556" t="str">
            <v>MISSING</v>
          </cell>
          <cell r="D1556">
            <v>700</v>
          </cell>
          <cell r="F1556" t="str">
            <v>X</v>
          </cell>
          <cell r="G1556">
            <v>36865</v>
          </cell>
          <cell r="M1556" t="str">
            <v>BORING BAR FOR 3078310</v>
          </cell>
        </row>
        <row r="1557">
          <cell r="B1557" t="str">
            <v>BOA-800017</v>
          </cell>
          <cell r="C1557" t="str">
            <v>MISSING</v>
          </cell>
          <cell r="D1557">
            <v>700</v>
          </cell>
          <cell r="F1557" t="str">
            <v>X</v>
          </cell>
          <cell r="G1557">
            <v>36444</v>
          </cell>
          <cell r="M1557" t="str">
            <v>BORING BAR KENNAMETAL 3090257/258</v>
          </cell>
        </row>
        <row r="1558">
          <cell r="B1558" t="str">
            <v>BOA-800018</v>
          </cell>
          <cell r="C1558" t="str">
            <v>MISSING</v>
          </cell>
          <cell r="D1558">
            <v>700</v>
          </cell>
          <cell r="G1558">
            <v>38077</v>
          </cell>
          <cell r="M1558" t="str">
            <v>BORING BAR S08-KTFPR2 - KENNAMETAL</v>
          </cell>
        </row>
        <row r="1559">
          <cell r="B1559" t="str">
            <v>BOA-800019</v>
          </cell>
          <cell r="C1559" t="str">
            <v>MISSING</v>
          </cell>
          <cell r="D1559">
            <v>700</v>
          </cell>
          <cell r="G1559">
            <v>38133</v>
          </cell>
          <cell r="M1559" t="str">
            <v>DWG.343627 R00 35 DEG RH BORING BAR</v>
          </cell>
        </row>
        <row r="1560">
          <cell r="B1560" t="str">
            <v>BOA-800020</v>
          </cell>
          <cell r="C1560" t="str">
            <v>MISSING</v>
          </cell>
          <cell r="D1560">
            <v>700</v>
          </cell>
          <cell r="F1560" t="str">
            <v>X</v>
          </cell>
          <cell r="G1560">
            <v>36457</v>
          </cell>
          <cell r="M1560" t="str">
            <v>BORING BAR WC-64760 R3 KENNAMETAL</v>
          </cell>
        </row>
        <row r="1561">
          <cell r="B1561" t="str">
            <v>BOA-800021</v>
          </cell>
          <cell r="C1561" t="str">
            <v>MISSING</v>
          </cell>
          <cell r="D1561">
            <v>700</v>
          </cell>
          <cell r="F1561" t="str">
            <v>X</v>
          </cell>
          <cell r="G1561">
            <v>36249</v>
          </cell>
          <cell r="M1561" t="str">
            <v>BORING BAR, 199512 (71AC 25021)</v>
          </cell>
        </row>
        <row r="1562">
          <cell r="B1562" t="str">
            <v>BOA-800022</v>
          </cell>
          <cell r="C1562" t="str">
            <v>MISSING</v>
          </cell>
          <cell r="D1562">
            <v>700</v>
          </cell>
          <cell r="F1562" t="str">
            <v>X</v>
          </cell>
          <cell r="G1562">
            <v>36444</v>
          </cell>
          <cell r="M1562" t="str">
            <v>BORING BAR, RIGHT HAND SB-1-L</v>
          </cell>
        </row>
        <row r="1563">
          <cell r="B1563" t="str">
            <v>BOA-800023</v>
          </cell>
          <cell r="C1563" t="str">
            <v>MISSING</v>
          </cell>
          <cell r="D1563">
            <v>700</v>
          </cell>
          <cell r="F1563" t="str">
            <v>X</v>
          </cell>
          <cell r="G1563">
            <v>36249</v>
          </cell>
          <cell r="M1563" t="str">
            <v>BORING END - 00 AP</v>
          </cell>
        </row>
        <row r="1564">
          <cell r="B1564" t="str">
            <v>BOA-800024</v>
          </cell>
          <cell r="C1564" t="str">
            <v>MISSING</v>
          </cell>
          <cell r="D1564">
            <v>700</v>
          </cell>
          <cell r="F1564" t="str">
            <v>X</v>
          </cell>
          <cell r="G1564">
            <v>36578</v>
          </cell>
          <cell r="M1564" t="str">
            <v>BORING END - 00 CP</v>
          </cell>
        </row>
        <row r="1565">
          <cell r="B1565" t="str">
            <v>BOA-800025</v>
          </cell>
          <cell r="C1565" t="str">
            <v>MISSING</v>
          </cell>
          <cell r="D1565">
            <v>700</v>
          </cell>
          <cell r="F1565" t="str">
            <v>X</v>
          </cell>
          <cell r="G1565">
            <v>36249</v>
          </cell>
          <cell r="M1565" t="str">
            <v>BORING END RBN 12P 11T88  VALENITE</v>
          </cell>
        </row>
        <row r="1566">
          <cell r="B1566" t="str">
            <v>BOA-800026</v>
          </cell>
          <cell r="C1566" t="str">
            <v>MISSING</v>
          </cell>
          <cell r="D1566">
            <v>700</v>
          </cell>
          <cell r="F1566" t="str">
            <v>X</v>
          </cell>
          <cell r="G1566">
            <v>36249</v>
          </cell>
          <cell r="M1566" t="str">
            <v>DRILL, 1 7/16" DIA 4 3/4"</v>
          </cell>
        </row>
        <row r="1567">
          <cell r="B1567" t="str">
            <v>BOA-800027</v>
          </cell>
          <cell r="C1567" t="str">
            <v>MISSING</v>
          </cell>
          <cell r="D1567">
            <v>700</v>
          </cell>
          <cell r="F1567" t="str">
            <v>X</v>
          </cell>
          <cell r="G1567">
            <v>36840</v>
          </cell>
          <cell r="M1567" t="str">
            <v>DRILL, 11/16" C.S.M.D.</v>
          </cell>
        </row>
        <row r="1568">
          <cell r="B1568" t="str">
            <v>BOA-800028</v>
          </cell>
          <cell r="C1568" t="str">
            <v>MISSING</v>
          </cell>
          <cell r="D1568">
            <v>700</v>
          </cell>
          <cell r="F1568" t="str">
            <v>X</v>
          </cell>
          <cell r="G1568">
            <v>36426</v>
          </cell>
          <cell r="M1568" t="str">
            <v>DRILL, 8mm TAPER      delete</v>
          </cell>
        </row>
        <row r="1569">
          <cell r="B1569" t="str">
            <v>BOA-800029</v>
          </cell>
          <cell r="C1569" t="str">
            <v>MISSING</v>
          </cell>
          <cell r="D1569">
            <v>700</v>
          </cell>
          <cell r="F1569" t="str">
            <v>X</v>
          </cell>
          <cell r="G1569">
            <v>36840</v>
          </cell>
          <cell r="M1569" t="str">
            <v>DRILL, CENTER #4</v>
          </cell>
        </row>
        <row r="1570">
          <cell r="B1570" t="str">
            <v>BOA-800030</v>
          </cell>
          <cell r="C1570" t="str">
            <v>MISSING</v>
          </cell>
          <cell r="D1570">
            <v>700</v>
          </cell>
          <cell r="F1570" t="str">
            <v>X</v>
          </cell>
          <cell r="G1570">
            <v>36840</v>
          </cell>
          <cell r="M1570" t="str">
            <v>DRILL, CENTER #5 90 DEG INCLUSIVE</v>
          </cell>
        </row>
        <row r="1571">
          <cell r="B1571" t="str">
            <v>BOA-800031</v>
          </cell>
          <cell r="C1571" t="str">
            <v>MISSING</v>
          </cell>
          <cell r="D1571">
            <v>700</v>
          </cell>
          <cell r="F1571" t="str">
            <v>X</v>
          </cell>
          <cell r="G1571">
            <v>36249</v>
          </cell>
          <cell r="M1571" t="str">
            <v>DRILL, CENTER #8</v>
          </cell>
        </row>
        <row r="1572">
          <cell r="B1572" t="str">
            <v>BOA-800032</v>
          </cell>
          <cell r="C1572" t="str">
            <v>MISSING</v>
          </cell>
          <cell r="D1572">
            <v>700</v>
          </cell>
          <cell r="G1572">
            <v>38204</v>
          </cell>
          <cell r="M1572" t="str">
            <v>DRILL, COBALT JOBBER "F" DRFC</v>
          </cell>
        </row>
        <row r="1573">
          <cell r="B1573" t="str">
            <v>BOA-800033</v>
          </cell>
          <cell r="C1573" t="str">
            <v>MISSING</v>
          </cell>
          <cell r="D1573">
            <v>700</v>
          </cell>
          <cell r="F1573" t="str">
            <v>X</v>
          </cell>
          <cell r="G1573">
            <v>36249</v>
          </cell>
          <cell r="M1573" t="str">
            <v>DRILL, JOBBER 13/64 BLACK OXIDE</v>
          </cell>
        </row>
        <row r="1574">
          <cell r="B1574" t="str">
            <v>BOA-800034</v>
          </cell>
          <cell r="C1574" t="str">
            <v>MISSING</v>
          </cell>
          <cell r="D1574">
            <v>700</v>
          </cell>
          <cell r="F1574" t="str">
            <v>X</v>
          </cell>
          <cell r="G1574">
            <v>36514</v>
          </cell>
          <cell r="M1574" t="str">
            <v>DRILL, NAS-907 3/32"</v>
          </cell>
        </row>
        <row r="1575">
          <cell r="B1575" t="str">
            <v>BOA-800035</v>
          </cell>
          <cell r="C1575" t="str">
            <v>MISSING</v>
          </cell>
          <cell r="D1575">
            <v>700</v>
          </cell>
          <cell r="F1575" t="str">
            <v>X</v>
          </cell>
          <cell r="G1575">
            <v>36845</v>
          </cell>
          <cell r="M1575" t="str">
            <v>DRILL, REDUCE SHANK-STEP T275</v>
          </cell>
        </row>
        <row r="1576">
          <cell r="B1576" t="str">
            <v>BOA-800036</v>
          </cell>
          <cell r="C1576" t="str">
            <v>MISSING</v>
          </cell>
          <cell r="D1576">
            <v>700</v>
          </cell>
          <cell r="F1576" t="str">
            <v>X</v>
          </cell>
          <cell r="G1576">
            <v>36840</v>
          </cell>
          <cell r="M1576" t="str">
            <v>TAP, 5/16-18 3FL</v>
          </cell>
        </row>
        <row r="1577">
          <cell r="B1577" t="str">
            <v>BOA-800611</v>
          </cell>
          <cell r="C1577" t="str">
            <v>MISSING</v>
          </cell>
          <cell r="D1577">
            <v>700</v>
          </cell>
          <cell r="G1577">
            <v>38077</v>
          </cell>
          <cell r="M1577" t="str">
            <v>BACKFACE BORING BAR - APEX</v>
          </cell>
        </row>
        <row r="1578">
          <cell r="B1578" t="str">
            <v>BOA-800612</v>
          </cell>
          <cell r="C1578" t="str">
            <v>MISSING</v>
          </cell>
          <cell r="D1578">
            <v>700</v>
          </cell>
          <cell r="G1578">
            <v>38077</v>
          </cell>
          <cell r="M1578" t="str">
            <v>BORING BAR A-20-MCLNL4 CUT OFF TO 8.</v>
          </cell>
        </row>
        <row r="1579">
          <cell r="B1579" t="str">
            <v>BOA-800822</v>
          </cell>
          <cell r="C1579" t="str">
            <v>MISSING</v>
          </cell>
          <cell r="D1579">
            <v>700</v>
          </cell>
          <cell r="F1579" t="str">
            <v>X</v>
          </cell>
          <cell r="G1579">
            <v>36249</v>
          </cell>
          <cell r="M1579" t="str">
            <v>2" Boring Bar NA7 A32-MCLNL4*214'S/8</v>
          </cell>
        </row>
        <row r="1580">
          <cell r="B1580" t="str">
            <v>BOA-800828</v>
          </cell>
          <cell r="C1580" t="str">
            <v>MISSING</v>
          </cell>
          <cell r="D1580">
            <v>700</v>
          </cell>
          <cell r="F1580" t="str">
            <v>X</v>
          </cell>
          <cell r="G1580">
            <v>37927</v>
          </cell>
          <cell r="M1580" t="str">
            <v>dta-53128-l 1.438 spade blade-cobalt</v>
          </cell>
        </row>
        <row r="1581">
          <cell r="B1581" t="str">
            <v>BOA-800829</v>
          </cell>
          <cell r="C1581" t="str">
            <v>MISSING</v>
          </cell>
          <cell r="D1581">
            <v>700</v>
          </cell>
          <cell r="F1581" t="str">
            <v>X</v>
          </cell>
          <cell r="G1581">
            <v>37927</v>
          </cell>
          <cell r="M1581" t="str">
            <v>KSE06875 CS5 11/16 dia sol.carbide d</v>
          </cell>
        </row>
        <row r="1582">
          <cell r="B1582" t="str">
            <v>BOA-800848</v>
          </cell>
          <cell r="C1582" t="str">
            <v>MISSING</v>
          </cell>
          <cell r="D1582">
            <v>700</v>
          </cell>
          <cell r="G1582">
            <v>38070</v>
          </cell>
          <cell r="M1582" t="str">
            <v>Backface Boring Bar</v>
          </cell>
        </row>
        <row r="1583">
          <cell r="B1583" t="str">
            <v>BOA-800907</v>
          </cell>
          <cell r="C1583" t="str">
            <v>MISSING</v>
          </cell>
          <cell r="D1583">
            <v>700</v>
          </cell>
          <cell r="F1583" t="str">
            <v>X</v>
          </cell>
          <cell r="G1583">
            <v>37566</v>
          </cell>
          <cell r="M1583" t="str">
            <v>BAR BORING GROOVE ID /A20NER3 OKUMLB</v>
          </cell>
        </row>
        <row r="1584">
          <cell r="B1584" t="str">
            <v>BOA-801042</v>
          </cell>
          <cell r="C1584" t="str">
            <v>MISSING</v>
          </cell>
          <cell r="D1584">
            <v>700</v>
          </cell>
          <cell r="G1584">
            <v>38070</v>
          </cell>
          <cell r="M1584" t="str">
            <v>PIN &amp; CLAMP STEEL BAR A20MDVNl4</v>
          </cell>
        </row>
        <row r="1585">
          <cell r="B1585" t="str">
            <v>BOA-801049</v>
          </cell>
          <cell r="C1585" t="str">
            <v>MISSING</v>
          </cell>
          <cell r="D1585">
            <v>700</v>
          </cell>
          <cell r="G1585">
            <v>38077</v>
          </cell>
          <cell r="M1585" t="str">
            <v>BAR BACKFACING DWG1048712R00 KM</v>
          </cell>
        </row>
        <row r="1586">
          <cell r="B1586" t="str">
            <v>BOA-801086</v>
          </cell>
          <cell r="C1586" t="str">
            <v>MISSING</v>
          </cell>
          <cell r="D1586">
            <v>700</v>
          </cell>
          <cell r="G1586">
            <v>38077</v>
          </cell>
          <cell r="M1586" t="str">
            <v>BORING BAR - A16MCLNR4</v>
          </cell>
        </row>
        <row r="1587">
          <cell r="B1587" t="str">
            <v>BOA-801137</v>
          </cell>
          <cell r="C1587" t="str">
            <v>MISSING</v>
          </cell>
          <cell r="D1587">
            <v>700</v>
          </cell>
          <cell r="G1587">
            <v>38077</v>
          </cell>
          <cell r="M1587" t="str">
            <v>BORING BAR HEAVY METAL S24U-MCLNL</v>
          </cell>
        </row>
        <row r="1588">
          <cell r="B1588" t="str">
            <v>BOA-801138</v>
          </cell>
          <cell r="C1588" t="str">
            <v>MISSING</v>
          </cell>
          <cell r="D1588">
            <v>700</v>
          </cell>
          <cell r="G1588">
            <v>38077</v>
          </cell>
          <cell r="M1588" t="str">
            <v>BORING BAR HEAVY METAL S24U-MCLNL</v>
          </cell>
        </row>
        <row r="1589">
          <cell r="B1589" t="str">
            <v>BOA-801139</v>
          </cell>
          <cell r="C1589" t="str">
            <v>MISSING</v>
          </cell>
          <cell r="D1589">
            <v>700</v>
          </cell>
          <cell r="G1589">
            <v>38070</v>
          </cell>
          <cell r="M1589" t="str">
            <v>HEAVY METAL BORING BAR A24MCNL4-C/OF</v>
          </cell>
        </row>
        <row r="1590">
          <cell r="B1590" t="str">
            <v>BOA-801219</v>
          </cell>
          <cell r="C1590" t="str">
            <v>MISSING</v>
          </cell>
          <cell r="D1590">
            <v>700</v>
          </cell>
          <cell r="G1590">
            <v>38070</v>
          </cell>
          <cell r="M1590" t="str">
            <v>BORING BAR 1.250 DIA LH CUT OFF TO 6</v>
          </cell>
        </row>
        <row r="1591">
          <cell r="B1591" t="str">
            <v>BOA-801220</v>
          </cell>
          <cell r="C1591" t="str">
            <v>MISSING</v>
          </cell>
          <cell r="D1591">
            <v>700</v>
          </cell>
          <cell r="G1591">
            <v>38174</v>
          </cell>
          <cell r="M1591" t="str">
            <v>BORING BAR 1.250 DIA RH CUT OFF TO 6</v>
          </cell>
        </row>
        <row r="1592">
          <cell r="B1592" t="str">
            <v>BOA-801299</v>
          </cell>
          <cell r="C1592" t="str">
            <v>MISSING</v>
          </cell>
          <cell r="D1592">
            <v>700</v>
          </cell>
          <cell r="G1592">
            <v>38106</v>
          </cell>
          <cell r="M1592" t="str">
            <v>DWG.1023960 R00 35 DEGREE RH BORING</v>
          </cell>
        </row>
        <row r="1593">
          <cell r="B1593" t="str">
            <v>BOA-801321</v>
          </cell>
          <cell r="C1593" t="str">
            <v>MISSING</v>
          </cell>
          <cell r="D1593">
            <v>700</v>
          </cell>
          <cell r="G1593">
            <v>38077</v>
          </cell>
          <cell r="M1593" t="str">
            <v>km40fbh01660 fine boring head silver</v>
          </cell>
        </row>
        <row r="1594">
          <cell r="B1594" t="str">
            <v>BOA-801323</v>
          </cell>
          <cell r="C1594" t="str">
            <v>MISSING</v>
          </cell>
          <cell r="D1594">
            <v>700</v>
          </cell>
          <cell r="G1594">
            <v>38077</v>
          </cell>
          <cell r="M1594" t="str">
            <v>krbb16scldrs406a steel boring bar bl</v>
          </cell>
        </row>
        <row r="1595">
          <cell r="B1595" t="str">
            <v>BOA-801360</v>
          </cell>
          <cell r="C1595" t="str">
            <v>MISSING</v>
          </cell>
          <cell r="D1595">
            <v>700</v>
          </cell>
          <cell r="G1595">
            <v>38066</v>
          </cell>
          <cell r="M1595" t="str">
            <v>73532950586 60 DEG. COUNTERSINK</v>
          </cell>
        </row>
        <row r="1596">
          <cell r="B1596" t="str">
            <v>BOA-801361</v>
          </cell>
          <cell r="C1596" t="str">
            <v>MISSING</v>
          </cell>
          <cell r="D1596">
            <v>700</v>
          </cell>
          <cell r="G1596">
            <v>38066</v>
          </cell>
          <cell r="M1596" t="str">
            <v>TAP M6 X 1.0 EMUGE B02014000060</v>
          </cell>
        </row>
        <row r="1597">
          <cell r="B1597" t="str">
            <v>BOA-801389</v>
          </cell>
          <cell r="C1597" t="str">
            <v>MISSING</v>
          </cell>
          <cell r="D1597">
            <v>700</v>
          </cell>
          <cell r="G1597">
            <v>38078</v>
          </cell>
          <cell r="M1597" t="str">
            <v>key bar for locating arbor for 30733</v>
          </cell>
        </row>
        <row r="1598">
          <cell r="B1598" t="str">
            <v>BOA-801390</v>
          </cell>
          <cell r="C1598" t="str">
            <v>MISSING</v>
          </cell>
          <cell r="D1598">
            <v>700</v>
          </cell>
          <cell r="G1598">
            <v>38097</v>
          </cell>
          <cell r="M1598" t="str">
            <v>KEY BAR FOR LOCATING ARBOR FOR 34014</v>
          </cell>
        </row>
        <row r="1599">
          <cell r="B1599" t="str">
            <v>BOA-801395</v>
          </cell>
          <cell r="C1599" t="str">
            <v>MISSING</v>
          </cell>
          <cell r="D1599">
            <v>700</v>
          </cell>
          <cell r="F1599" t="str">
            <v>X</v>
          </cell>
          <cell r="G1599">
            <v>37287</v>
          </cell>
          <cell r="M1599" t="str">
            <v>BO2014000060 M6-ISO2/6 H TAP REK.1B</v>
          </cell>
        </row>
        <row r="1600">
          <cell r="B1600" t="str">
            <v>BOA-801401</v>
          </cell>
          <cell r="C1600" t="str">
            <v>MISSING</v>
          </cell>
          <cell r="D1600">
            <v>700</v>
          </cell>
          <cell r="G1600">
            <v>38077</v>
          </cell>
          <cell r="M1600" t="str">
            <v>6MM THREADING COLLET FOR SCISSORS LI</v>
          </cell>
        </row>
        <row r="1601">
          <cell r="B1601" t="str">
            <v>BOA-801402</v>
          </cell>
          <cell r="C1601" t="str">
            <v>MISSING</v>
          </cell>
          <cell r="D1601">
            <v>700</v>
          </cell>
          <cell r="G1601">
            <v>38077</v>
          </cell>
          <cell r="M1601" t="str">
            <v>TENSION/COMP TAP CHUCK/J COLLET FOR</v>
          </cell>
        </row>
        <row r="1602">
          <cell r="B1602" t="str">
            <v>BOA-801403</v>
          </cell>
          <cell r="C1602" t="str">
            <v>MISSING</v>
          </cell>
          <cell r="D1602">
            <v>700</v>
          </cell>
          <cell r="G1602">
            <v>38106</v>
          </cell>
          <cell r="M1602" t="str">
            <v>COLLET 3/4".75PG -0750FOR SCISSORS L</v>
          </cell>
        </row>
        <row r="1603">
          <cell r="B1603" t="str">
            <v>BOA-801404</v>
          </cell>
          <cell r="C1603" t="str">
            <v>MISSING</v>
          </cell>
          <cell r="D1603">
            <v>700</v>
          </cell>
          <cell r="G1603">
            <v>38094</v>
          </cell>
          <cell r="M1603" t="str">
            <v>COLLET CHUCK FOR SCISSORS LINE P/N 5</v>
          </cell>
        </row>
        <row r="1604">
          <cell r="B1604" t="str">
            <v>BOA-801428</v>
          </cell>
          <cell r="C1604" t="str">
            <v>MISSING</v>
          </cell>
          <cell r="D1604">
            <v>700</v>
          </cell>
          <cell r="G1604">
            <v>38070</v>
          </cell>
          <cell r="M1604" t="str">
            <v>75tg-0562 collet for p/n 5412</v>
          </cell>
        </row>
        <row r="1605">
          <cell r="B1605" t="str">
            <v>BOA-801429</v>
          </cell>
          <cell r="C1605" t="str">
            <v>MISSING</v>
          </cell>
          <cell r="D1605">
            <v>700</v>
          </cell>
          <cell r="G1605">
            <v>38070</v>
          </cell>
          <cell r="M1605" t="str">
            <v>gr16-070m collet for p/n 5412</v>
          </cell>
        </row>
        <row r="1606">
          <cell r="B1606" t="str">
            <v>BOA-801430</v>
          </cell>
          <cell r="C1606" t="str">
            <v>MISSING</v>
          </cell>
          <cell r="D1606">
            <v>700</v>
          </cell>
          <cell r="G1606">
            <v>38070</v>
          </cell>
          <cell r="M1606" t="str">
            <v>er16-050m (5-6mm)collet for p/n 5412</v>
          </cell>
        </row>
        <row r="1607">
          <cell r="B1607" t="str">
            <v>BOA-801434</v>
          </cell>
          <cell r="C1607" t="str">
            <v>MISSING</v>
          </cell>
          <cell r="D1607">
            <v>700</v>
          </cell>
          <cell r="G1607">
            <v>38070</v>
          </cell>
          <cell r="M1607" t="str">
            <v>rc1-ta-100-080m100 m10 tap adapter #</v>
          </cell>
        </row>
        <row r="1608">
          <cell r="B1608" t="str">
            <v>BOA-801444</v>
          </cell>
          <cell r="C1608" t="str">
            <v>MISSING</v>
          </cell>
          <cell r="D1608">
            <v>700</v>
          </cell>
          <cell r="G1608">
            <v>38070</v>
          </cell>
          <cell r="M1608" t="str">
            <v>16ER020M 2MM DIA COLLET HOLDING 1.9</v>
          </cell>
        </row>
        <row r="1609">
          <cell r="B1609" t="str">
            <v>BOA-801445</v>
          </cell>
          <cell r="C1609" t="str">
            <v>MISSING</v>
          </cell>
          <cell r="D1609">
            <v>700</v>
          </cell>
          <cell r="G1609">
            <v>38066</v>
          </cell>
          <cell r="M1609" t="str">
            <v>khss16419 1.9mm dia. jobber length</v>
          </cell>
        </row>
        <row r="1610">
          <cell r="B1610" t="str">
            <v>BOA-801447</v>
          </cell>
          <cell r="C1610" t="str">
            <v>MISSING</v>
          </cell>
          <cell r="D1610">
            <v>700</v>
          </cell>
          <cell r="G1610">
            <v>38077</v>
          </cell>
          <cell r="M1610" t="str">
            <v>MS2012 PKG SCREW-SPADE BLADE BLACK</v>
          </cell>
        </row>
        <row r="1611">
          <cell r="B1611" t="str">
            <v>BOA-801464</v>
          </cell>
          <cell r="C1611" t="str">
            <v>MISSING</v>
          </cell>
          <cell r="D1611">
            <v>700</v>
          </cell>
          <cell r="G1611">
            <v>38110</v>
          </cell>
          <cell r="M1611" t="str">
            <v>C55 DRILL 11.5MM</v>
          </cell>
        </row>
        <row r="1612">
          <cell r="B1612" t="str">
            <v>BOA-801573</v>
          </cell>
          <cell r="C1612" t="str">
            <v>MISSING</v>
          </cell>
          <cell r="D1612">
            <v>700</v>
          </cell>
          <cell r="G1612">
            <v>38110</v>
          </cell>
          <cell r="M1612" t="str">
            <v>COUNTERSINK 82 DEGREE</v>
          </cell>
        </row>
        <row r="1613">
          <cell r="B1613" t="str">
            <v>BOA-801586</v>
          </cell>
          <cell r="C1613" t="str">
            <v>MISSING</v>
          </cell>
          <cell r="D1613">
            <v>700</v>
          </cell>
          <cell r="M1613" t="str">
            <v>RETENTION KNOB</v>
          </cell>
        </row>
        <row r="1614">
          <cell r="B1614" t="str">
            <v>BOA-801593</v>
          </cell>
          <cell r="C1614" t="str">
            <v>MISSING</v>
          </cell>
          <cell r="D1614">
            <v>700</v>
          </cell>
          <cell r="G1614">
            <v>38110</v>
          </cell>
          <cell r="M1614" t="str">
            <v>DRILL 6.8MM X 10MM  B732A06800 KC701</v>
          </cell>
        </row>
        <row r="1615">
          <cell r="B1615" t="str">
            <v>BOA-801595</v>
          </cell>
          <cell r="C1615" t="str">
            <v>MISSING</v>
          </cell>
          <cell r="D1615" t="str">
            <v>V00</v>
          </cell>
          <cell r="G1615">
            <v>38000</v>
          </cell>
          <cell r="M1615" t="str">
            <v>COLLET CHUCK</v>
          </cell>
        </row>
        <row r="1616">
          <cell r="B1616" t="str">
            <v>BOA-801596</v>
          </cell>
          <cell r="C1616" t="str">
            <v>MISSING</v>
          </cell>
          <cell r="D1616">
            <v>700</v>
          </cell>
          <cell r="M1616" t="str">
            <v>METRIC RETAINING KNOB</v>
          </cell>
        </row>
        <row r="1617">
          <cell r="B1617" t="str">
            <v>BOA-801597</v>
          </cell>
          <cell r="C1617" t="str">
            <v>MISSING</v>
          </cell>
          <cell r="D1617">
            <v>700</v>
          </cell>
          <cell r="G1617">
            <v>38073</v>
          </cell>
          <cell r="M1617" t="str">
            <v>8MM ER16-0315 PARLEC COLLET</v>
          </cell>
        </row>
        <row r="1618">
          <cell r="B1618" t="str">
            <v>BOA-801598</v>
          </cell>
          <cell r="C1618" t="str">
            <v>MISSING</v>
          </cell>
          <cell r="D1618">
            <v>700</v>
          </cell>
          <cell r="F1618" t="str">
            <v>X</v>
          </cell>
          <cell r="G1618">
            <v>38085</v>
          </cell>
          <cell r="M1618" t="str">
            <v>CHIRON BEARING ASSEMBLY</v>
          </cell>
        </row>
        <row r="1619">
          <cell r="B1619" t="str">
            <v>BOA-801602</v>
          </cell>
          <cell r="C1619" t="str">
            <v>MISSING</v>
          </cell>
          <cell r="D1619" t="str">
            <v>V00</v>
          </cell>
          <cell r="M1619" t="str">
            <v>HYDRAULIC CHUCK</v>
          </cell>
        </row>
        <row r="1620">
          <cell r="B1620" t="str">
            <v>BOA-801612</v>
          </cell>
          <cell r="C1620" t="str">
            <v>MISSING</v>
          </cell>
          <cell r="D1620">
            <v>700</v>
          </cell>
          <cell r="M1620" t="str">
            <v>V3031430 ABS-50 KUB. 12910/0.0562/1.</v>
          </cell>
        </row>
        <row r="1621">
          <cell r="B1621" t="str">
            <v>BOA-801613</v>
          </cell>
          <cell r="C1621" t="str">
            <v>MISSING</v>
          </cell>
          <cell r="D1621">
            <v>700</v>
          </cell>
          <cell r="M1621" t="str">
            <v>STEP DRILL</v>
          </cell>
        </row>
        <row r="1622">
          <cell r="B1622" t="str">
            <v>BOA-801614</v>
          </cell>
          <cell r="C1622" t="str">
            <v>MISSING</v>
          </cell>
          <cell r="D1622">
            <v>700</v>
          </cell>
          <cell r="M1622" t="str">
            <v>STEP DRILL</v>
          </cell>
        </row>
        <row r="1623">
          <cell r="B1623" t="str">
            <v>BOA-801615</v>
          </cell>
          <cell r="C1623" t="str">
            <v>MISSING</v>
          </cell>
          <cell r="D1623">
            <v>700</v>
          </cell>
          <cell r="M1623" t="str">
            <v>STEP DRILL CARB C-SLANT</v>
          </cell>
        </row>
        <row r="1624">
          <cell r="B1624" t="str">
            <v>BOA-801635</v>
          </cell>
          <cell r="C1624" t="str">
            <v>MISSING</v>
          </cell>
          <cell r="D1624">
            <v>700</v>
          </cell>
          <cell r="G1624">
            <v>38094</v>
          </cell>
          <cell r="M1624" t="str">
            <v>LOCATOR, ROUGH LIGHTING HOLE</v>
          </cell>
        </row>
        <row r="1625">
          <cell r="B1625" t="str">
            <v>BOA-801637</v>
          </cell>
          <cell r="C1625" t="str">
            <v>MISSING</v>
          </cell>
          <cell r="D1625">
            <v>700</v>
          </cell>
          <cell r="G1625">
            <v>38196</v>
          </cell>
          <cell r="M1625" t="str">
            <v>END MILL - 12.0 MM</v>
          </cell>
        </row>
        <row r="1626">
          <cell r="B1626" t="str">
            <v>BOA-801643</v>
          </cell>
          <cell r="C1626" t="str">
            <v>MISSING</v>
          </cell>
          <cell r="D1626">
            <v>700</v>
          </cell>
          <cell r="G1626">
            <v>38106</v>
          </cell>
          <cell r="M1626" t="str">
            <v>75PG-0500 1/2 COLLET</v>
          </cell>
        </row>
        <row r="1627">
          <cell r="B1627" t="str">
            <v>BOA-801651</v>
          </cell>
          <cell r="C1627" t="str">
            <v>MISSING</v>
          </cell>
          <cell r="D1627">
            <v>700</v>
          </cell>
          <cell r="G1627">
            <v>38094</v>
          </cell>
          <cell r="M1627" t="str">
            <v>20HCM0500 HYDRAULIC COLLET</v>
          </cell>
        </row>
        <row r="1628">
          <cell r="B1628" t="str">
            <v>BOA-805063</v>
          </cell>
          <cell r="C1628" t="str">
            <v>MISSING</v>
          </cell>
          <cell r="D1628">
            <v>700</v>
          </cell>
          <cell r="G1628">
            <v>38104</v>
          </cell>
          <cell r="M1628" t="str">
            <v>WOODRUFF KEYSLOT CUTTER</v>
          </cell>
        </row>
        <row r="1629">
          <cell r="B1629" t="str">
            <v>BOA-805110</v>
          </cell>
          <cell r="C1629" t="str">
            <v>MISSING</v>
          </cell>
          <cell r="D1629">
            <v>700</v>
          </cell>
          <cell r="G1629">
            <v>37854</v>
          </cell>
          <cell r="M1629" t="str">
            <v>dwg 288780r00mill cutter holder</v>
          </cell>
        </row>
        <row r="1630">
          <cell r="B1630" t="str">
            <v>BOG-382068</v>
          </cell>
          <cell r="C1630" t="str">
            <v>MISSING</v>
          </cell>
          <cell r="D1630">
            <v>700</v>
          </cell>
          <cell r="F1630" t="str">
            <v>X</v>
          </cell>
          <cell r="G1630">
            <v>38075</v>
          </cell>
          <cell r="H1630" t="str">
            <v>BOG-382068</v>
          </cell>
          <cell r="M1630" t="str">
            <v>TAP M6 X 1.0 B02014000060</v>
          </cell>
        </row>
        <row r="1631">
          <cell r="B1631" t="str">
            <v>BOG-801594</v>
          </cell>
          <cell r="C1631" t="str">
            <v>MISSING</v>
          </cell>
          <cell r="D1631">
            <v>700</v>
          </cell>
          <cell r="G1631">
            <v>38076</v>
          </cell>
          <cell r="M1631" t="str">
            <v>TAP M8 X 1.25</v>
          </cell>
        </row>
        <row r="1632">
          <cell r="B1632" t="str">
            <v>BOL-850063</v>
          </cell>
          <cell r="C1632" t="str">
            <v>MISSING</v>
          </cell>
          <cell r="D1632" t="str">
            <v>M00</v>
          </cell>
          <cell r="F1632" t="str">
            <v>X</v>
          </cell>
          <cell r="G1632">
            <v>36168</v>
          </cell>
          <cell r="M1632" t="str">
            <v>BOLT, WEDGE FOR NATCO</v>
          </cell>
        </row>
        <row r="1633">
          <cell r="B1633" t="str">
            <v>BOX-850064</v>
          </cell>
          <cell r="C1633" t="str">
            <v>MISSING</v>
          </cell>
          <cell r="D1633" t="str">
            <v>M00</v>
          </cell>
          <cell r="F1633" t="str">
            <v>X</v>
          </cell>
          <cell r="G1633">
            <v>36906</v>
          </cell>
          <cell r="M1633" t="str">
            <v>BOX, RELIANCE GEAR  MR94746</v>
          </cell>
        </row>
        <row r="1634">
          <cell r="B1634" t="str">
            <v>BRA-850065</v>
          </cell>
          <cell r="C1634" t="str">
            <v>MISSING</v>
          </cell>
          <cell r="D1634" t="str">
            <v>M00</v>
          </cell>
          <cell r="G1634">
            <v>37960</v>
          </cell>
          <cell r="M1634" t="str">
            <v>BRAKE, RULAND BRAKE (REWORK ATLAS IN</v>
          </cell>
        </row>
        <row r="1635">
          <cell r="B1635" t="str">
            <v>BRA-850066</v>
          </cell>
          <cell r="C1635" t="str">
            <v>MISSING</v>
          </cell>
          <cell r="D1635" t="str">
            <v>M00</v>
          </cell>
          <cell r="G1635">
            <v>37958</v>
          </cell>
          <cell r="M1635" t="str">
            <v>BRAKE,  H/T ROBOT XGMF00848 (FANUC)</v>
          </cell>
        </row>
        <row r="1636">
          <cell r="B1636" t="str">
            <v>BRA-850067</v>
          </cell>
          <cell r="C1636" t="str">
            <v>MISSING</v>
          </cell>
          <cell r="D1636" t="str">
            <v>M00</v>
          </cell>
          <cell r="G1636">
            <v>37958</v>
          </cell>
          <cell r="M1636" t="str">
            <v>BRAKE, MAGNETIC  568-274-001</v>
          </cell>
        </row>
        <row r="1637">
          <cell r="B1637" t="str">
            <v>BRA-850068</v>
          </cell>
          <cell r="C1637" t="str">
            <v>MISSING</v>
          </cell>
          <cell r="D1637" t="str">
            <v>M00</v>
          </cell>
          <cell r="G1637">
            <v>37958</v>
          </cell>
          <cell r="M1637" t="str">
            <v>BRAKE, MAGNETIC #12626470  #PA300</v>
          </cell>
        </row>
        <row r="1638">
          <cell r="B1638" t="str">
            <v>BRA-850069</v>
          </cell>
          <cell r="C1638" t="str">
            <v>MISSING</v>
          </cell>
          <cell r="D1638" t="str">
            <v>M00</v>
          </cell>
          <cell r="G1638">
            <v>37958</v>
          </cell>
          <cell r="M1638" t="str">
            <v>BRAKE, WARNER MAGNET  5300-631-014</v>
          </cell>
        </row>
        <row r="1639">
          <cell r="B1639" t="str">
            <v>BRA-850070</v>
          </cell>
          <cell r="C1639" t="str">
            <v>MISSING</v>
          </cell>
          <cell r="D1639" t="str">
            <v>M00</v>
          </cell>
          <cell r="F1639" t="str">
            <v>X</v>
          </cell>
          <cell r="G1639">
            <v>37140</v>
          </cell>
          <cell r="M1639" t="str">
            <v>BRAKE-BAND ASSEMBLY  25833A</v>
          </cell>
        </row>
        <row r="1640">
          <cell r="B1640" t="str">
            <v>BRA-851388</v>
          </cell>
          <cell r="C1640" t="str">
            <v>MISSING</v>
          </cell>
          <cell r="D1640" t="str">
            <v>M00</v>
          </cell>
          <cell r="G1640">
            <v>37911</v>
          </cell>
          <cell r="M1640" t="str">
            <v>BRACKET,AIR LUB.P7852 REXROTH</v>
          </cell>
        </row>
        <row r="1641">
          <cell r="B1641" t="str">
            <v>BRA-851495</v>
          </cell>
          <cell r="C1641" t="str">
            <v>MISSING</v>
          </cell>
          <cell r="D1641" t="str">
            <v>M00</v>
          </cell>
          <cell r="G1641">
            <v>38027</v>
          </cell>
          <cell r="M1641" t="str">
            <v>FBK 3 ARROW MOUNTING BRACKETS</v>
          </cell>
        </row>
        <row r="1642">
          <cell r="B1642" t="str">
            <v>BRA-851689</v>
          </cell>
          <cell r="C1642" t="str">
            <v>MISSING</v>
          </cell>
          <cell r="D1642" t="str">
            <v>M00</v>
          </cell>
          <cell r="M1642" t="str">
            <v>P-007852-00000 REXROTH BRACKET (MOTI</v>
          </cell>
        </row>
        <row r="1643">
          <cell r="B1643" t="str">
            <v>BRA-851694</v>
          </cell>
          <cell r="C1643" t="str">
            <v>MISSING</v>
          </cell>
          <cell r="D1643" t="str">
            <v>M00</v>
          </cell>
          <cell r="M1643" t="str">
            <v>P-057412-K0000 BRACKET (MOTION)</v>
          </cell>
        </row>
        <row r="1644">
          <cell r="B1644" t="str">
            <v>BRG-8500144</v>
          </cell>
          <cell r="C1644" t="str">
            <v>MISSING</v>
          </cell>
          <cell r="D1644" t="str">
            <v>M00</v>
          </cell>
          <cell r="F1644" t="str">
            <v>X</v>
          </cell>
          <cell r="G1644">
            <v>36143</v>
          </cell>
          <cell r="M1644" t="str">
            <v>BEARING, SKF                 5206</v>
          </cell>
        </row>
        <row r="1645">
          <cell r="B1645" t="str">
            <v>BRG-850072</v>
          </cell>
          <cell r="C1645" t="str">
            <v>MISSING</v>
          </cell>
          <cell r="D1645" t="str">
            <v>M00</v>
          </cell>
          <cell r="G1645">
            <v>37957</v>
          </cell>
          <cell r="M1645" t="str">
            <v>BEARING  6910P6</v>
          </cell>
        </row>
        <row r="1646">
          <cell r="B1646" t="str">
            <v>BRG-850073</v>
          </cell>
          <cell r="C1646" t="str">
            <v>MISSING</v>
          </cell>
          <cell r="D1646" t="str">
            <v>M00</v>
          </cell>
          <cell r="G1646">
            <v>37957</v>
          </cell>
          <cell r="M1646" t="str">
            <v>BEARING  7209X2TADUEP7</v>
          </cell>
        </row>
        <row r="1647">
          <cell r="B1647" t="str">
            <v>BRG-850074</v>
          </cell>
          <cell r="C1647" t="str">
            <v>MISSING</v>
          </cell>
          <cell r="D1647" t="str">
            <v>M00</v>
          </cell>
          <cell r="G1647">
            <v>37957</v>
          </cell>
          <cell r="M1647" t="str">
            <v>BEARING  51210</v>
          </cell>
        </row>
        <row r="1648">
          <cell r="B1648" t="str">
            <v>BRG-850075</v>
          </cell>
          <cell r="C1648" t="str">
            <v>MISSING</v>
          </cell>
          <cell r="D1648" t="str">
            <v>M00</v>
          </cell>
          <cell r="G1648">
            <v>36143</v>
          </cell>
          <cell r="M1648" t="str">
            <v>BEARING   KA030CP08J4</v>
          </cell>
        </row>
        <row r="1649">
          <cell r="B1649" t="str">
            <v>BRG-850076</v>
          </cell>
          <cell r="C1649" t="str">
            <v>MISSING</v>
          </cell>
          <cell r="D1649" t="str">
            <v>M00</v>
          </cell>
          <cell r="G1649">
            <v>37957</v>
          </cell>
          <cell r="M1649" t="str">
            <v>BEARING, (MOTION)   110HDL</v>
          </cell>
        </row>
        <row r="1650">
          <cell r="B1650" t="str">
            <v>BRG-850077</v>
          </cell>
          <cell r="C1650" t="str">
            <v>MISSING</v>
          </cell>
          <cell r="D1650" t="str">
            <v>M00</v>
          </cell>
          <cell r="G1650">
            <v>37957</v>
          </cell>
          <cell r="M1650" t="str">
            <v>BEARING  209HDL</v>
          </cell>
        </row>
        <row r="1651">
          <cell r="B1651" t="str">
            <v>BRG-850078</v>
          </cell>
          <cell r="C1651" t="str">
            <v>MISSING</v>
          </cell>
          <cell r="D1651" t="str">
            <v>M00</v>
          </cell>
          <cell r="G1651">
            <v>37957</v>
          </cell>
          <cell r="M1651" t="str">
            <v>BEARING, 2MM-308-WICR-DUL</v>
          </cell>
        </row>
        <row r="1652">
          <cell r="B1652" t="str">
            <v>BRG-850079</v>
          </cell>
          <cell r="C1652" t="str">
            <v>MISSING</v>
          </cell>
          <cell r="D1652" t="str">
            <v>M00</v>
          </cell>
          <cell r="G1652">
            <v>37957</v>
          </cell>
          <cell r="M1652" t="str">
            <v>BEARING, 2MM 9106 WI DUL</v>
          </cell>
        </row>
        <row r="1653">
          <cell r="B1653" t="str">
            <v>BRG-850080</v>
          </cell>
          <cell r="C1653" t="str">
            <v>MISSING</v>
          </cell>
          <cell r="D1653" t="str">
            <v>M00</v>
          </cell>
          <cell r="G1653">
            <v>37973</v>
          </cell>
          <cell r="M1653" t="str">
            <v>BEARING, 6205VV 2RS</v>
          </cell>
        </row>
        <row r="1654">
          <cell r="B1654" t="str">
            <v>BRG-850081</v>
          </cell>
          <cell r="C1654" t="str">
            <v>MISSING</v>
          </cell>
          <cell r="D1654" t="str">
            <v>M00</v>
          </cell>
          <cell r="F1654" t="str">
            <v>X</v>
          </cell>
          <cell r="G1654">
            <v>36326</v>
          </cell>
          <cell r="M1654" t="str">
            <v>BEARING, 9-10 INSP-O TIM.PRECISION</v>
          </cell>
        </row>
        <row r="1655">
          <cell r="B1655" t="str">
            <v>BRG-850082</v>
          </cell>
          <cell r="C1655" t="str">
            <v>MISSING</v>
          </cell>
          <cell r="D1655" t="str">
            <v>M00</v>
          </cell>
          <cell r="G1655">
            <v>37937</v>
          </cell>
          <cell r="M1655" t="str">
            <v>DEL* BEARING  A290-7002-X303</v>
          </cell>
        </row>
        <row r="1656">
          <cell r="B1656" t="str">
            <v>BRG-850083</v>
          </cell>
          <cell r="C1656" t="str">
            <v>MISSING</v>
          </cell>
          <cell r="D1656" t="str">
            <v>M00</v>
          </cell>
          <cell r="G1656">
            <v>37957</v>
          </cell>
          <cell r="M1656" t="str">
            <v>BEARING, ANDREWS THRUST BALL 4405</v>
          </cell>
        </row>
        <row r="1657">
          <cell r="B1657" t="str">
            <v>BRG-850084</v>
          </cell>
          <cell r="C1657" t="str">
            <v>MISSING</v>
          </cell>
          <cell r="D1657" t="str">
            <v>M00</v>
          </cell>
          <cell r="G1657">
            <v>37957</v>
          </cell>
          <cell r="M1657" t="str">
            <v>BEARING, ANDREWS THRUST BALL 909(SHA</v>
          </cell>
        </row>
        <row r="1658">
          <cell r="B1658" t="str">
            <v>BRG-850085</v>
          </cell>
          <cell r="C1658" t="str">
            <v>MISSING</v>
          </cell>
          <cell r="D1658" t="str">
            <v>M00</v>
          </cell>
          <cell r="G1658">
            <v>37957</v>
          </cell>
          <cell r="M1658" t="str">
            <v>BEARINGS, ANDREWS THRUST HOB     511</v>
          </cell>
        </row>
        <row r="1659">
          <cell r="B1659" t="str">
            <v>BRG-850086</v>
          </cell>
          <cell r="C1659" t="str">
            <v>MISSING</v>
          </cell>
          <cell r="D1659" t="str">
            <v>M00</v>
          </cell>
          <cell r="G1659">
            <v>37957</v>
          </cell>
          <cell r="M1659" t="str">
            <v>BEARING, AXIS 4    KC-040-ARO-885</v>
          </cell>
        </row>
        <row r="1660">
          <cell r="B1660" t="str">
            <v>BRG-850087</v>
          </cell>
          <cell r="C1660" t="str">
            <v>MISSING</v>
          </cell>
          <cell r="D1660" t="str">
            <v>M00</v>
          </cell>
          <cell r="G1660">
            <v>37957</v>
          </cell>
          <cell r="M1660" t="str">
            <v>BEARING, B1816 TORRINGTON NEEDLE</v>
          </cell>
        </row>
        <row r="1661">
          <cell r="B1661" t="str">
            <v>BRG-850088</v>
          </cell>
          <cell r="C1661" t="str">
            <v>MISSING</v>
          </cell>
          <cell r="D1661" t="str">
            <v>M00</v>
          </cell>
          <cell r="G1661">
            <v>37957</v>
          </cell>
          <cell r="M1661" t="str">
            <v>BEARING, ANDREWS THRUST 1NA FT3</v>
          </cell>
        </row>
        <row r="1662">
          <cell r="B1662" t="str">
            <v>BRG-850089</v>
          </cell>
          <cell r="C1662" t="str">
            <v>MISSING</v>
          </cell>
          <cell r="D1662" t="str">
            <v>M00</v>
          </cell>
          <cell r="G1662">
            <v>37957</v>
          </cell>
          <cell r="M1662" t="str">
            <v>BEARING, BALL 20203 ND RD. THRUST</v>
          </cell>
        </row>
        <row r="1663">
          <cell r="B1663" t="str">
            <v>BRG-850090</v>
          </cell>
          <cell r="C1663" t="str">
            <v>MISSING</v>
          </cell>
          <cell r="D1663" t="str">
            <v>M00</v>
          </cell>
          <cell r="G1663">
            <v>37957</v>
          </cell>
          <cell r="M1663" t="str">
            <v>BEARING, BALL 209RD4 MRC RAD. THRUST</v>
          </cell>
        </row>
        <row r="1664">
          <cell r="B1664" t="str">
            <v>BRG-850091</v>
          </cell>
          <cell r="C1664" t="str">
            <v>MISSING</v>
          </cell>
          <cell r="D1664" t="str">
            <v>M00</v>
          </cell>
          <cell r="G1664">
            <v>37957</v>
          </cell>
          <cell r="M1664" t="str">
            <v>BEARING, BALL 5214 DBL ROW</v>
          </cell>
        </row>
        <row r="1665">
          <cell r="B1665" t="str">
            <v>BRG-850092</v>
          </cell>
          <cell r="C1665" t="str">
            <v>MISSING</v>
          </cell>
          <cell r="D1665" t="str">
            <v>M00</v>
          </cell>
          <cell r="G1665">
            <v>37957</v>
          </cell>
          <cell r="M1665" t="str">
            <v>BEARING, BALL UQOL 12 ND RAD. THRUST</v>
          </cell>
        </row>
        <row r="1666">
          <cell r="B1666" t="str">
            <v>BRG-850093</v>
          </cell>
          <cell r="C1666" t="str">
            <v>MISSING</v>
          </cell>
          <cell r="D1666" t="str">
            <v>M00</v>
          </cell>
          <cell r="G1666">
            <v>37957</v>
          </cell>
          <cell r="M1666" t="str">
            <v>BEARING, BARDEN   2205 HDL</v>
          </cell>
        </row>
        <row r="1667">
          <cell r="B1667" t="str">
            <v>BRG-850094</v>
          </cell>
          <cell r="C1667" t="str">
            <v>MISSING</v>
          </cell>
          <cell r="D1667" t="str">
            <v>M00</v>
          </cell>
          <cell r="G1667">
            <v>37957</v>
          </cell>
          <cell r="M1667" t="str">
            <v>BEARING, BARDEN     2MM207</v>
          </cell>
        </row>
        <row r="1668">
          <cell r="B1668" t="str">
            <v>BRG-850095</v>
          </cell>
          <cell r="C1668" t="str">
            <v>MISSING</v>
          </cell>
          <cell r="D1668" t="str">
            <v>M00</v>
          </cell>
          <cell r="G1668">
            <v>37957</v>
          </cell>
          <cell r="M1668" t="str">
            <v>BEARING, BARDEN      2MM209</v>
          </cell>
        </row>
        <row r="1669">
          <cell r="B1669" t="str">
            <v>BRG-850096</v>
          </cell>
          <cell r="C1669" t="str">
            <v>MISSING</v>
          </cell>
          <cell r="D1669" t="str">
            <v>M00</v>
          </cell>
          <cell r="G1669">
            <v>37957</v>
          </cell>
          <cell r="M1669" t="str">
            <v>BEARING, BARDEN    218 HDL SET</v>
          </cell>
        </row>
        <row r="1670">
          <cell r="B1670" t="str">
            <v>BRG-850097</v>
          </cell>
          <cell r="C1670" t="str">
            <v>MISSING</v>
          </cell>
          <cell r="D1670" t="str">
            <v>M00</v>
          </cell>
          <cell r="G1670">
            <v>37957</v>
          </cell>
          <cell r="M1670" t="str">
            <v>BEARING, BARDEN      108 HDL</v>
          </cell>
        </row>
        <row r="1671">
          <cell r="B1671" t="str">
            <v>BRG-850098</v>
          </cell>
          <cell r="C1671" t="str">
            <v>MISSING</v>
          </cell>
          <cell r="D1671" t="str">
            <v>M00</v>
          </cell>
          <cell r="G1671">
            <v>37957</v>
          </cell>
          <cell r="M1671" t="str">
            <v>BEARING, BARDEN     #205HDL</v>
          </cell>
        </row>
        <row r="1672">
          <cell r="B1672" t="str">
            <v>BRG-850099</v>
          </cell>
          <cell r="C1672" t="str">
            <v>MISSING</v>
          </cell>
          <cell r="D1672" t="str">
            <v>M00</v>
          </cell>
          <cell r="F1672" t="str">
            <v>X</v>
          </cell>
          <cell r="G1672">
            <v>37278</v>
          </cell>
          <cell r="M1672" t="str">
            <v>BEARING, BARDEN    128HDL</v>
          </cell>
        </row>
        <row r="1673">
          <cell r="B1673" t="str">
            <v>BRG-850100</v>
          </cell>
          <cell r="C1673" t="str">
            <v>MISSING</v>
          </cell>
          <cell r="D1673" t="str">
            <v>M00</v>
          </cell>
          <cell r="G1673">
            <v>37957</v>
          </cell>
          <cell r="M1673" t="str">
            <v>BEARING, BARDEN HDL 309 (SET) 784904</v>
          </cell>
        </row>
        <row r="1674">
          <cell r="B1674" t="str">
            <v>BRG-850101</v>
          </cell>
          <cell r="C1674" t="str">
            <v>MISSING</v>
          </cell>
          <cell r="D1674" t="str">
            <v>M00</v>
          </cell>
          <cell r="G1674">
            <v>37957</v>
          </cell>
          <cell r="M1674" t="str">
            <v>BEARING, FAFNIR 3MM9117WI DUL</v>
          </cell>
        </row>
        <row r="1675">
          <cell r="B1675" t="str">
            <v>BRG-850102</v>
          </cell>
          <cell r="C1675" t="str">
            <v>MISSING</v>
          </cell>
          <cell r="D1675" t="str">
            <v>M00</v>
          </cell>
          <cell r="G1675">
            <v>37957</v>
          </cell>
          <cell r="M1675" t="str">
            <v>BEARING, BARDEN      LO-93H DF1000</v>
          </cell>
        </row>
        <row r="1676">
          <cell r="B1676" t="str">
            <v>BRG-850103</v>
          </cell>
          <cell r="C1676" t="str">
            <v>MISSING</v>
          </cell>
          <cell r="D1676" t="str">
            <v>M00</v>
          </cell>
          <cell r="G1676">
            <v>37957</v>
          </cell>
          <cell r="M1676" t="str">
            <v>7308 BEA/G/Y ABEC 3 PRECISION BEARIN</v>
          </cell>
        </row>
        <row r="1677">
          <cell r="B1677" t="str">
            <v>BRG-850104</v>
          </cell>
          <cell r="C1677" t="str">
            <v>MISSING</v>
          </cell>
          <cell r="D1677" t="str">
            <v>M00</v>
          </cell>
          <cell r="G1677">
            <v>37957</v>
          </cell>
          <cell r="M1677" t="str">
            <v>BEARING, FAFNIR 2MM9122WI CR DUL 122</v>
          </cell>
        </row>
        <row r="1678">
          <cell r="B1678" t="str">
            <v>BRG-850105</v>
          </cell>
          <cell r="C1678" t="str">
            <v>MISSING</v>
          </cell>
          <cell r="D1678" t="str">
            <v>M00</v>
          </cell>
          <cell r="G1678">
            <v>37957</v>
          </cell>
          <cell r="M1678" t="str">
            <v>BEARING, BH 1612 TORRINGTON NEEDLE</v>
          </cell>
        </row>
        <row r="1679">
          <cell r="B1679" t="str">
            <v>BRG-850106</v>
          </cell>
          <cell r="C1679" t="str">
            <v>MISSING</v>
          </cell>
          <cell r="D1679" t="str">
            <v>M00</v>
          </cell>
          <cell r="G1679">
            <v>36143</v>
          </cell>
          <cell r="M1679" t="str">
            <v>BEARING, CONSOLIDATED     234417 MS</v>
          </cell>
        </row>
        <row r="1680">
          <cell r="B1680" t="str">
            <v>BRG-850107</v>
          </cell>
          <cell r="C1680" t="str">
            <v>MISSING</v>
          </cell>
          <cell r="D1680" t="str">
            <v>M00</v>
          </cell>
          <cell r="G1680">
            <v>36143</v>
          </cell>
          <cell r="M1680" t="str">
            <v>BEARING, CONSOLIDATED    UN-1012-M</v>
          </cell>
        </row>
        <row r="1681">
          <cell r="B1681" t="str">
            <v>BRG-850108</v>
          </cell>
          <cell r="C1681" t="str">
            <v>MISSING</v>
          </cell>
          <cell r="D1681" t="str">
            <v>M00</v>
          </cell>
          <cell r="G1681">
            <v>36143</v>
          </cell>
          <cell r="M1681" t="str">
            <v>BEARING, COOLING TOWER      A91386M</v>
          </cell>
        </row>
        <row r="1682">
          <cell r="B1682" t="str">
            <v>BRG-850109</v>
          </cell>
          <cell r="C1682" t="str">
            <v>MISSING</v>
          </cell>
          <cell r="D1682" t="str">
            <v>M00</v>
          </cell>
          <cell r="G1682">
            <v>37957</v>
          </cell>
          <cell r="M1682" t="str">
            <v>BEARING, COOPER SPLIT ROLLER  01BC11</v>
          </cell>
        </row>
        <row r="1683">
          <cell r="B1683" t="str">
            <v>BRG-850110</v>
          </cell>
          <cell r="C1683" t="str">
            <v>MISSING</v>
          </cell>
          <cell r="D1683" t="str">
            <v>M00</v>
          </cell>
          <cell r="G1683">
            <v>37957</v>
          </cell>
          <cell r="M1683" t="str">
            <v>BEARING, DODGE          060371</v>
          </cell>
        </row>
        <row r="1684">
          <cell r="B1684" t="str">
            <v>BRG-850111</v>
          </cell>
          <cell r="C1684" t="str">
            <v>MISSING</v>
          </cell>
          <cell r="D1684" t="str">
            <v>M00</v>
          </cell>
          <cell r="G1684">
            <v>37957</v>
          </cell>
          <cell r="M1684" t="str">
            <v>BEARING, FAFNER             203NPPG</v>
          </cell>
        </row>
        <row r="1685">
          <cell r="B1685" t="str">
            <v>BRG-850112</v>
          </cell>
          <cell r="C1685" t="str">
            <v>MISSING</v>
          </cell>
          <cell r="D1685" t="str">
            <v>M00</v>
          </cell>
          <cell r="G1685">
            <v>37957</v>
          </cell>
          <cell r="M1685" t="str">
            <v>BEARING,FAFNIR 2MM205 (SHAVER TAILST</v>
          </cell>
        </row>
        <row r="1686">
          <cell r="B1686" t="str">
            <v>BRG-850113</v>
          </cell>
          <cell r="C1686" t="str">
            <v>MISSING</v>
          </cell>
          <cell r="D1686" t="str">
            <v>M00</v>
          </cell>
          <cell r="G1686">
            <v>37957</v>
          </cell>
          <cell r="M1686" t="str">
            <v>BEARING,FAFNIR 2MM206W1  (SHAVER TAI</v>
          </cell>
        </row>
        <row r="1687">
          <cell r="B1687" t="str">
            <v>BRG-850114</v>
          </cell>
          <cell r="C1687" t="str">
            <v>MISSING</v>
          </cell>
          <cell r="D1687" t="str">
            <v>M00</v>
          </cell>
          <cell r="G1687">
            <v>37957</v>
          </cell>
          <cell r="M1687" t="str">
            <v>BEARING, FAFNIR  2MM203WNCRDVL</v>
          </cell>
        </row>
        <row r="1688">
          <cell r="B1688" t="str">
            <v>BRG-850115</v>
          </cell>
          <cell r="C1688" t="str">
            <v>MISSING</v>
          </cell>
          <cell r="D1688" t="str">
            <v>M00</v>
          </cell>
          <cell r="G1688">
            <v>37957</v>
          </cell>
          <cell r="M1688" t="str">
            <v>BEARING, FAFNIR     784544 KS4</v>
          </cell>
        </row>
        <row r="1689">
          <cell r="B1689" t="str">
            <v>BRG-850116</v>
          </cell>
          <cell r="C1689" t="str">
            <v>MISSING</v>
          </cell>
          <cell r="D1689" t="str">
            <v>M00</v>
          </cell>
          <cell r="G1689">
            <v>37957</v>
          </cell>
          <cell r="M1689" t="str">
            <v>DODGE BEARING FLANGE F2BSC103  1 3/1</v>
          </cell>
        </row>
        <row r="1690">
          <cell r="B1690" t="str">
            <v>BRG-850117</v>
          </cell>
          <cell r="C1690" t="str">
            <v>MISSING</v>
          </cell>
          <cell r="D1690" t="str">
            <v>M00</v>
          </cell>
          <cell r="G1690">
            <v>38084</v>
          </cell>
          <cell r="M1690" t="str">
            <v>BEARING, FAG   NU2313 E.M1</v>
          </cell>
        </row>
        <row r="1691">
          <cell r="B1691" t="str">
            <v>BRG-850118</v>
          </cell>
          <cell r="C1691" t="str">
            <v>MISSING</v>
          </cell>
          <cell r="D1691" t="str">
            <v>M00</v>
          </cell>
          <cell r="G1691">
            <v>37957</v>
          </cell>
          <cell r="M1691" t="str">
            <v>BEARING, FAG         NU2314E.M1</v>
          </cell>
        </row>
        <row r="1692">
          <cell r="B1692" t="str">
            <v>BRG-850119</v>
          </cell>
          <cell r="C1692" t="str">
            <v>MISSING</v>
          </cell>
          <cell r="D1692" t="str">
            <v>M00</v>
          </cell>
          <cell r="F1692" t="str">
            <v>X</v>
          </cell>
          <cell r="G1692">
            <v>36143</v>
          </cell>
          <cell r="M1692" t="str">
            <v>BEARING, FLANGE MOUNT FOR PANGBORN</v>
          </cell>
        </row>
        <row r="1693">
          <cell r="B1693" t="str">
            <v>BRG-850120</v>
          </cell>
          <cell r="C1693" t="str">
            <v>MISSING</v>
          </cell>
          <cell r="D1693" t="str">
            <v>M00</v>
          </cell>
          <cell r="G1693">
            <v>37957</v>
          </cell>
          <cell r="M1693" t="str">
            <v>BEARING, HYATT CYLINDER 1206TS</v>
          </cell>
        </row>
        <row r="1694">
          <cell r="B1694" t="str">
            <v>BRG-850121</v>
          </cell>
          <cell r="C1694" t="str">
            <v>MISSING</v>
          </cell>
          <cell r="D1694" t="str">
            <v>M00</v>
          </cell>
          <cell r="G1694">
            <v>37957</v>
          </cell>
          <cell r="M1694" t="str">
            <v>1 SET BEARING, INA    B51536NA4911</v>
          </cell>
        </row>
        <row r="1695">
          <cell r="B1695" t="str">
            <v>BRG-850122</v>
          </cell>
          <cell r="C1695" t="str">
            <v>MISSING</v>
          </cell>
          <cell r="D1695" t="str">
            <v>M00</v>
          </cell>
          <cell r="G1695">
            <v>37957</v>
          </cell>
          <cell r="M1695" t="str">
            <v>BEARING, INA CYL ROLLER ASSEMBLY</v>
          </cell>
        </row>
        <row r="1696">
          <cell r="B1696" t="str">
            <v>BRG-850123</v>
          </cell>
          <cell r="C1696" t="str">
            <v>MISSING</v>
          </cell>
          <cell r="D1696" t="str">
            <v>M00</v>
          </cell>
          <cell r="G1696">
            <v>37957</v>
          </cell>
          <cell r="M1696" t="str">
            <v>BEARING, INA           NKX25</v>
          </cell>
        </row>
        <row r="1697">
          <cell r="B1697" t="str">
            <v>BRG-850124</v>
          </cell>
          <cell r="C1697" t="str">
            <v>MISSING</v>
          </cell>
          <cell r="D1697" t="str">
            <v>M00</v>
          </cell>
          <cell r="G1697">
            <v>37957</v>
          </cell>
          <cell r="M1697" t="str">
            <v>BEARING, INI           81115</v>
          </cell>
        </row>
        <row r="1698">
          <cell r="B1698" t="str">
            <v>BRG-850125</v>
          </cell>
          <cell r="C1698" t="str">
            <v>MISSING</v>
          </cell>
          <cell r="D1698" t="str">
            <v>M00</v>
          </cell>
          <cell r="G1698">
            <v>37957</v>
          </cell>
          <cell r="M1698" t="str">
            <v>BEARING,                L093HDF1000</v>
          </cell>
        </row>
        <row r="1699">
          <cell r="B1699" t="str">
            <v>BRG-850126</v>
          </cell>
          <cell r="C1699" t="str">
            <v>MISSING</v>
          </cell>
          <cell r="D1699" t="str">
            <v>M00</v>
          </cell>
          <cell r="G1699">
            <v>38084</v>
          </cell>
          <cell r="M1699" t="str">
            <v>BEARING, LINEAR    SPB-20-OPN THOMPS</v>
          </cell>
        </row>
        <row r="1700">
          <cell r="B1700" t="str">
            <v>BRG-850127</v>
          </cell>
          <cell r="C1700" t="str">
            <v>MISSING</v>
          </cell>
          <cell r="D1700" t="str">
            <v>M00</v>
          </cell>
          <cell r="G1700">
            <v>36143</v>
          </cell>
          <cell r="M1700" t="str">
            <v>BEARING, LINEAR XA406080 THOMPSON</v>
          </cell>
        </row>
        <row r="1701">
          <cell r="B1701" t="str">
            <v>BRG-850128</v>
          </cell>
          <cell r="C1701" t="str">
            <v>MISSING</v>
          </cell>
          <cell r="D1701" t="str">
            <v>M00</v>
          </cell>
          <cell r="F1701" t="str">
            <v>X</v>
          </cell>
          <cell r="G1701">
            <v>36168</v>
          </cell>
          <cell r="M1701" t="str">
            <v>BEARING,MCGILL CAM FOLLOWER CFH-1-1/</v>
          </cell>
        </row>
        <row r="1702">
          <cell r="B1702" t="str">
            <v>BRG-850129</v>
          </cell>
          <cell r="C1702" t="str">
            <v>MISSING</v>
          </cell>
          <cell r="D1702" t="str">
            <v>M00</v>
          </cell>
          <cell r="F1702" t="str">
            <v>X</v>
          </cell>
          <cell r="G1702">
            <v>36180</v>
          </cell>
          <cell r="M1702" t="str">
            <v>BEARING, MCGILL CAM FOLLOWER CF 3/4S</v>
          </cell>
        </row>
        <row r="1703">
          <cell r="B1703" t="str">
            <v>BRG-850130</v>
          </cell>
          <cell r="C1703" t="str">
            <v>MISSING</v>
          </cell>
          <cell r="D1703" t="str">
            <v>M00</v>
          </cell>
          <cell r="F1703" t="str">
            <v>X</v>
          </cell>
          <cell r="G1703">
            <v>36180</v>
          </cell>
          <cell r="M1703" t="str">
            <v>BEARING, MI 32N MCGILL INTERRACE</v>
          </cell>
        </row>
        <row r="1704">
          <cell r="B1704" t="str">
            <v>BRG-850131</v>
          </cell>
          <cell r="C1704" t="str">
            <v>MISSING</v>
          </cell>
          <cell r="D1704" t="str">
            <v>M00</v>
          </cell>
          <cell r="G1704">
            <v>37957</v>
          </cell>
          <cell r="M1704" t="str">
            <v>1 SET BEARING, MOTION      #21613-1</v>
          </cell>
        </row>
        <row r="1705">
          <cell r="B1705" t="str">
            <v>BRG-850132</v>
          </cell>
          <cell r="C1705" t="str">
            <v>MISSING</v>
          </cell>
          <cell r="D1705" t="str">
            <v>M00</v>
          </cell>
          <cell r="G1705">
            <v>37957</v>
          </cell>
          <cell r="M1705" t="str">
            <v>BEARING, MOTION         #49444</v>
          </cell>
        </row>
        <row r="1706">
          <cell r="B1706" t="str">
            <v>BRG-850133</v>
          </cell>
          <cell r="C1706" t="str">
            <v>MISSING</v>
          </cell>
          <cell r="D1706" t="str">
            <v>M00</v>
          </cell>
          <cell r="G1706">
            <v>37957</v>
          </cell>
          <cell r="M1706" t="str">
            <v>BEARING,           MRC 207R</v>
          </cell>
        </row>
        <row r="1707">
          <cell r="B1707" t="str">
            <v>BRG-850134</v>
          </cell>
          <cell r="C1707" t="str">
            <v>MISSING</v>
          </cell>
          <cell r="D1707" t="str">
            <v>M00</v>
          </cell>
          <cell r="G1707">
            <v>37957</v>
          </cell>
          <cell r="M1707" t="str">
            <v>BEARING, MRC 784469 1908S</v>
          </cell>
        </row>
        <row r="1708">
          <cell r="B1708" t="str">
            <v>BRG-850135</v>
          </cell>
          <cell r="C1708" t="str">
            <v>MISSING</v>
          </cell>
          <cell r="D1708" t="str">
            <v>M00</v>
          </cell>
          <cell r="G1708">
            <v>37957</v>
          </cell>
          <cell r="M1708" t="str">
            <v>BEARING, MRC 784473 1911S</v>
          </cell>
        </row>
        <row r="1709">
          <cell r="B1709" t="str">
            <v>BRG-850136</v>
          </cell>
          <cell r="C1709" t="str">
            <v>MISSING</v>
          </cell>
          <cell r="D1709" t="str">
            <v>M00</v>
          </cell>
          <cell r="G1709">
            <v>36143</v>
          </cell>
          <cell r="M1709" t="str">
            <v>BEARING, NADELLA           RAXZ 560</v>
          </cell>
        </row>
        <row r="1710">
          <cell r="B1710" t="str">
            <v>BRG-850137</v>
          </cell>
          <cell r="C1710" t="str">
            <v>MISSING</v>
          </cell>
          <cell r="D1710" t="str">
            <v>M00</v>
          </cell>
          <cell r="G1710">
            <v>37957</v>
          </cell>
          <cell r="M1710" t="str">
            <v>BEARING, NN3012 MSP CYLIN.ROLLER</v>
          </cell>
        </row>
        <row r="1711">
          <cell r="B1711" t="str">
            <v>BRG-850138</v>
          </cell>
          <cell r="C1711" t="str">
            <v>MISSING</v>
          </cell>
          <cell r="D1711" t="str">
            <v>M00</v>
          </cell>
          <cell r="F1711" t="str">
            <v>X</v>
          </cell>
          <cell r="G1711">
            <v>37908</v>
          </cell>
          <cell r="M1711" t="str">
            <v>DEL*BEARING, PAIR           MM 306-W</v>
          </cell>
        </row>
        <row r="1712">
          <cell r="B1712" t="str">
            <v>BRG-850139</v>
          </cell>
          <cell r="C1712" t="str">
            <v>MISSING</v>
          </cell>
          <cell r="D1712" t="str">
            <v>M00</v>
          </cell>
          <cell r="G1712">
            <v>37957</v>
          </cell>
          <cell r="M1712" t="str">
            <v>BEARING, PAIR, (MOTION)       #208RD</v>
          </cell>
        </row>
        <row r="1713">
          <cell r="B1713" t="str">
            <v>BRG-850140</v>
          </cell>
          <cell r="C1713" t="str">
            <v>MISSING</v>
          </cell>
          <cell r="D1713" t="str">
            <v>M00</v>
          </cell>
          <cell r="G1713">
            <v>37993</v>
          </cell>
          <cell r="M1713" t="str">
            <v>BEARING, PRECISION 9-7-5        7847</v>
          </cell>
        </row>
        <row r="1714">
          <cell r="B1714" t="str">
            <v>BRG-850141</v>
          </cell>
          <cell r="C1714" t="str">
            <v>MISSING</v>
          </cell>
          <cell r="D1714" t="str">
            <v>M00</v>
          </cell>
          <cell r="G1714">
            <v>37957</v>
          </cell>
          <cell r="M1714" t="str">
            <v>BEARING, S/S                   77410</v>
          </cell>
        </row>
        <row r="1715">
          <cell r="B1715" t="str">
            <v>BRG-850142</v>
          </cell>
          <cell r="C1715" t="str">
            <v>MISSING</v>
          </cell>
          <cell r="D1715" t="str">
            <v>M00</v>
          </cell>
          <cell r="F1715" t="str">
            <v>X</v>
          </cell>
          <cell r="G1715">
            <v>36180</v>
          </cell>
          <cell r="M1715" t="str">
            <v>BEARING, SJ 8446 RBC INTERRACE</v>
          </cell>
        </row>
        <row r="1716">
          <cell r="B1716" t="str">
            <v>BRG-850143</v>
          </cell>
          <cell r="C1716" t="str">
            <v>MISSING</v>
          </cell>
          <cell r="D1716" t="str">
            <v>M00</v>
          </cell>
          <cell r="G1716">
            <v>37957</v>
          </cell>
          <cell r="M1716" t="str">
            <v>BEARING, SKF 32063    4206ATN9</v>
          </cell>
        </row>
        <row r="1717">
          <cell r="B1717" t="str">
            <v>BRG-850144</v>
          </cell>
          <cell r="C1717" t="str">
            <v>MISSING</v>
          </cell>
          <cell r="D1717" t="str">
            <v>M00</v>
          </cell>
          <cell r="G1717">
            <v>37957</v>
          </cell>
          <cell r="M1717" t="str">
            <v>BEARING, SKF                 5208</v>
          </cell>
        </row>
        <row r="1718">
          <cell r="B1718" t="str">
            <v>BRG-850145</v>
          </cell>
          <cell r="C1718" t="str">
            <v>MISSING</v>
          </cell>
          <cell r="D1718" t="str">
            <v>M00</v>
          </cell>
          <cell r="G1718">
            <v>37957</v>
          </cell>
          <cell r="M1718" t="str">
            <v>BEARING, SKF                   #5209</v>
          </cell>
        </row>
        <row r="1719">
          <cell r="B1719" t="str">
            <v>BRG-850146</v>
          </cell>
          <cell r="C1719" t="str">
            <v>MISSING</v>
          </cell>
          <cell r="D1719" t="str">
            <v>M00</v>
          </cell>
          <cell r="G1719">
            <v>37957</v>
          </cell>
          <cell r="M1719" t="str">
            <v>BEARING, SKF                    #620</v>
          </cell>
        </row>
        <row r="1720">
          <cell r="B1720" t="str">
            <v>BRG-850147</v>
          </cell>
          <cell r="C1720" t="str">
            <v>MISSING</v>
          </cell>
          <cell r="D1720" t="str">
            <v>M00</v>
          </cell>
          <cell r="G1720">
            <v>37957</v>
          </cell>
          <cell r="M1720" t="str">
            <v>BEARING, SKF          #NN3017KTN9/SP</v>
          </cell>
        </row>
        <row r="1721">
          <cell r="B1721" t="str">
            <v>BRG-850148</v>
          </cell>
          <cell r="C1721" t="str">
            <v>MISSING</v>
          </cell>
          <cell r="D1721" t="str">
            <v>M00</v>
          </cell>
          <cell r="F1721" t="str">
            <v>X</v>
          </cell>
          <cell r="G1721">
            <v>36143</v>
          </cell>
          <cell r="M1721" t="str">
            <v>BEARING, SKF                   #3200</v>
          </cell>
        </row>
        <row r="1722">
          <cell r="B1722" t="str">
            <v>BRG-850149</v>
          </cell>
          <cell r="C1722" t="str">
            <v>MISSING</v>
          </cell>
          <cell r="D1722" t="str">
            <v>M00</v>
          </cell>
          <cell r="G1722">
            <v>37957</v>
          </cell>
          <cell r="M1722" t="str">
            <v>BEARING, SKF 7212             B08536</v>
          </cell>
        </row>
        <row r="1723">
          <cell r="B1723" t="str">
            <v>BRG-850150</v>
          </cell>
          <cell r="C1723" t="str">
            <v>MISSING</v>
          </cell>
          <cell r="D1723" t="str">
            <v>M00</v>
          </cell>
          <cell r="G1723">
            <v>37957</v>
          </cell>
          <cell r="M1723" t="str">
            <v>BEARING, SKF TAPER BORE   SKF NN3015</v>
          </cell>
        </row>
        <row r="1724">
          <cell r="B1724" t="str">
            <v>BRG-850151</v>
          </cell>
          <cell r="C1724" t="str">
            <v>MISSING</v>
          </cell>
          <cell r="D1724" t="str">
            <v>M00</v>
          </cell>
          <cell r="F1724" t="str">
            <v>X</v>
          </cell>
          <cell r="G1724">
            <v>36143</v>
          </cell>
          <cell r="M1724" t="str">
            <v>BEARING, SUPER PRECISION</v>
          </cell>
        </row>
        <row r="1725">
          <cell r="B1725" t="str">
            <v>BRG-850152</v>
          </cell>
          <cell r="C1725" t="str">
            <v>MISSING</v>
          </cell>
          <cell r="D1725" t="str">
            <v>M00</v>
          </cell>
          <cell r="G1725">
            <v>37957</v>
          </cell>
          <cell r="M1725" t="str">
            <v>BEARING, THRUST           81108TN</v>
          </cell>
        </row>
        <row r="1726">
          <cell r="B1726" t="str">
            <v>BRG-850153</v>
          </cell>
          <cell r="C1726" t="str">
            <v>MISSING</v>
          </cell>
          <cell r="D1726" t="str">
            <v>M00</v>
          </cell>
          <cell r="G1726">
            <v>37957</v>
          </cell>
          <cell r="M1726" t="str">
            <v>BEARING, THRUST FOR PFAUTER HOB NU10</v>
          </cell>
        </row>
        <row r="1727">
          <cell r="B1727" t="str">
            <v>BRG-850154</v>
          </cell>
          <cell r="C1727" t="str">
            <v>MISSING</v>
          </cell>
          <cell r="D1727" t="str">
            <v>M00</v>
          </cell>
          <cell r="F1727" t="str">
            <v>X</v>
          </cell>
          <cell r="G1727">
            <v>36143</v>
          </cell>
          <cell r="M1727" t="str">
            <v>BEARING, TIMKEN CONE-XHAUST/H TREAT</v>
          </cell>
        </row>
        <row r="1728">
          <cell r="B1728" t="str">
            <v>BRG-850155</v>
          </cell>
          <cell r="C1728" t="str">
            <v>MISSING</v>
          </cell>
          <cell r="D1728" t="str">
            <v>M00</v>
          </cell>
          <cell r="F1728" t="str">
            <v>X</v>
          </cell>
          <cell r="G1728">
            <v>36143</v>
          </cell>
          <cell r="M1728" t="str">
            <v>BEARING, TIMKEN CUP           L35724</v>
          </cell>
        </row>
        <row r="1729">
          <cell r="B1729" t="str">
            <v>BRG-850156</v>
          </cell>
          <cell r="C1729" t="str">
            <v>MISSING</v>
          </cell>
          <cell r="D1729" t="str">
            <v>M00</v>
          </cell>
          <cell r="G1729">
            <v>37957</v>
          </cell>
          <cell r="M1729" t="str">
            <v>BEARING, W 2 1/4" ANDREWS THRUST 785</v>
          </cell>
        </row>
        <row r="1730">
          <cell r="B1730" t="str">
            <v>BRG-851128</v>
          </cell>
          <cell r="C1730" t="str">
            <v>MISSING</v>
          </cell>
          <cell r="D1730" t="str">
            <v>M00</v>
          </cell>
          <cell r="G1730">
            <v>37957</v>
          </cell>
          <cell r="M1730" t="str">
            <v>1 15/16 BEARING,FLANGE 4 BOLT (SURFA</v>
          </cell>
        </row>
        <row r="1731">
          <cell r="B1731" t="str">
            <v>BRG-851143</v>
          </cell>
          <cell r="C1731" t="str">
            <v>MISSING</v>
          </cell>
          <cell r="D1731" t="str">
            <v>M00</v>
          </cell>
          <cell r="G1731">
            <v>38084</v>
          </cell>
          <cell r="M1731" t="str">
            <v>3-111 BRG SEALMASTER (SURFACE)</v>
          </cell>
        </row>
        <row r="1732">
          <cell r="B1732" t="str">
            <v>BRG-851146</v>
          </cell>
          <cell r="C1732" t="str">
            <v>MISSING</v>
          </cell>
          <cell r="D1732" t="str">
            <v>M00</v>
          </cell>
          <cell r="G1732">
            <v>37957</v>
          </cell>
          <cell r="M1732" t="str">
            <v>INA RNA6910 PRECISION BEARING</v>
          </cell>
        </row>
        <row r="1733">
          <cell r="B1733" t="str">
            <v>BRG-851417</v>
          </cell>
          <cell r="C1733" t="str">
            <v>MISSING</v>
          </cell>
          <cell r="D1733" t="str">
            <v>M00</v>
          </cell>
          <cell r="G1733">
            <v>37958</v>
          </cell>
          <cell r="M1733" t="str">
            <v>RAXZ560 NADELLA   SAMP.</v>
          </cell>
        </row>
        <row r="1734">
          <cell r="B1734" t="str">
            <v>BRG-851453</v>
          </cell>
          <cell r="C1734" t="str">
            <v>MISSING</v>
          </cell>
          <cell r="D1734" t="str">
            <v>M00</v>
          </cell>
          <cell r="G1734">
            <v>37959</v>
          </cell>
          <cell r="M1734" t="str">
            <v>A91386M MARLEY BEARING FOR COOLING T</v>
          </cell>
        </row>
        <row r="1735">
          <cell r="B1735" t="str">
            <v>BRG-851459</v>
          </cell>
          <cell r="C1735" t="str">
            <v>MISSING</v>
          </cell>
          <cell r="D1735" t="str">
            <v>M00</v>
          </cell>
          <cell r="G1735">
            <v>37951</v>
          </cell>
          <cell r="M1735" t="str">
            <v>LINEAR BEARING KB-20-45KP     LIEB.</v>
          </cell>
        </row>
        <row r="1736">
          <cell r="B1736" t="str">
            <v>BRG-851471</v>
          </cell>
          <cell r="C1736" t="str">
            <v>MISSING</v>
          </cell>
          <cell r="D1736" t="str">
            <v>M00</v>
          </cell>
          <cell r="G1736">
            <v>38168</v>
          </cell>
          <cell r="M1736" t="str">
            <v>BEARING PRECISION 7210 ACDP4ADGA (SE</v>
          </cell>
        </row>
        <row r="1737">
          <cell r="B1737" t="str">
            <v>BRG-851493</v>
          </cell>
          <cell r="C1737" t="str">
            <v>MISSING</v>
          </cell>
          <cell r="D1737" t="str">
            <v>M00</v>
          </cell>
          <cell r="G1737">
            <v>37958</v>
          </cell>
          <cell r="M1737" t="str">
            <v>LOADER BEARINGS  (SAMP) KH4060P</v>
          </cell>
        </row>
        <row r="1738">
          <cell r="B1738" t="str">
            <v>BRG-851529</v>
          </cell>
          <cell r="C1738" t="str">
            <v>MISSING</v>
          </cell>
          <cell r="D1738" t="str">
            <v>M00</v>
          </cell>
          <cell r="G1738">
            <v>37957</v>
          </cell>
          <cell r="M1738" t="str">
            <v>RNA6910 BEARINGS FOR PFAUTER HOB</v>
          </cell>
        </row>
        <row r="1739">
          <cell r="B1739" t="str">
            <v>BRG-851530</v>
          </cell>
          <cell r="C1739" t="str">
            <v>MISSING</v>
          </cell>
          <cell r="D1739" t="str">
            <v>M00</v>
          </cell>
          <cell r="F1739" t="str">
            <v>X</v>
          </cell>
          <cell r="G1739">
            <v>37240</v>
          </cell>
          <cell r="M1739" t="str">
            <v>523327.00 BEARING FOR REISHAUR</v>
          </cell>
        </row>
        <row r="1740">
          <cell r="B1740" t="str">
            <v>BRG-851532</v>
          </cell>
          <cell r="C1740" t="str">
            <v>MISSING</v>
          </cell>
          <cell r="D1740" t="str">
            <v>M00</v>
          </cell>
          <cell r="G1740">
            <v>37958</v>
          </cell>
          <cell r="M1740" t="str">
            <v>523327.00 BEARING FOR REISHAUR</v>
          </cell>
        </row>
        <row r="1741">
          <cell r="B1741" t="str">
            <v>BRG-851547</v>
          </cell>
          <cell r="C1741" t="str">
            <v>MISSING</v>
          </cell>
          <cell r="D1741" t="str">
            <v>M00</v>
          </cell>
          <cell r="G1741">
            <v>37971</v>
          </cell>
          <cell r="M1741" t="str">
            <v>DEL* ACGAQP4A7210 SKF (282 LIEB.)</v>
          </cell>
        </row>
        <row r="1742">
          <cell r="B1742" t="str">
            <v>BRG-851604</v>
          </cell>
          <cell r="C1742" t="str">
            <v>MISSING</v>
          </cell>
          <cell r="D1742" t="str">
            <v>M00</v>
          </cell>
          <cell r="G1742">
            <v>37951</v>
          </cell>
          <cell r="M1742" t="str">
            <v>FAFNIR 214K FOR LIEBHERR 282</v>
          </cell>
        </row>
        <row r="1743">
          <cell r="B1743" t="str">
            <v>BRG-851605</v>
          </cell>
          <cell r="C1743" t="str">
            <v>MISSING</v>
          </cell>
          <cell r="D1743" t="str">
            <v>M00</v>
          </cell>
          <cell r="G1743">
            <v>37951</v>
          </cell>
          <cell r="M1743" t="str">
            <v>3MM9116W1 DUM FOR 282 LIEBHERR SPIND</v>
          </cell>
        </row>
        <row r="1744">
          <cell r="B1744" t="str">
            <v>BRG-851645</v>
          </cell>
          <cell r="C1744" t="str">
            <v>MISSING</v>
          </cell>
          <cell r="D1744" t="str">
            <v>M00</v>
          </cell>
          <cell r="G1744">
            <v>37957</v>
          </cell>
          <cell r="M1744" t="str">
            <v>7010 ACDGA-P4A PRECISION BEARING</v>
          </cell>
        </row>
        <row r="1745">
          <cell r="B1745" t="str">
            <v>BRG-851650</v>
          </cell>
          <cell r="C1745" t="str">
            <v>MISSING</v>
          </cell>
          <cell r="D1745" t="str">
            <v>M00</v>
          </cell>
          <cell r="G1745">
            <v>37957</v>
          </cell>
          <cell r="M1745" t="str">
            <v>7016 ACDP4A DGA XTRA PECISION BEARIN</v>
          </cell>
        </row>
        <row r="1746">
          <cell r="B1746" t="str">
            <v>BRG-851651</v>
          </cell>
          <cell r="C1746" t="str">
            <v>MISSING</v>
          </cell>
          <cell r="D1746" t="str">
            <v>M00</v>
          </cell>
          <cell r="F1746" t="str">
            <v>X</v>
          </cell>
          <cell r="G1746">
            <v>38042</v>
          </cell>
          <cell r="M1746" t="str">
            <v>DEL*7013 ACD/P4A QBCA PRECISION BEAR</v>
          </cell>
        </row>
        <row r="1747">
          <cell r="B1747" t="str">
            <v>BRG-851671</v>
          </cell>
          <cell r="C1747" t="str">
            <v>MISSING</v>
          </cell>
          <cell r="D1747" t="str">
            <v>M00</v>
          </cell>
          <cell r="G1747">
            <v>37957</v>
          </cell>
          <cell r="M1747" t="str">
            <v>811088TN BEARINGS PFAUTER</v>
          </cell>
        </row>
        <row r="1748">
          <cell r="B1748" t="str">
            <v>BRG-851672</v>
          </cell>
          <cell r="C1748" t="str">
            <v>MISSING</v>
          </cell>
          <cell r="D1748" t="str">
            <v>M00</v>
          </cell>
          <cell r="M1748" t="str">
            <v>SMK20GWUU IKO BEARING (MORI 253)</v>
          </cell>
        </row>
        <row r="1749">
          <cell r="B1749" t="str">
            <v>BRG-851676</v>
          </cell>
          <cell r="C1749" t="str">
            <v>MISSING</v>
          </cell>
          <cell r="D1749" t="str">
            <v>M00</v>
          </cell>
          <cell r="G1749">
            <v>37958</v>
          </cell>
          <cell r="M1749" t="str">
            <v>JLM813010 CUP-BEARINGS FOR PFAUTER 3</v>
          </cell>
        </row>
        <row r="1750">
          <cell r="B1750" t="str">
            <v>BRG-851677</v>
          </cell>
          <cell r="C1750" t="str">
            <v>MISSING</v>
          </cell>
          <cell r="D1750" t="str">
            <v>M00</v>
          </cell>
          <cell r="G1750">
            <v>37957</v>
          </cell>
          <cell r="M1750" t="str">
            <v>NN3009 PRECISION BEARING (HURTH)</v>
          </cell>
        </row>
        <row r="1751">
          <cell r="B1751" t="str">
            <v>BRG-851678</v>
          </cell>
          <cell r="C1751" t="str">
            <v>MISSING</v>
          </cell>
          <cell r="D1751" t="str">
            <v>M00</v>
          </cell>
          <cell r="G1751">
            <v>37957</v>
          </cell>
          <cell r="M1751" t="str">
            <v>52208 THRUST BEARING (HURTH)</v>
          </cell>
        </row>
        <row r="1752">
          <cell r="B1752" t="str">
            <v>BRG-851700</v>
          </cell>
          <cell r="C1752" t="str">
            <v>MISSING</v>
          </cell>
          <cell r="D1752" t="str">
            <v>M00</v>
          </cell>
          <cell r="G1752">
            <v>38100</v>
          </cell>
          <cell r="M1752" t="str">
            <v>6725K14 GUIDE BLOCKS ( LIEB)</v>
          </cell>
        </row>
        <row r="1753">
          <cell r="B1753" t="str">
            <v>BRG-851701</v>
          </cell>
          <cell r="C1753" t="str">
            <v>MISSING</v>
          </cell>
          <cell r="D1753" t="str">
            <v>M00</v>
          </cell>
          <cell r="G1753">
            <v>38100</v>
          </cell>
          <cell r="M1753" t="str">
            <v>6725K63 680MM RAIL (LIEB)</v>
          </cell>
        </row>
        <row r="1754">
          <cell r="B1754" t="str">
            <v>BRG-851717</v>
          </cell>
          <cell r="C1754" t="str">
            <v>MISSING</v>
          </cell>
          <cell r="D1754" t="str">
            <v>M00</v>
          </cell>
          <cell r="M1754" t="str">
            <v>A-81420 PRECISION BALL BUSHING</v>
          </cell>
        </row>
        <row r="1755">
          <cell r="B1755" t="str">
            <v>BRG850148</v>
          </cell>
          <cell r="C1755" t="str">
            <v>MISSING</v>
          </cell>
          <cell r="D1755" t="str">
            <v>M00</v>
          </cell>
          <cell r="F1755" t="str">
            <v>X</v>
          </cell>
          <cell r="G1755">
            <v>36906</v>
          </cell>
          <cell r="M1755" t="str">
            <v>BEARING, SKF                   #3200</v>
          </cell>
        </row>
        <row r="1756">
          <cell r="B1756" t="str">
            <v>BRK-851511</v>
          </cell>
          <cell r="C1756" t="str">
            <v>MISSING</v>
          </cell>
          <cell r="D1756" t="str">
            <v>M00</v>
          </cell>
          <cell r="G1756">
            <v>37958</v>
          </cell>
          <cell r="M1756" t="str">
            <v>STEARNS 5-668483-00 FRICTION BRAKE S</v>
          </cell>
        </row>
        <row r="1757">
          <cell r="B1757" t="str">
            <v>BRU-800615</v>
          </cell>
          <cell r="C1757" t="str">
            <v>MISSING</v>
          </cell>
          <cell r="D1757">
            <v>700</v>
          </cell>
          <cell r="F1757" t="str">
            <v>X</v>
          </cell>
          <cell r="G1757">
            <v>36510</v>
          </cell>
          <cell r="M1757" t="str">
            <v>PIN, SAMPUTENSILI SQUARE HEAD</v>
          </cell>
        </row>
        <row r="1758">
          <cell r="B1758" t="str">
            <v>BRU-850158</v>
          </cell>
          <cell r="C1758" t="str">
            <v>MISSING</v>
          </cell>
          <cell r="D1758" t="str">
            <v>M00</v>
          </cell>
          <cell r="F1758" t="str">
            <v>X</v>
          </cell>
          <cell r="G1758">
            <v>36143</v>
          </cell>
          <cell r="M1758" t="str">
            <v>PAINT, BRUSH 1"</v>
          </cell>
        </row>
        <row r="1759">
          <cell r="B1759" t="str">
            <v>BSH-850159</v>
          </cell>
          <cell r="C1759" t="str">
            <v>MISSING</v>
          </cell>
          <cell r="D1759" t="str">
            <v>M00</v>
          </cell>
          <cell r="F1759" t="str">
            <v>X</v>
          </cell>
          <cell r="G1759">
            <v>36143</v>
          </cell>
          <cell r="M1759" t="str">
            <v>BRUSH, "C"AXIS DRIVE MOTOR</v>
          </cell>
        </row>
        <row r="1760">
          <cell r="B1760" t="str">
            <v>BSH-850160</v>
          </cell>
          <cell r="C1760" t="str">
            <v>MISSING</v>
          </cell>
          <cell r="D1760" t="str">
            <v>M00</v>
          </cell>
          <cell r="G1760">
            <v>37956</v>
          </cell>
          <cell r="M1760" t="str">
            <v>BRUSH, CARBON DC FUJI     FUJI 18 1/</v>
          </cell>
        </row>
        <row r="1761">
          <cell r="B1761" t="str">
            <v>BSH-850161</v>
          </cell>
          <cell r="C1761" t="str">
            <v>MISSING</v>
          </cell>
          <cell r="D1761" t="str">
            <v>M00</v>
          </cell>
          <cell r="G1761">
            <v>37956</v>
          </cell>
          <cell r="M1761" t="str">
            <v>BRUSH, CARBON MOTOR           M62472</v>
          </cell>
        </row>
        <row r="1762">
          <cell r="B1762" t="str">
            <v>BSH-850162</v>
          </cell>
          <cell r="C1762" t="str">
            <v>MISSING</v>
          </cell>
          <cell r="D1762" t="str">
            <v>M00</v>
          </cell>
          <cell r="G1762">
            <v>37956</v>
          </cell>
          <cell r="M1762" t="str">
            <v>BRUSH, COPPER MOTOR           M62460</v>
          </cell>
        </row>
        <row r="1763">
          <cell r="B1763" t="str">
            <v>BSH-850163</v>
          </cell>
          <cell r="C1763" t="str">
            <v>MISSING</v>
          </cell>
          <cell r="D1763" t="str">
            <v>M00</v>
          </cell>
          <cell r="F1763" t="str">
            <v>X</v>
          </cell>
          <cell r="G1763">
            <v>36143</v>
          </cell>
          <cell r="M1763" t="str">
            <v>BRUSH, ENERGE FOR LIEBHERR   3.3x4.1</v>
          </cell>
        </row>
        <row r="1764">
          <cell r="B1764" t="str">
            <v>BSH-850164</v>
          </cell>
          <cell r="C1764" t="str">
            <v>MISSING</v>
          </cell>
          <cell r="D1764" t="str">
            <v>M00</v>
          </cell>
          <cell r="F1764" t="str">
            <v>X</v>
          </cell>
          <cell r="G1764">
            <v>36143</v>
          </cell>
          <cell r="M1764" t="str">
            <v>BRUSH, MOTOR               D-01083</v>
          </cell>
        </row>
        <row r="1765">
          <cell r="B1765" t="str">
            <v>BSH-850165</v>
          </cell>
          <cell r="C1765" t="str">
            <v>MISSING</v>
          </cell>
          <cell r="D1765" t="str">
            <v>M00</v>
          </cell>
          <cell r="F1765" t="str">
            <v>X</v>
          </cell>
          <cell r="G1765">
            <v>36143</v>
          </cell>
          <cell r="M1765" t="str">
            <v>BRUSH, MOTOR 5th. &amp; 6th. AXIS</v>
          </cell>
        </row>
        <row r="1766">
          <cell r="B1766" t="str">
            <v>BSH-850166</v>
          </cell>
          <cell r="C1766" t="str">
            <v>MISSING</v>
          </cell>
          <cell r="D1766" t="str">
            <v>M00</v>
          </cell>
          <cell r="G1766">
            <v>36143</v>
          </cell>
          <cell r="M1766" t="str">
            <v>BRUSH, MOTOR             A74216</v>
          </cell>
        </row>
        <row r="1767">
          <cell r="B1767" t="str">
            <v>BSH-850167</v>
          </cell>
          <cell r="C1767" t="str">
            <v>MISSING</v>
          </cell>
          <cell r="D1767" t="str">
            <v>M00</v>
          </cell>
          <cell r="F1767" t="str">
            <v>X</v>
          </cell>
          <cell r="G1767">
            <v>36143</v>
          </cell>
          <cell r="M1767" t="str">
            <v>BRUSH, MOTOR D-12862            A771</v>
          </cell>
        </row>
        <row r="1768">
          <cell r="B1768" t="str">
            <v>BSH-850168</v>
          </cell>
          <cell r="C1768" t="str">
            <v>MISSING</v>
          </cell>
          <cell r="D1768" t="str">
            <v>M00</v>
          </cell>
          <cell r="G1768">
            <v>37956</v>
          </cell>
          <cell r="M1768" t="str">
            <v>BRUSH, MOTOR                D03638</v>
          </cell>
        </row>
        <row r="1769">
          <cell r="B1769" t="str">
            <v>BSH-850169</v>
          </cell>
          <cell r="C1769" t="str">
            <v>MISSING</v>
          </cell>
          <cell r="D1769" t="str">
            <v>M00</v>
          </cell>
          <cell r="G1769">
            <v>37956</v>
          </cell>
          <cell r="M1769" t="str">
            <v>BRUSH, MOTOR             E87434</v>
          </cell>
        </row>
        <row r="1770">
          <cell r="B1770" t="str">
            <v>BSH-850170</v>
          </cell>
          <cell r="C1770" t="str">
            <v>MISSING</v>
          </cell>
          <cell r="D1770" t="str">
            <v>M00</v>
          </cell>
          <cell r="G1770">
            <v>37956</v>
          </cell>
          <cell r="M1770" t="str">
            <v>BRUSH, MOTOR LIBHERR GRADE EG319P</v>
          </cell>
        </row>
        <row r="1771">
          <cell r="B1771" t="str">
            <v>BSH-850171</v>
          </cell>
          <cell r="C1771" t="str">
            <v>MISSING</v>
          </cell>
          <cell r="D1771" t="str">
            <v>M00</v>
          </cell>
          <cell r="F1771" t="str">
            <v>X</v>
          </cell>
          <cell r="G1771">
            <v>36143</v>
          </cell>
          <cell r="M1771" t="str">
            <v>BRUSH, MOTOR, CROSS SLIDE X0104800</v>
          </cell>
        </row>
        <row r="1772">
          <cell r="B1772" t="str">
            <v>BSH-850172</v>
          </cell>
          <cell r="C1772" t="str">
            <v>MISSING</v>
          </cell>
          <cell r="D1772" t="str">
            <v>M00</v>
          </cell>
          <cell r="F1772" t="str">
            <v>X</v>
          </cell>
          <cell r="G1772">
            <v>36143</v>
          </cell>
          <cell r="M1772" t="str">
            <v>BRUSH,                         S-511</v>
          </cell>
        </row>
        <row r="1773">
          <cell r="B1773" t="str">
            <v>BSH-850173</v>
          </cell>
          <cell r="C1773" t="str">
            <v>MISSING</v>
          </cell>
          <cell r="D1773" t="str">
            <v>M00</v>
          </cell>
          <cell r="G1773">
            <v>37956</v>
          </cell>
          <cell r="M1773" t="str">
            <v>BRUSH, T4F                 T4F BRUSH</v>
          </cell>
        </row>
        <row r="1774">
          <cell r="B1774" t="str">
            <v>BSH-850174</v>
          </cell>
          <cell r="C1774" t="str">
            <v>MISSING</v>
          </cell>
          <cell r="D1774" t="str">
            <v>M00</v>
          </cell>
          <cell r="F1774" t="str">
            <v>X</v>
          </cell>
          <cell r="G1774">
            <v>36143</v>
          </cell>
          <cell r="M1774" t="str">
            <v>BRUSH, TACH               D-03638</v>
          </cell>
        </row>
        <row r="1775">
          <cell r="B1775" t="str">
            <v>BSH-850175</v>
          </cell>
          <cell r="C1775" t="str">
            <v>MISSING</v>
          </cell>
          <cell r="D1775" t="str">
            <v>M00</v>
          </cell>
          <cell r="F1775" t="str">
            <v>X</v>
          </cell>
          <cell r="G1775">
            <v>36783</v>
          </cell>
          <cell r="M1775" t="str">
            <v>BRUSH, TACH                 A73803</v>
          </cell>
        </row>
        <row r="1776">
          <cell r="B1776" t="str">
            <v>BSH-850176</v>
          </cell>
          <cell r="C1776" t="str">
            <v>MISSING</v>
          </cell>
          <cell r="D1776" t="str">
            <v>M00</v>
          </cell>
          <cell r="G1776">
            <v>37956</v>
          </cell>
          <cell r="M1776" t="str">
            <v>BRUSH, TACH                   DO1454</v>
          </cell>
        </row>
        <row r="1777">
          <cell r="B1777" t="str">
            <v>BSH-850177</v>
          </cell>
          <cell r="C1777" t="str">
            <v>MISSING</v>
          </cell>
          <cell r="D1777" t="str">
            <v>M00</v>
          </cell>
          <cell r="F1777" t="str">
            <v>X</v>
          </cell>
          <cell r="G1777">
            <v>36143</v>
          </cell>
          <cell r="M1777" t="str">
            <v>SLEEVE, BRYANT               #5K3090</v>
          </cell>
        </row>
        <row r="1778">
          <cell r="B1778" t="str">
            <v>BSH-850178</v>
          </cell>
          <cell r="C1778" t="str">
            <v>MISSING</v>
          </cell>
          <cell r="D1778" t="str">
            <v>M00</v>
          </cell>
          <cell r="F1778" t="str">
            <v>X</v>
          </cell>
          <cell r="G1778">
            <v>36143</v>
          </cell>
          <cell r="M1778" t="str">
            <v>BUSHING                 303749.0</v>
          </cell>
        </row>
        <row r="1779">
          <cell r="B1779" t="str">
            <v>BSH-850181</v>
          </cell>
          <cell r="C1779" t="str">
            <v>MISSING</v>
          </cell>
          <cell r="D1779" t="str">
            <v>M00</v>
          </cell>
          <cell r="F1779" t="str">
            <v>X</v>
          </cell>
          <cell r="G1779">
            <v>36143</v>
          </cell>
          <cell r="M1779" t="str">
            <v>BUSHING                    G 7/16</v>
          </cell>
        </row>
        <row r="1780">
          <cell r="B1780" t="str">
            <v>BSP-801036</v>
          </cell>
          <cell r="C1780" t="str">
            <v>MISSING</v>
          </cell>
          <cell r="D1780">
            <v>700</v>
          </cell>
          <cell r="F1780" t="str">
            <v>X</v>
          </cell>
          <cell r="G1780">
            <v>36067</v>
          </cell>
          <cell r="M1780" t="str">
            <v>BACK STOP JERGENS25701 5/8 697830 52</v>
          </cell>
        </row>
        <row r="1781">
          <cell r="B1781" t="str">
            <v>BUE-382970</v>
          </cell>
          <cell r="C1781" t="str">
            <v>MISSING</v>
          </cell>
          <cell r="D1781">
            <v>700</v>
          </cell>
          <cell r="G1781">
            <v>38191</v>
          </cell>
          <cell r="M1781" t="str">
            <v>NYLON BRUSH 1.5"OD x.61"ID ICBI</v>
          </cell>
        </row>
        <row r="1782">
          <cell r="B1782" t="str">
            <v>BUE-800613</v>
          </cell>
          <cell r="C1782" t="str">
            <v>MISSING</v>
          </cell>
          <cell r="D1782">
            <v>700</v>
          </cell>
          <cell r="F1782" t="str">
            <v>X</v>
          </cell>
          <cell r="G1782">
            <v>36456</v>
          </cell>
          <cell r="M1782" t="str">
            <v>BRUSH,MASTER 80 GRIT #951</v>
          </cell>
        </row>
        <row r="1783">
          <cell r="B1783" t="str">
            <v>BUE-800614</v>
          </cell>
          <cell r="C1783" t="str">
            <v>MISSING</v>
          </cell>
          <cell r="D1783">
            <v>700</v>
          </cell>
          <cell r="F1783" t="str">
            <v>X</v>
          </cell>
          <cell r="G1783">
            <v>37934</v>
          </cell>
          <cell r="M1783" t="str">
            <v>BRUSH,MASTER 120 GRIT - 12"</v>
          </cell>
        </row>
        <row r="1784">
          <cell r="B1784" t="str">
            <v>BUE-800615</v>
          </cell>
          <cell r="C1784" t="str">
            <v>MISSING</v>
          </cell>
          <cell r="D1784">
            <v>700</v>
          </cell>
          <cell r="F1784" t="str">
            <v>X</v>
          </cell>
          <cell r="G1784">
            <v>36389</v>
          </cell>
          <cell r="M1784" t="str">
            <v>PIN, SAMPUTENSILI SQUARE HEAD</v>
          </cell>
        </row>
        <row r="1785">
          <cell r="B1785" t="str">
            <v>BUS-850179</v>
          </cell>
          <cell r="C1785" t="str">
            <v>MISSING</v>
          </cell>
          <cell r="D1785" t="str">
            <v>M00</v>
          </cell>
          <cell r="F1785" t="str">
            <v>X</v>
          </cell>
          <cell r="G1785">
            <v>36143</v>
          </cell>
          <cell r="M1785" t="str">
            <v>BUSHING, CLAMPING SLEEVE   568-230-0</v>
          </cell>
        </row>
        <row r="1786">
          <cell r="B1786" t="str">
            <v>BUS-850180</v>
          </cell>
          <cell r="C1786" t="str">
            <v>MISSING</v>
          </cell>
          <cell r="D1786" t="str">
            <v>M00</v>
          </cell>
          <cell r="F1786" t="str">
            <v>X</v>
          </cell>
          <cell r="G1786">
            <v>36145</v>
          </cell>
          <cell r="M1786" t="str">
            <v>BUSHING, BROWING             G-5/8</v>
          </cell>
        </row>
        <row r="1787">
          <cell r="B1787" t="str">
            <v>BUS-850181</v>
          </cell>
          <cell r="C1787" t="str">
            <v>MISSING</v>
          </cell>
          <cell r="D1787" t="str">
            <v>M00</v>
          </cell>
          <cell r="F1787" t="str">
            <v>X</v>
          </cell>
          <cell r="G1787">
            <v>36145</v>
          </cell>
          <cell r="M1787" t="str">
            <v>BUSHING, BROWING             G 7/16</v>
          </cell>
        </row>
        <row r="1788">
          <cell r="B1788" t="str">
            <v>BUS-850182</v>
          </cell>
          <cell r="C1788" t="str">
            <v>MISSING</v>
          </cell>
          <cell r="D1788" t="str">
            <v>M00</v>
          </cell>
          <cell r="G1788">
            <v>37957</v>
          </cell>
          <cell r="M1788" t="str">
            <v>BUSHING, IDLER                  SD-B</v>
          </cell>
        </row>
        <row r="1789">
          <cell r="B1789" t="str">
            <v>BUS-850183</v>
          </cell>
          <cell r="C1789" t="str">
            <v>MISSING</v>
          </cell>
          <cell r="D1789" t="str">
            <v>M00</v>
          </cell>
          <cell r="F1789" t="str">
            <v>X</v>
          </cell>
          <cell r="G1789">
            <v>36143</v>
          </cell>
          <cell r="M1789" t="str">
            <v>BUSHING                P/N 1993</v>
          </cell>
        </row>
        <row r="1790">
          <cell r="B1790" t="str">
            <v>BUS-850184</v>
          </cell>
          <cell r="C1790" t="str">
            <v>MISSING</v>
          </cell>
          <cell r="D1790" t="str">
            <v>M00</v>
          </cell>
          <cell r="F1790" t="str">
            <v>X</v>
          </cell>
          <cell r="G1790">
            <v>36143</v>
          </cell>
          <cell r="M1790" t="str">
            <v>BUSHING                 P/N 1993A</v>
          </cell>
        </row>
        <row r="1791">
          <cell r="B1791" t="str">
            <v>BUS-850185</v>
          </cell>
          <cell r="C1791" t="str">
            <v>MISSING</v>
          </cell>
          <cell r="D1791" t="str">
            <v>M00</v>
          </cell>
          <cell r="F1791" t="str">
            <v>X</v>
          </cell>
          <cell r="G1791">
            <v>36143</v>
          </cell>
          <cell r="M1791" t="str">
            <v>BUSHING, SEAL DWG             924914</v>
          </cell>
        </row>
        <row r="1792">
          <cell r="B1792" t="str">
            <v>BUS-850186</v>
          </cell>
          <cell r="C1792" t="str">
            <v>MISSING</v>
          </cell>
          <cell r="D1792" t="str">
            <v>M00</v>
          </cell>
          <cell r="F1792" t="str">
            <v>X</v>
          </cell>
          <cell r="G1792">
            <v>36143</v>
          </cell>
          <cell r="M1792" t="str">
            <v>BUSHING, TAPER LOCK             4927</v>
          </cell>
        </row>
        <row r="1793">
          <cell r="B1793" t="str">
            <v>BUS-851588</v>
          </cell>
          <cell r="C1793" t="str">
            <v>MISSING</v>
          </cell>
          <cell r="D1793" t="str">
            <v>M00</v>
          </cell>
          <cell r="G1793">
            <v>37958</v>
          </cell>
          <cell r="M1793" t="str">
            <v>BUSHING CARBON R 622578 CB</v>
          </cell>
        </row>
        <row r="1794">
          <cell r="B1794" t="str">
            <v>BUS-851645</v>
          </cell>
          <cell r="C1794" t="str">
            <v>MISSING</v>
          </cell>
          <cell r="D1794" t="str">
            <v>M00</v>
          </cell>
          <cell r="G1794">
            <v>37942</v>
          </cell>
          <cell r="M1794" t="str">
            <v>RUBBER BUSHINGS PART # 631838 FUR</v>
          </cell>
        </row>
        <row r="1795">
          <cell r="B1795" t="str">
            <v>CAB-850187</v>
          </cell>
          <cell r="C1795" t="str">
            <v>MISSING</v>
          </cell>
          <cell r="D1795" t="str">
            <v>M00</v>
          </cell>
          <cell r="F1795" t="str">
            <v>X</v>
          </cell>
          <cell r="G1795">
            <v>36168</v>
          </cell>
          <cell r="M1795" t="str">
            <v>CABLE PLUG ASSY         568-006-041-</v>
          </cell>
        </row>
        <row r="1796">
          <cell r="B1796" t="str">
            <v>CAB-850188</v>
          </cell>
          <cell r="C1796" t="str">
            <v>MISSING</v>
          </cell>
          <cell r="D1796" t="str">
            <v>M00</v>
          </cell>
          <cell r="F1796" t="str">
            <v>X</v>
          </cell>
          <cell r="G1796">
            <v>36143</v>
          </cell>
          <cell r="M1796" t="str">
            <v>CABLE WITH GUN                 GA20-</v>
          </cell>
        </row>
        <row r="1797">
          <cell r="B1797" t="str">
            <v>CAB-850189</v>
          </cell>
          <cell r="C1797" t="str">
            <v>MISSING</v>
          </cell>
          <cell r="D1797" t="str">
            <v>M00</v>
          </cell>
          <cell r="F1797" t="str">
            <v>X</v>
          </cell>
          <cell r="G1797">
            <v>36143</v>
          </cell>
          <cell r="M1797" t="str">
            <v>CABLE, BRYANT GRINDER FEED BACK  A54</v>
          </cell>
        </row>
        <row r="1798">
          <cell r="B1798" t="str">
            <v>CAB-850190</v>
          </cell>
          <cell r="C1798" t="str">
            <v>MISSING</v>
          </cell>
          <cell r="D1798" t="str">
            <v>M00</v>
          </cell>
          <cell r="F1798" t="str">
            <v>X</v>
          </cell>
          <cell r="G1798">
            <v>36143</v>
          </cell>
          <cell r="M1798" t="str">
            <v>CABLE, BRYANT GRINDER MOTOR    A5384</v>
          </cell>
        </row>
        <row r="1799">
          <cell r="B1799" t="str">
            <v>CAB-850191</v>
          </cell>
          <cell r="C1799" t="str">
            <v>MISSING</v>
          </cell>
          <cell r="D1799" t="str">
            <v>M00</v>
          </cell>
          <cell r="G1799">
            <v>37958</v>
          </cell>
          <cell r="M1799" t="str">
            <v>CABLE, DRIVE FC1200- SAMPUTENSILI FC</v>
          </cell>
        </row>
        <row r="1800">
          <cell r="B1800" t="str">
            <v>CAB-850192</v>
          </cell>
          <cell r="C1800" t="str">
            <v>MISSING</v>
          </cell>
          <cell r="D1800" t="str">
            <v>M00</v>
          </cell>
          <cell r="G1800">
            <v>37958</v>
          </cell>
          <cell r="M1800" t="str">
            <v>CABLE,FLEXABLE DRIVE FC1500 SAMPUTEN</v>
          </cell>
        </row>
        <row r="1801">
          <cell r="B1801" t="str">
            <v>CAB-850193</v>
          </cell>
          <cell r="C1801" t="str">
            <v>MISSING</v>
          </cell>
          <cell r="D1801" t="str">
            <v>M00</v>
          </cell>
          <cell r="F1801" t="str">
            <v>X</v>
          </cell>
          <cell r="G1801">
            <v>36143</v>
          </cell>
          <cell r="M1801" t="str">
            <v>CABLE, MOTOR - BRYANT GRINDER    A55</v>
          </cell>
        </row>
        <row r="1802">
          <cell r="B1802" t="str">
            <v>CAB-850195</v>
          </cell>
          <cell r="C1802" t="str">
            <v>MISSING</v>
          </cell>
          <cell r="D1802" t="str">
            <v>M00</v>
          </cell>
          <cell r="F1802" t="str">
            <v>X</v>
          </cell>
          <cell r="G1802">
            <v>36143</v>
          </cell>
          <cell r="M1802" t="str">
            <v>CAP,TSW 115(WHITE) MORI-SEIKI    TSW</v>
          </cell>
        </row>
        <row r="1803">
          <cell r="B1803" t="str">
            <v>CAB-851141</v>
          </cell>
          <cell r="C1803" t="str">
            <v>MISSING</v>
          </cell>
          <cell r="D1803" t="str">
            <v>M00</v>
          </cell>
          <cell r="F1803" t="str">
            <v>X</v>
          </cell>
          <cell r="G1803">
            <v>37762</v>
          </cell>
          <cell r="M1803" t="str">
            <v>6FX2002-5DA01-1BAO CABLE SIEMANS (LI</v>
          </cell>
        </row>
        <row r="1804">
          <cell r="B1804" t="str">
            <v>CAB-851416</v>
          </cell>
          <cell r="C1804" t="str">
            <v>MISSING</v>
          </cell>
          <cell r="D1804" t="str">
            <v>M00</v>
          </cell>
          <cell r="G1804">
            <v>37958</v>
          </cell>
          <cell r="M1804" t="str">
            <v>FLEX CABLE FC-1000 SAMP.</v>
          </cell>
        </row>
        <row r="1805">
          <cell r="B1805" t="str">
            <v>CAB-851466</v>
          </cell>
          <cell r="C1805" t="str">
            <v>MISSING</v>
          </cell>
          <cell r="D1805" t="str">
            <v>M00</v>
          </cell>
          <cell r="G1805">
            <v>37956</v>
          </cell>
          <cell r="M1805" t="str">
            <v>BFO 74A0XA-HBP ZK10-02 FIBER CABLE</v>
          </cell>
        </row>
        <row r="1806">
          <cell r="B1806" t="str">
            <v>CAB-851536</v>
          </cell>
          <cell r="C1806" t="str">
            <v>MISSING</v>
          </cell>
          <cell r="D1806" t="str">
            <v>M00</v>
          </cell>
          <cell r="G1806">
            <v>37956</v>
          </cell>
          <cell r="M1806" t="str">
            <v>CABLE C04 BEH 00TY-050M (LEIBHEER LC</v>
          </cell>
        </row>
        <row r="1807">
          <cell r="B1807" t="str">
            <v>CAB-851582</v>
          </cell>
          <cell r="C1807" t="str">
            <v>MISSING</v>
          </cell>
          <cell r="D1807" t="str">
            <v>M00</v>
          </cell>
          <cell r="G1807">
            <v>37942</v>
          </cell>
          <cell r="M1807" t="str">
            <v>1326-CCU-015 CABLE ALLEN BRADLEY</v>
          </cell>
        </row>
        <row r="1808">
          <cell r="B1808" t="str">
            <v>CAB-851583</v>
          </cell>
          <cell r="C1808" t="str">
            <v>MISSING</v>
          </cell>
          <cell r="D1808" t="str">
            <v>M00</v>
          </cell>
          <cell r="G1808">
            <v>37942</v>
          </cell>
          <cell r="M1808" t="str">
            <v>ALLEN BRADLEY 1326-CPB1-015 CABLE</v>
          </cell>
        </row>
        <row r="1809">
          <cell r="B1809" t="str">
            <v>CAB-851980</v>
          </cell>
          <cell r="C1809" t="str">
            <v>MISSING</v>
          </cell>
          <cell r="D1809" t="str">
            <v>M00</v>
          </cell>
          <cell r="G1809">
            <v>37956</v>
          </cell>
          <cell r="M1809" t="str">
            <v>BFO-74A-XA-HB-PZK-10-02 CABLE LIEB82</v>
          </cell>
        </row>
        <row r="1810">
          <cell r="B1810" t="str">
            <v>CAB-851982</v>
          </cell>
          <cell r="C1810" t="str">
            <v>MISSING</v>
          </cell>
          <cell r="D1810" t="str">
            <v>M00</v>
          </cell>
          <cell r="F1810" t="str">
            <v>X</v>
          </cell>
          <cell r="G1810">
            <v>38042</v>
          </cell>
          <cell r="M1810" t="str">
            <v>DEL*6FX2002-2CA31-AJO CABLE LIEB. 82</v>
          </cell>
        </row>
        <row r="1811">
          <cell r="B1811" t="str">
            <v>CAB-851983</v>
          </cell>
          <cell r="C1811" t="str">
            <v>MISSING</v>
          </cell>
          <cell r="D1811" t="str">
            <v>M00</v>
          </cell>
          <cell r="F1811" t="str">
            <v>X</v>
          </cell>
          <cell r="G1811">
            <v>38042</v>
          </cell>
          <cell r="M1811" t="str">
            <v>DEL*6FX2002-5DA01-1BAO CABLE LIEB. 8</v>
          </cell>
        </row>
        <row r="1812">
          <cell r="B1812" t="str">
            <v>CAB-851994</v>
          </cell>
          <cell r="C1812" t="str">
            <v>MISSING</v>
          </cell>
          <cell r="D1812" t="str">
            <v>M00</v>
          </cell>
          <cell r="G1812">
            <v>38043</v>
          </cell>
          <cell r="M1812" t="str">
            <v>310 125 03 CABLE LIEB 82/122</v>
          </cell>
        </row>
        <row r="1813">
          <cell r="B1813" t="str">
            <v>CAP-850194</v>
          </cell>
          <cell r="C1813" t="str">
            <v>MISSING</v>
          </cell>
          <cell r="D1813" t="str">
            <v>M00</v>
          </cell>
          <cell r="F1813" t="str">
            <v>X</v>
          </cell>
          <cell r="G1813">
            <v>36143</v>
          </cell>
          <cell r="M1813" t="str">
            <v>CAP, TACH BRUSH              #A-7380</v>
          </cell>
        </row>
        <row r="1814">
          <cell r="B1814" t="str">
            <v>CAP-850196</v>
          </cell>
          <cell r="C1814" t="str">
            <v>MISSING</v>
          </cell>
          <cell r="D1814" t="str">
            <v>M00</v>
          </cell>
          <cell r="F1814" t="str">
            <v>X</v>
          </cell>
          <cell r="G1814">
            <v>36181</v>
          </cell>
          <cell r="M1814" t="str">
            <v>CAP, TSW 135(RED) MORI-SEIKI     TSW</v>
          </cell>
        </row>
        <row r="1815">
          <cell r="B1815" t="str">
            <v>CAP-850197</v>
          </cell>
          <cell r="C1815" t="str">
            <v>MISSING</v>
          </cell>
          <cell r="D1815" t="str">
            <v>M00</v>
          </cell>
          <cell r="F1815" t="str">
            <v>X</v>
          </cell>
          <cell r="G1815">
            <v>36577</v>
          </cell>
          <cell r="M1815" t="str">
            <v>CAPACITOR F/NATCO PM854858 674058</v>
          </cell>
        </row>
        <row r="1816">
          <cell r="B1816" t="str">
            <v>CAP-850198</v>
          </cell>
          <cell r="C1816" t="str">
            <v>MISSING</v>
          </cell>
          <cell r="D1816" t="str">
            <v>M00</v>
          </cell>
          <cell r="F1816" t="str">
            <v>X</v>
          </cell>
          <cell r="G1816">
            <v>37240</v>
          </cell>
          <cell r="M1816" t="str">
            <v>CAPACITOR, LK125-104 1MFD 12.5KVDCW</v>
          </cell>
        </row>
        <row r="1817">
          <cell r="B1817" t="str">
            <v>CAR-850199</v>
          </cell>
          <cell r="C1817" t="str">
            <v>MISSING</v>
          </cell>
          <cell r="D1817" t="str">
            <v>M00</v>
          </cell>
          <cell r="G1817">
            <v>37951</v>
          </cell>
          <cell r="M1817" t="str">
            <v xml:space="preserve"> DEIONIZATION FILTER #072835 NEW LAZ</v>
          </cell>
        </row>
        <row r="1818">
          <cell r="B1818" t="str">
            <v>CAS-850200</v>
          </cell>
          <cell r="C1818" t="str">
            <v>MISSING</v>
          </cell>
          <cell r="D1818" t="str">
            <v>M00</v>
          </cell>
          <cell r="G1818">
            <v>37937</v>
          </cell>
          <cell r="M1818" t="str">
            <v>DEL* CASE, FOR WHEELABRATOR CONTROL7</v>
          </cell>
        </row>
        <row r="1819">
          <cell r="B1819" t="str">
            <v>CEM-851433</v>
          </cell>
          <cell r="C1819" t="str">
            <v>MISSING</v>
          </cell>
          <cell r="D1819" t="str">
            <v>M00</v>
          </cell>
          <cell r="G1819">
            <v>37942</v>
          </cell>
          <cell r="M1819" t="str">
            <v>SUPER ADAMENT CEMENT 450049(BUCKET 5</v>
          </cell>
        </row>
        <row r="1820">
          <cell r="B1820" t="str">
            <v>CHA-850201</v>
          </cell>
          <cell r="C1820" t="str">
            <v>MISSING</v>
          </cell>
          <cell r="D1820" t="str">
            <v>M00</v>
          </cell>
          <cell r="F1820" t="str">
            <v>X</v>
          </cell>
          <cell r="G1820">
            <v>36143</v>
          </cell>
          <cell r="M1820" t="str">
            <v>CHAIN, #35 10 FOOT LONG        2W092</v>
          </cell>
        </row>
        <row r="1821">
          <cell r="B1821" t="str">
            <v>CHA-850210</v>
          </cell>
          <cell r="C1821" t="str">
            <v>MISSING</v>
          </cell>
          <cell r="D1821" t="str">
            <v>M00</v>
          </cell>
          <cell r="F1821" t="str">
            <v>X</v>
          </cell>
          <cell r="G1821">
            <v>36143</v>
          </cell>
          <cell r="M1821" t="str">
            <v>CHAIN, #35 10 FOOT LONG        2W092</v>
          </cell>
        </row>
        <row r="1822">
          <cell r="B1822" t="str">
            <v>CHN-850202</v>
          </cell>
          <cell r="C1822" t="str">
            <v>MISSING</v>
          </cell>
          <cell r="D1822" t="str">
            <v>M00</v>
          </cell>
          <cell r="F1822" t="str">
            <v>X</v>
          </cell>
          <cell r="G1822">
            <v>36614</v>
          </cell>
          <cell r="M1822" t="str">
            <v>CHAIN, 540-K 02202            #404</v>
          </cell>
        </row>
        <row r="1823">
          <cell r="B1823" t="str">
            <v>CHN-850203</v>
          </cell>
          <cell r="C1823" t="str">
            <v>MISSING</v>
          </cell>
          <cell r="D1823" t="str">
            <v>M00</v>
          </cell>
          <cell r="F1823" t="str">
            <v>X</v>
          </cell>
          <cell r="G1823">
            <v>36145</v>
          </cell>
          <cell r="M1823" t="str">
            <v>CHAIN, JACK #12               4P810</v>
          </cell>
        </row>
        <row r="1824">
          <cell r="B1824" t="str">
            <v>CHN-850204</v>
          </cell>
          <cell r="C1824" t="str">
            <v>MISSING</v>
          </cell>
          <cell r="D1824" t="str">
            <v>M00</v>
          </cell>
          <cell r="G1824">
            <v>37951</v>
          </cell>
          <cell r="M1824" t="str">
            <v>CHAIN, ROLLER                    #50</v>
          </cell>
        </row>
        <row r="1825">
          <cell r="B1825" t="str">
            <v>CHN-850205</v>
          </cell>
          <cell r="C1825" t="str">
            <v>MISSING</v>
          </cell>
          <cell r="D1825" t="str">
            <v>M00</v>
          </cell>
          <cell r="F1825" t="str">
            <v>X</v>
          </cell>
          <cell r="G1825">
            <v>36143</v>
          </cell>
          <cell r="M1825" t="str">
            <v>CHAIN-END PLATES             302-12</v>
          </cell>
        </row>
        <row r="1826">
          <cell r="B1826" t="str">
            <v>CHN-850206</v>
          </cell>
          <cell r="C1826" t="str">
            <v>MISSING</v>
          </cell>
          <cell r="D1826" t="str">
            <v>M00</v>
          </cell>
          <cell r="F1826" t="str">
            <v>X</v>
          </cell>
          <cell r="G1826">
            <v>36143</v>
          </cell>
          <cell r="M1826" t="str">
            <v>CHAIN,                      32-5-150</v>
          </cell>
        </row>
        <row r="1827">
          <cell r="B1827" t="str">
            <v>CHN-850207</v>
          </cell>
          <cell r="C1827" t="str">
            <v>MISSING</v>
          </cell>
          <cell r="D1827" t="str">
            <v>M00</v>
          </cell>
          <cell r="F1827" t="str">
            <v>X</v>
          </cell>
          <cell r="G1827">
            <v>36143</v>
          </cell>
          <cell r="M1827" t="str">
            <v>LINK, INSIDE             M581171-2</v>
          </cell>
        </row>
        <row r="1828">
          <cell r="B1828" t="str">
            <v>CHN-850208</v>
          </cell>
          <cell r="C1828" t="str">
            <v>MISSING</v>
          </cell>
          <cell r="D1828" t="str">
            <v>M00</v>
          </cell>
          <cell r="F1828" t="str">
            <v>X</v>
          </cell>
          <cell r="G1828">
            <v>36145</v>
          </cell>
          <cell r="M1828" t="str">
            <v>LINK, LEFT SIDE OFFSET        M58117</v>
          </cell>
        </row>
        <row r="1829">
          <cell r="B1829" t="str">
            <v>CHN-850209</v>
          </cell>
          <cell r="C1829" t="str">
            <v>MISSING</v>
          </cell>
          <cell r="D1829" t="str">
            <v>M00</v>
          </cell>
          <cell r="F1829" t="str">
            <v>X</v>
          </cell>
          <cell r="G1829">
            <v>36143</v>
          </cell>
          <cell r="M1829" t="str">
            <v>LINK, MASTER                   #50</v>
          </cell>
        </row>
        <row r="1830">
          <cell r="B1830" t="str">
            <v>CHN-850210</v>
          </cell>
          <cell r="C1830" t="str">
            <v>MISSING</v>
          </cell>
          <cell r="D1830" t="str">
            <v>M00</v>
          </cell>
          <cell r="F1830" t="str">
            <v>X</v>
          </cell>
          <cell r="G1830">
            <v>36143</v>
          </cell>
          <cell r="M1830" t="str">
            <v>LINK, OUTSIDE LEFT SIDE       M58117</v>
          </cell>
        </row>
        <row r="1831">
          <cell r="B1831" t="str">
            <v>CHN-850211</v>
          </cell>
          <cell r="C1831" t="str">
            <v>MISSING</v>
          </cell>
          <cell r="D1831" t="str">
            <v>M00</v>
          </cell>
          <cell r="F1831" t="str">
            <v>X</v>
          </cell>
          <cell r="G1831">
            <v>36143</v>
          </cell>
          <cell r="M1831" t="str">
            <v>LINK, RIGHT SIDE OFFSET     M581171-</v>
          </cell>
        </row>
        <row r="1832">
          <cell r="B1832" t="str">
            <v>CHN-850212</v>
          </cell>
          <cell r="C1832" t="str">
            <v>MISSING</v>
          </cell>
          <cell r="D1832" t="str">
            <v>M00</v>
          </cell>
          <cell r="F1832" t="str">
            <v>X</v>
          </cell>
          <cell r="G1832">
            <v>36143</v>
          </cell>
          <cell r="M1832" t="str">
            <v>LINK, RIGHT SIDE/ OUTSIDE     M58117</v>
          </cell>
        </row>
        <row r="1833">
          <cell r="B1833" t="str">
            <v>CIR-851-576</v>
          </cell>
          <cell r="C1833" t="str">
            <v>MISSING</v>
          </cell>
          <cell r="D1833" t="str">
            <v>M00</v>
          </cell>
          <cell r="F1833" t="str">
            <v>X</v>
          </cell>
          <cell r="G1833">
            <v>37452</v>
          </cell>
          <cell r="M1833" t="str">
            <v>6B109 MULTI CIRCUIT BRAKER</v>
          </cell>
        </row>
        <row r="1834">
          <cell r="B1834" t="str">
            <v>CIR-851576</v>
          </cell>
          <cell r="C1834" t="str">
            <v>MISSING</v>
          </cell>
          <cell r="D1834" t="str">
            <v>M00</v>
          </cell>
          <cell r="G1834">
            <v>37956</v>
          </cell>
          <cell r="M1834" t="str">
            <v>2B109 MULTI CIRCUIT BREAKER</v>
          </cell>
        </row>
        <row r="1835">
          <cell r="B1835" t="str">
            <v>CLP-850213</v>
          </cell>
          <cell r="C1835" t="str">
            <v>MISSING</v>
          </cell>
          <cell r="D1835" t="str">
            <v>M00</v>
          </cell>
          <cell r="F1835" t="str">
            <v>X</v>
          </cell>
          <cell r="G1835">
            <v>36143</v>
          </cell>
          <cell r="M1835" t="str">
            <v>CLAMP                  43-13936</v>
          </cell>
        </row>
        <row r="1836">
          <cell r="B1836" t="str">
            <v>CLP-850214</v>
          </cell>
          <cell r="C1836" t="str">
            <v>MISSING</v>
          </cell>
          <cell r="D1836" t="str">
            <v>M00</v>
          </cell>
          <cell r="F1836" t="str">
            <v>X</v>
          </cell>
          <cell r="G1836">
            <v>36143</v>
          </cell>
          <cell r="M1836" t="str">
            <v>CLAMP, HOSE 5 1/2" - 6 1/2"</v>
          </cell>
        </row>
        <row r="1837">
          <cell r="B1837" t="str">
            <v>CLP-850215</v>
          </cell>
          <cell r="C1837" t="str">
            <v>MISSING</v>
          </cell>
          <cell r="D1837" t="str">
            <v>M00</v>
          </cell>
          <cell r="F1837" t="str">
            <v>X</v>
          </cell>
          <cell r="G1837">
            <v>36168</v>
          </cell>
          <cell r="M1837" t="str">
            <v>CLASP, SAFETY LOCKOUT</v>
          </cell>
        </row>
        <row r="1838">
          <cell r="B1838" t="str">
            <v>CLP-850216</v>
          </cell>
          <cell r="C1838" t="str">
            <v>MISSING</v>
          </cell>
          <cell r="D1838" t="str">
            <v>M00</v>
          </cell>
          <cell r="G1838">
            <v>38014</v>
          </cell>
          <cell r="M1838" t="str">
            <v>CLIP, LAMP NEW LASER   163444</v>
          </cell>
        </row>
        <row r="1839">
          <cell r="B1839" t="str">
            <v>CLP-851635</v>
          </cell>
          <cell r="C1839" t="str">
            <v>MISSING</v>
          </cell>
          <cell r="D1839" t="str">
            <v>M00</v>
          </cell>
          <cell r="G1839">
            <v>38035</v>
          </cell>
          <cell r="M1839" t="str">
            <v>15-0113-11 SWING CLAMP S-A,2600 (MAK</v>
          </cell>
        </row>
        <row r="1840">
          <cell r="B1840" t="str">
            <v>CLP-851640</v>
          </cell>
          <cell r="C1840" t="str">
            <v>MISSING</v>
          </cell>
          <cell r="D1840" t="str">
            <v>M00</v>
          </cell>
          <cell r="G1840">
            <v>38035</v>
          </cell>
          <cell r="M1840" t="str">
            <v>15-0509-08 CLAMP SWING MAKINO FIXTUR</v>
          </cell>
        </row>
        <row r="1841">
          <cell r="B1841" t="str">
            <v>CLP-851666</v>
          </cell>
          <cell r="C1841" t="str">
            <v>MISSING</v>
          </cell>
          <cell r="D1841" t="str">
            <v>M00</v>
          </cell>
          <cell r="G1841">
            <v>38015</v>
          </cell>
          <cell r="M1841" t="str">
            <v>UP2T250-100 DOSSERT 2 1/2 SPS (SURFA</v>
          </cell>
        </row>
        <row r="1842">
          <cell r="B1842" t="str">
            <v>CLP-851708</v>
          </cell>
          <cell r="C1842" t="str">
            <v>MISSING</v>
          </cell>
          <cell r="D1842" t="str">
            <v>M00</v>
          </cell>
          <cell r="G1842">
            <v>38149</v>
          </cell>
          <cell r="M1842" t="str">
            <v>UP2T250-50 DOSSERT 2 1/2 SPS (SURFAC</v>
          </cell>
        </row>
        <row r="1843">
          <cell r="B1843" t="str">
            <v>CLP-851712</v>
          </cell>
          <cell r="C1843" t="str">
            <v>MISSING</v>
          </cell>
          <cell r="D1843" t="str">
            <v>M00</v>
          </cell>
          <cell r="G1843">
            <v>38121</v>
          </cell>
          <cell r="M1843" t="str">
            <v>20-2113-03 HOLLOW ROD CYL CLAMP (MAK</v>
          </cell>
        </row>
        <row r="1844">
          <cell r="B1844" t="str">
            <v>CLU-850217</v>
          </cell>
          <cell r="C1844" t="str">
            <v>MISSING</v>
          </cell>
          <cell r="D1844" t="str">
            <v>M00</v>
          </cell>
          <cell r="G1844">
            <v>37942</v>
          </cell>
          <cell r="M1844" t="str">
            <v>CLUTCH ASSY FOR FURNACE  BC42068-1A</v>
          </cell>
        </row>
        <row r="1845">
          <cell r="B1845" t="str">
            <v>CLU-850218</v>
          </cell>
          <cell r="C1845" t="str">
            <v>MISSING</v>
          </cell>
          <cell r="D1845" t="str">
            <v>M00</v>
          </cell>
          <cell r="G1845">
            <v>37951</v>
          </cell>
          <cell r="M1845" t="str">
            <v>CLUTCH, HORTON AIR  5H35-P 910000 (M</v>
          </cell>
        </row>
        <row r="1846">
          <cell r="B1846" t="str">
            <v>CLU-850219</v>
          </cell>
          <cell r="C1846" t="str">
            <v>MISSING</v>
          </cell>
          <cell r="D1846" t="str">
            <v>M00</v>
          </cell>
          <cell r="F1846" t="str">
            <v>X</v>
          </cell>
          <cell r="G1846">
            <v>37384</v>
          </cell>
          <cell r="M1846" t="str">
            <v>CLUTCH, LIEBHERR       25.00.604</v>
          </cell>
        </row>
        <row r="1847">
          <cell r="B1847" t="str">
            <v>CLU-850220</v>
          </cell>
          <cell r="C1847" t="str">
            <v>MISSING</v>
          </cell>
          <cell r="D1847" t="str">
            <v>M00</v>
          </cell>
          <cell r="G1847">
            <v>37958</v>
          </cell>
          <cell r="M1847" t="str">
            <v>ROTOR, WARNER FIELD NATCO  5200-452-</v>
          </cell>
        </row>
        <row r="1848">
          <cell r="B1848" t="str">
            <v>CLY-851464</v>
          </cell>
          <cell r="C1848" t="str">
            <v>MISSING</v>
          </cell>
          <cell r="D1848">
            <v>400</v>
          </cell>
          <cell r="F1848" t="str">
            <v>X</v>
          </cell>
          <cell r="G1848">
            <v>37473</v>
          </cell>
          <cell r="M1848" t="str">
            <v>35.28 CYLINDER REPAIR KIT (CHAMFERMA</v>
          </cell>
        </row>
        <row r="1849">
          <cell r="B1849" t="str">
            <v>CNH-850212</v>
          </cell>
          <cell r="C1849" t="str">
            <v>MISSING</v>
          </cell>
          <cell r="D1849" t="str">
            <v>M00</v>
          </cell>
          <cell r="F1849" t="str">
            <v>X</v>
          </cell>
          <cell r="G1849">
            <v>36143</v>
          </cell>
          <cell r="M1849" t="str">
            <v>LINK, RIGHT SIDE/ OUTSIDE     M58117</v>
          </cell>
        </row>
        <row r="1850">
          <cell r="B1850" t="str">
            <v>COI-850222</v>
          </cell>
          <cell r="C1850" t="str">
            <v>MISSING</v>
          </cell>
          <cell r="D1850" t="str">
            <v>M00</v>
          </cell>
          <cell r="G1850">
            <v>36143</v>
          </cell>
          <cell r="M1850" t="str">
            <v>COIL, 4631002T00 .33HY@ 4.5 AMPS</v>
          </cell>
        </row>
        <row r="1851">
          <cell r="B1851" t="str">
            <v>COI-850223</v>
          </cell>
          <cell r="C1851" t="str">
            <v>MISSING</v>
          </cell>
          <cell r="D1851" t="str">
            <v>M00</v>
          </cell>
          <cell r="G1851">
            <v>37956</v>
          </cell>
          <cell r="M1851" t="str">
            <v>COIL                  9580-1-CH</v>
          </cell>
        </row>
        <row r="1852">
          <cell r="B1852" t="str">
            <v>COI-850224</v>
          </cell>
          <cell r="C1852" t="str">
            <v>MISSING</v>
          </cell>
          <cell r="D1852" t="str">
            <v>M00</v>
          </cell>
          <cell r="G1852">
            <v>37958</v>
          </cell>
          <cell r="M1852" t="str">
            <v>BRAKE WARNER MAGINET FOR 5301-631-00</v>
          </cell>
        </row>
        <row r="1853">
          <cell r="B1853" t="str">
            <v>COI-850225</v>
          </cell>
          <cell r="C1853" t="str">
            <v>MISSING</v>
          </cell>
          <cell r="D1853" t="str">
            <v>M00</v>
          </cell>
          <cell r="G1853">
            <v>37958</v>
          </cell>
          <cell r="M1853" t="str">
            <v>WARNER FLAT ARM. #5301-111-018  (PC8</v>
          </cell>
        </row>
        <row r="1854">
          <cell r="B1854" t="str">
            <v>COI-850226</v>
          </cell>
          <cell r="C1854" t="str">
            <v>MISSING</v>
          </cell>
          <cell r="D1854" t="str">
            <v>M00</v>
          </cell>
          <cell r="F1854" t="str">
            <v>X</v>
          </cell>
          <cell r="G1854">
            <v>37853</v>
          </cell>
          <cell r="M1854" t="str">
            <v>COIL, CUTLER HAMMER 9-941-8</v>
          </cell>
        </row>
        <row r="1855">
          <cell r="B1855" t="str">
            <v>COI-850227</v>
          </cell>
          <cell r="C1855" t="str">
            <v>MISSING</v>
          </cell>
          <cell r="D1855" t="str">
            <v>M00</v>
          </cell>
          <cell r="G1855">
            <v>37956</v>
          </cell>
          <cell r="M1855" t="str">
            <v>COIL, DELCO 9-11 115V 60H2</v>
          </cell>
        </row>
        <row r="1856">
          <cell r="B1856" t="str">
            <v>COI-850228</v>
          </cell>
          <cell r="C1856" t="str">
            <v>MISSING</v>
          </cell>
          <cell r="D1856" t="str">
            <v>M00</v>
          </cell>
          <cell r="G1856">
            <v>37956</v>
          </cell>
          <cell r="M1856" t="str">
            <v>COIL, DELCO           9-135U 115V 60</v>
          </cell>
        </row>
        <row r="1857">
          <cell r="B1857" t="str">
            <v>COI-850229</v>
          </cell>
          <cell r="C1857" t="str">
            <v>MISSING</v>
          </cell>
          <cell r="D1857" t="str">
            <v>M00</v>
          </cell>
          <cell r="G1857">
            <v>37956</v>
          </cell>
          <cell r="M1857" t="str">
            <v>COIL, DELCO                 9-313M</v>
          </cell>
        </row>
        <row r="1858">
          <cell r="B1858" t="str">
            <v>COI-850230</v>
          </cell>
          <cell r="C1858" t="str">
            <v>MISSING</v>
          </cell>
          <cell r="D1858" t="str">
            <v>M00</v>
          </cell>
          <cell r="G1858">
            <v>37956</v>
          </cell>
          <cell r="M1858" t="str">
            <v>COIL, DELCO 9-314M 115V.60HZ      80</v>
          </cell>
        </row>
        <row r="1859">
          <cell r="B1859" t="str">
            <v>COI-850231</v>
          </cell>
          <cell r="C1859" t="str">
            <v>MISSING</v>
          </cell>
          <cell r="D1859" t="str">
            <v>M00</v>
          </cell>
          <cell r="G1859">
            <v>37956</v>
          </cell>
          <cell r="M1859" t="str">
            <v>COIL, DELCO FOR SHAVER 115V 60HZ</v>
          </cell>
        </row>
        <row r="1860">
          <cell r="B1860" t="str">
            <v>COI-850232</v>
          </cell>
          <cell r="C1860" t="str">
            <v>MISSING</v>
          </cell>
          <cell r="D1860" t="str">
            <v>M00</v>
          </cell>
          <cell r="G1860">
            <v>37956</v>
          </cell>
          <cell r="M1860" t="str">
            <v>COIL, GE                524A8000G002</v>
          </cell>
        </row>
        <row r="1861">
          <cell r="B1861" t="str">
            <v>COI-850233</v>
          </cell>
          <cell r="C1861" t="str">
            <v>MISSING</v>
          </cell>
          <cell r="D1861" t="str">
            <v>M00</v>
          </cell>
          <cell r="F1861" t="str">
            <v>X</v>
          </cell>
          <cell r="G1861">
            <v>37757</v>
          </cell>
          <cell r="M1861" t="str">
            <v>COIL, LOCKING PIN/ ELECTRO-MAGNET</v>
          </cell>
        </row>
        <row r="1862">
          <cell r="B1862" t="str">
            <v>COI-850234</v>
          </cell>
          <cell r="C1862" t="str">
            <v>MISSING</v>
          </cell>
          <cell r="D1862" t="str">
            <v>M00</v>
          </cell>
          <cell r="G1862">
            <v>37956</v>
          </cell>
          <cell r="M1862" t="str">
            <v>COIL, MAGNET 110 VOLT         9-1887</v>
          </cell>
        </row>
        <row r="1863">
          <cell r="B1863" t="str">
            <v>COI-850235</v>
          </cell>
          <cell r="C1863" t="str">
            <v>MISSING</v>
          </cell>
          <cell r="D1863" t="str">
            <v>M00</v>
          </cell>
          <cell r="F1863" t="str">
            <v>X</v>
          </cell>
          <cell r="G1863">
            <v>36143</v>
          </cell>
          <cell r="M1863" t="str">
            <v>COIL,                     MFSG-24</v>
          </cell>
        </row>
        <row r="1864">
          <cell r="B1864" t="str">
            <v>COI-850236</v>
          </cell>
          <cell r="C1864" t="str">
            <v>MISSING</v>
          </cell>
          <cell r="D1864" t="str">
            <v>M00</v>
          </cell>
          <cell r="G1864">
            <v>37956</v>
          </cell>
          <cell r="M1864" t="str">
            <v>COIL, OPERATING          6X543</v>
          </cell>
        </row>
        <row r="1865">
          <cell r="B1865" t="str">
            <v>COI-850237</v>
          </cell>
          <cell r="C1865" t="str">
            <v>MISSING</v>
          </cell>
          <cell r="D1865" t="str">
            <v>M00</v>
          </cell>
          <cell r="G1865">
            <v>37956</v>
          </cell>
          <cell r="M1865" t="str">
            <v>COIL, SERIES A AC SOLENOID  10370H36</v>
          </cell>
        </row>
        <row r="1866">
          <cell r="B1866" t="str">
            <v>COI-850238</v>
          </cell>
          <cell r="C1866" t="str">
            <v>MISSING</v>
          </cell>
          <cell r="D1866" t="str">
            <v>M00</v>
          </cell>
          <cell r="F1866" t="str">
            <v>X</v>
          </cell>
          <cell r="G1866">
            <v>36185</v>
          </cell>
          <cell r="M1866" t="str">
            <v>COIL, SOLENOID 22J-319 892805038</v>
          </cell>
        </row>
        <row r="1867">
          <cell r="B1867" t="str">
            <v>COI-850239</v>
          </cell>
          <cell r="C1867" t="str">
            <v>MISSING</v>
          </cell>
          <cell r="D1867" t="str">
            <v>M00</v>
          </cell>
          <cell r="F1867" t="str">
            <v>X</v>
          </cell>
          <cell r="G1867">
            <v>37917</v>
          </cell>
          <cell r="M1867" t="str">
            <v>COIL, SOLENOID AT #801053    EB201-7</v>
          </cell>
        </row>
        <row r="1868">
          <cell r="B1868" t="str">
            <v>COI-850240</v>
          </cell>
          <cell r="C1868" t="str">
            <v>MISSING</v>
          </cell>
          <cell r="D1868" t="str">
            <v>M00</v>
          </cell>
          <cell r="G1868">
            <v>37935</v>
          </cell>
          <cell r="M1868" t="str">
            <v>DEL*COIL, SOLENOID      EB-551-71784</v>
          </cell>
        </row>
        <row r="1869">
          <cell r="B1869" t="str">
            <v>COI-850241</v>
          </cell>
          <cell r="C1869" t="str">
            <v>MISSING</v>
          </cell>
          <cell r="D1869" t="str">
            <v>M00</v>
          </cell>
          <cell r="G1869">
            <v>37956</v>
          </cell>
          <cell r="M1869" t="str">
            <v>115 / 60 9 - 10M DECCO COIL</v>
          </cell>
        </row>
        <row r="1870">
          <cell r="B1870" t="str">
            <v>COI-850242</v>
          </cell>
          <cell r="C1870" t="str">
            <v>MISSING</v>
          </cell>
          <cell r="D1870" t="str">
            <v>M00</v>
          </cell>
          <cell r="G1870">
            <v>37956</v>
          </cell>
          <cell r="M1870" t="str">
            <v>COIL, TELEMECANIQUE        209-71 DA</v>
          </cell>
        </row>
        <row r="1871">
          <cell r="B1871" t="str">
            <v>COI-850243</v>
          </cell>
          <cell r="C1871" t="str">
            <v>MISSING</v>
          </cell>
          <cell r="D1871" t="str">
            <v>M00</v>
          </cell>
          <cell r="G1871">
            <v>37956</v>
          </cell>
          <cell r="M1871" t="str">
            <v>COIL, VICKERS             02-101731</v>
          </cell>
        </row>
        <row r="1872">
          <cell r="B1872" t="str">
            <v>COI-850244</v>
          </cell>
          <cell r="C1872" t="str">
            <v>MISSING</v>
          </cell>
          <cell r="D1872" t="str">
            <v>M00</v>
          </cell>
          <cell r="F1872" t="str">
            <v>X</v>
          </cell>
          <cell r="G1872">
            <v>36143</v>
          </cell>
          <cell r="M1872" t="str">
            <v>COIL, VICKERS              879141</v>
          </cell>
        </row>
        <row r="1873">
          <cell r="B1873" t="str">
            <v>COI-850245</v>
          </cell>
          <cell r="C1873" t="str">
            <v>MISSING</v>
          </cell>
          <cell r="D1873" t="str">
            <v>M00</v>
          </cell>
          <cell r="G1873">
            <v>37956</v>
          </cell>
          <cell r="M1873" t="str">
            <v>COIL, VICKERS VALVE        316011</v>
          </cell>
        </row>
        <row r="1874">
          <cell r="B1874" t="str">
            <v>COI-850246</v>
          </cell>
          <cell r="C1874" t="str">
            <v>MISSING</v>
          </cell>
          <cell r="D1874" t="str">
            <v>M00</v>
          </cell>
          <cell r="G1874">
            <v>37956</v>
          </cell>
          <cell r="M1874" t="str">
            <v>COIL, WESTINGHOUSE        505C806G01</v>
          </cell>
        </row>
        <row r="1875">
          <cell r="B1875" t="str">
            <v>COI-850247</v>
          </cell>
          <cell r="C1875" t="str">
            <v>MISSING</v>
          </cell>
          <cell r="D1875" t="str">
            <v>M00</v>
          </cell>
          <cell r="F1875" t="str">
            <v>X</v>
          </cell>
          <cell r="G1875">
            <v>36143</v>
          </cell>
          <cell r="M1875" t="str">
            <v>COIL, WESTINGHOUSE 110V 50C    17860</v>
          </cell>
        </row>
        <row r="1876">
          <cell r="B1876" t="str">
            <v>COI-850248</v>
          </cell>
          <cell r="C1876" t="str">
            <v>MISSING</v>
          </cell>
          <cell r="D1876" t="str">
            <v>M00</v>
          </cell>
          <cell r="G1876">
            <v>37956</v>
          </cell>
          <cell r="M1876" t="str">
            <v>COIL-ASSEMBLY NAMCO EB-200-09593</v>
          </cell>
        </row>
        <row r="1877">
          <cell r="B1877" t="str">
            <v>COI-850249</v>
          </cell>
          <cell r="C1877" t="str">
            <v>MISSING</v>
          </cell>
          <cell r="D1877" t="str">
            <v>M00</v>
          </cell>
          <cell r="G1877">
            <v>38084</v>
          </cell>
          <cell r="M1877" t="str">
            <v>139-329 NUMATICS COIL SET</v>
          </cell>
        </row>
        <row r="1878">
          <cell r="B1878" t="str">
            <v>COI-851546</v>
          </cell>
          <cell r="C1878" t="str">
            <v>MISSING</v>
          </cell>
          <cell r="D1878" t="str">
            <v>M00</v>
          </cell>
          <cell r="G1878">
            <v>37956</v>
          </cell>
          <cell r="M1878" t="str">
            <v>COIL C21389 FOR 4WE6JG.X1E REXROTH</v>
          </cell>
        </row>
        <row r="1879">
          <cell r="B1879" t="str">
            <v>COI-851631</v>
          </cell>
          <cell r="C1879" t="str">
            <v>MISSING</v>
          </cell>
          <cell r="D1879" t="str">
            <v>M00</v>
          </cell>
          <cell r="G1879">
            <v>37956</v>
          </cell>
          <cell r="M1879" t="str">
            <v>128-960 COIL FOR 152SA400K VALVE</v>
          </cell>
        </row>
        <row r="1880">
          <cell r="B1880" t="str">
            <v>COI-851648</v>
          </cell>
          <cell r="C1880" t="str">
            <v>MISSING</v>
          </cell>
          <cell r="D1880" t="str">
            <v>M00</v>
          </cell>
          <cell r="G1880">
            <v>37956</v>
          </cell>
          <cell r="M1880" t="str">
            <v>879141 VICKERS COIL FOR QUENCH PRESS</v>
          </cell>
        </row>
        <row r="1881">
          <cell r="B1881" t="str">
            <v>COI-851659</v>
          </cell>
          <cell r="C1881" t="str">
            <v>MISSING</v>
          </cell>
          <cell r="D1881" t="str">
            <v>M00</v>
          </cell>
          <cell r="G1881">
            <v>37956</v>
          </cell>
          <cell r="M1881" t="str">
            <v>5-66-6609-33 STERNS BRAKE COIL (RED</v>
          </cell>
        </row>
        <row r="1882">
          <cell r="B1882" t="str">
            <v>COL-850250</v>
          </cell>
          <cell r="C1882" t="str">
            <v>MISSING</v>
          </cell>
          <cell r="D1882" t="str">
            <v>M00</v>
          </cell>
          <cell r="G1882">
            <v>37901</v>
          </cell>
          <cell r="M1882" t="str">
            <v>DEL* COLLAR                 3298-101</v>
          </cell>
        </row>
        <row r="1883">
          <cell r="B1883" t="str">
            <v>COL-850251</v>
          </cell>
          <cell r="C1883" t="str">
            <v>MISSING</v>
          </cell>
          <cell r="D1883" t="str">
            <v>M00</v>
          </cell>
          <cell r="F1883" t="str">
            <v>X</v>
          </cell>
          <cell r="G1883">
            <v>36145</v>
          </cell>
          <cell r="M1883" t="str">
            <v>COLLAR                     8860-4906</v>
          </cell>
        </row>
        <row r="1884">
          <cell r="B1884" t="str">
            <v>COL-850252</v>
          </cell>
          <cell r="C1884" t="str">
            <v>MISSING</v>
          </cell>
          <cell r="D1884" t="str">
            <v>M00</v>
          </cell>
          <cell r="F1884" t="str">
            <v>X</v>
          </cell>
          <cell r="G1884">
            <v>36143</v>
          </cell>
          <cell r="M1884" t="str">
            <v>COLLAR                  A290-7002-X1</v>
          </cell>
        </row>
        <row r="1885">
          <cell r="B1885" t="str">
            <v>COL-850253</v>
          </cell>
          <cell r="C1885" t="str">
            <v>MISSING</v>
          </cell>
          <cell r="D1885" t="str">
            <v>M00</v>
          </cell>
          <cell r="F1885" t="str">
            <v>X</v>
          </cell>
          <cell r="G1885">
            <v>36453</v>
          </cell>
          <cell r="M1885" t="str">
            <v>COLLET, CLAMPING FOR 320 H0B</v>
          </cell>
        </row>
        <row r="1886">
          <cell r="B1886" t="str">
            <v>COL-851124</v>
          </cell>
          <cell r="C1886" t="str">
            <v>MISSING</v>
          </cell>
          <cell r="D1886" t="str">
            <v>M00</v>
          </cell>
          <cell r="F1886" t="str">
            <v>X</v>
          </cell>
          <cell r="G1886">
            <v>36629</v>
          </cell>
          <cell r="M1886" t="str">
            <v>MO1PH06322B COVER DL-25</v>
          </cell>
        </row>
        <row r="1887">
          <cell r="B1887" t="str">
            <v>COL-851644</v>
          </cell>
          <cell r="C1887" t="str">
            <v>MISSING</v>
          </cell>
          <cell r="D1887" t="str">
            <v>M00</v>
          </cell>
          <cell r="G1887">
            <v>38014</v>
          </cell>
          <cell r="M1887" t="str">
            <v>CL-6-B COLLET CLOSER ASSEMBLY (HARD)</v>
          </cell>
        </row>
        <row r="1888">
          <cell r="B1888" t="str">
            <v>COM-851656</v>
          </cell>
          <cell r="C1888" t="str">
            <v>MISSING</v>
          </cell>
          <cell r="D1888" t="str">
            <v>M00</v>
          </cell>
          <cell r="G1888">
            <v>37942</v>
          </cell>
          <cell r="M1888" t="str">
            <v>ZR125KC-TFD-950 COMPRESSOR FOR REISH</v>
          </cell>
        </row>
        <row r="1889">
          <cell r="B1889" t="str">
            <v>COM-851659</v>
          </cell>
          <cell r="C1889" t="str">
            <v>MISSING</v>
          </cell>
          <cell r="D1889" t="str">
            <v>M00</v>
          </cell>
          <cell r="G1889">
            <v>37942</v>
          </cell>
          <cell r="M1889" t="str">
            <v>ZR28K3 COMPRESSOR FOR MAKINO</v>
          </cell>
        </row>
        <row r="1890">
          <cell r="B1890" t="str">
            <v>COM-851667</v>
          </cell>
          <cell r="C1890" t="str">
            <v>MISSING</v>
          </cell>
          <cell r="D1890" t="str">
            <v>M00</v>
          </cell>
          <cell r="M1890" t="str">
            <v>B81-291 MT100HS-4 460V COMPRESSOR (R</v>
          </cell>
        </row>
        <row r="1891">
          <cell r="B1891" t="str">
            <v>COMP-OU-ND4</v>
          </cell>
          <cell r="C1891" t="str">
            <v>2.</v>
          </cell>
          <cell r="D1891">
            <v>400</v>
          </cell>
          <cell r="G1891">
            <v>37963</v>
          </cell>
          <cell r="H1891" t="str">
            <v>COMP-OU-ND4</v>
          </cell>
          <cell r="M1891" t="str">
            <v>COMPOUND, ELECT. INSULATING  REV. 2.</v>
          </cell>
        </row>
        <row r="1892">
          <cell r="B1892" t="str">
            <v>CON-850254</v>
          </cell>
          <cell r="C1892" t="str">
            <v>MISSING</v>
          </cell>
          <cell r="D1892" t="str">
            <v>M00</v>
          </cell>
          <cell r="G1892">
            <v>37956</v>
          </cell>
          <cell r="M1892" t="str">
            <v>595-A INO AUX CONTACT        595-A</v>
          </cell>
        </row>
        <row r="1893">
          <cell r="B1893" t="str">
            <v>CON-850255</v>
          </cell>
          <cell r="C1893" t="str">
            <v>MISSING</v>
          </cell>
          <cell r="D1893" t="str">
            <v>M00</v>
          </cell>
          <cell r="G1893">
            <v>37956</v>
          </cell>
          <cell r="M1893" t="str">
            <v>CONNECTOR, RIGHT ANGLE AC EFECTOR W8</v>
          </cell>
        </row>
        <row r="1894">
          <cell r="B1894" t="str">
            <v>CON-850256</v>
          </cell>
          <cell r="C1894" t="str">
            <v>MISSING</v>
          </cell>
          <cell r="D1894" t="str">
            <v>M00</v>
          </cell>
          <cell r="G1894">
            <v>38089</v>
          </cell>
          <cell r="M1894" t="str">
            <v>E18012 CONNECTOR,RIGHT ANGLE D C EFE</v>
          </cell>
        </row>
        <row r="1895">
          <cell r="B1895" t="str">
            <v>CON-850257</v>
          </cell>
          <cell r="C1895" t="str">
            <v>MISSING</v>
          </cell>
          <cell r="D1895" t="str">
            <v>M00</v>
          </cell>
          <cell r="G1895">
            <v>37956</v>
          </cell>
          <cell r="M1895" t="str">
            <v>CONNECTOR, STRAIGHT LK1250IRF-PU</v>
          </cell>
        </row>
        <row r="1896">
          <cell r="B1896" t="str">
            <v>CON-850258</v>
          </cell>
          <cell r="C1896" t="str">
            <v>MISSING</v>
          </cell>
          <cell r="D1896" t="str">
            <v>M00</v>
          </cell>
          <cell r="G1896">
            <v>37956</v>
          </cell>
          <cell r="M1896" t="str">
            <v>CONTACT, AUX/VARIOUS EQUIPMENT</v>
          </cell>
        </row>
        <row r="1897">
          <cell r="B1897" t="str">
            <v>CON-850259</v>
          </cell>
          <cell r="C1897" t="str">
            <v>MISSING</v>
          </cell>
          <cell r="D1897" t="str">
            <v>M00</v>
          </cell>
          <cell r="G1897">
            <v>37956</v>
          </cell>
          <cell r="M1897" t="str">
            <v>CONTACT BLOCK A.B.800M-XAS 1 NO INC</v>
          </cell>
        </row>
        <row r="1898">
          <cell r="B1898" t="str">
            <v>CON-850260</v>
          </cell>
          <cell r="C1898" t="str">
            <v>MISSING</v>
          </cell>
          <cell r="D1898" t="str">
            <v>M00</v>
          </cell>
          <cell r="G1898">
            <v>37956</v>
          </cell>
          <cell r="M1898" t="str">
            <v>CONTACT,                  1495-H0</v>
          </cell>
        </row>
        <row r="1899">
          <cell r="B1899" t="str">
            <v>CON-850261</v>
          </cell>
          <cell r="C1899" t="str">
            <v>MISSING</v>
          </cell>
          <cell r="D1899" t="str">
            <v>M00</v>
          </cell>
          <cell r="G1899">
            <v>37956</v>
          </cell>
          <cell r="M1899" t="str">
            <v>CONTACT, +GF+ 1693 115V  3TF-4022-0A</v>
          </cell>
        </row>
        <row r="1900">
          <cell r="B1900" t="str">
            <v>CON-850262</v>
          </cell>
          <cell r="C1900" t="str">
            <v>MISSING</v>
          </cell>
          <cell r="D1900" t="str">
            <v>M00</v>
          </cell>
          <cell r="G1900">
            <v>37956</v>
          </cell>
          <cell r="M1900" t="str">
            <v>CONTACT, 115V            CR120A04-00</v>
          </cell>
        </row>
        <row r="1901">
          <cell r="B1901" t="str">
            <v>CON-850263</v>
          </cell>
          <cell r="C1901" t="str">
            <v>MISSING</v>
          </cell>
          <cell r="D1901" t="str">
            <v>M00</v>
          </cell>
          <cell r="G1901">
            <v>37956</v>
          </cell>
          <cell r="M1901" t="str">
            <v>CONTACT, CHAM C25DN330A 3P CUTLER HA</v>
          </cell>
        </row>
        <row r="1902">
          <cell r="B1902" t="str">
            <v>CON-850264</v>
          </cell>
          <cell r="C1902" t="str">
            <v>MISSING</v>
          </cell>
          <cell r="D1902" t="str">
            <v>M00</v>
          </cell>
          <cell r="G1902">
            <v>37956</v>
          </cell>
          <cell r="M1902" t="str">
            <v>CONTACT, SIEMENS       3TF-4222 OAK-</v>
          </cell>
        </row>
        <row r="1903">
          <cell r="B1903" t="str">
            <v>CON-850265</v>
          </cell>
          <cell r="C1903" t="str">
            <v>MISSING</v>
          </cell>
          <cell r="D1903" t="str">
            <v>M00</v>
          </cell>
          <cell r="G1903">
            <v>37956</v>
          </cell>
          <cell r="M1903" t="str">
            <v>CONTACT,                    3TB-44</v>
          </cell>
        </row>
        <row r="1904">
          <cell r="B1904" t="str">
            <v>CON-850266</v>
          </cell>
          <cell r="C1904" t="str">
            <v>MISSING</v>
          </cell>
          <cell r="D1904" t="str">
            <v>M00</v>
          </cell>
          <cell r="G1904">
            <v>37956</v>
          </cell>
          <cell r="M1904" t="str">
            <v>CONTACT, A/B                   1495-</v>
          </cell>
        </row>
        <row r="1905">
          <cell r="B1905" t="str">
            <v>CON-850267</v>
          </cell>
          <cell r="C1905" t="str">
            <v>MISSING</v>
          </cell>
          <cell r="D1905" t="str">
            <v>M00</v>
          </cell>
          <cell r="G1905">
            <v>37956</v>
          </cell>
          <cell r="M1905" t="str">
            <v>CONTACT,              A58L-0001-0134</v>
          </cell>
        </row>
        <row r="1906">
          <cell r="B1906" t="str">
            <v>CON-850268</v>
          </cell>
          <cell r="C1906" t="str">
            <v>MISSING</v>
          </cell>
          <cell r="D1906" t="str">
            <v>M00</v>
          </cell>
          <cell r="G1906">
            <v>37956</v>
          </cell>
          <cell r="M1906" t="str">
            <v>CONTACT,             A58L-0001-0145</v>
          </cell>
        </row>
        <row r="1907">
          <cell r="B1907" t="str">
            <v>CON-850269</v>
          </cell>
          <cell r="C1907" t="str">
            <v>MISSING</v>
          </cell>
          <cell r="D1907" t="str">
            <v>M00</v>
          </cell>
          <cell r="F1907" t="str">
            <v>X</v>
          </cell>
          <cell r="G1907">
            <v>36284</v>
          </cell>
          <cell r="M1907" t="str">
            <v>CONTACT, AUX           595-AB INO IN</v>
          </cell>
        </row>
        <row r="1908">
          <cell r="B1908" t="str">
            <v>CON-850270</v>
          </cell>
          <cell r="C1908" t="str">
            <v>MISSING</v>
          </cell>
          <cell r="D1908" t="str">
            <v>M00</v>
          </cell>
          <cell r="G1908">
            <v>37956</v>
          </cell>
          <cell r="M1908" t="str">
            <v>CONTACT, AUX.            800M-XAK</v>
          </cell>
        </row>
        <row r="1909">
          <cell r="B1909" t="str">
            <v>CON-850271</v>
          </cell>
          <cell r="C1909" t="str">
            <v>MISSING</v>
          </cell>
          <cell r="D1909" t="str">
            <v>M00</v>
          </cell>
          <cell r="G1909">
            <v>37956</v>
          </cell>
          <cell r="M1909" t="str">
            <v>CONTACT, DIL-00AM          DIK-00AM</v>
          </cell>
        </row>
        <row r="1910">
          <cell r="B1910" t="str">
            <v>CON-850272</v>
          </cell>
          <cell r="C1910" t="str">
            <v>MISSING</v>
          </cell>
          <cell r="D1910" t="str">
            <v>M00</v>
          </cell>
          <cell r="G1910">
            <v>37956</v>
          </cell>
          <cell r="M1910" t="str">
            <v>CONTACT, FRONT A/B       700-NA40</v>
          </cell>
        </row>
        <row r="1911">
          <cell r="B1911" t="str">
            <v>CON-850273</v>
          </cell>
          <cell r="C1911" t="str">
            <v>MISSING</v>
          </cell>
          <cell r="D1911" t="str">
            <v>M00</v>
          </cell>
          <cell r="G1911">
            <v>37956</v>
          </cell>
          <cell r="M1911" t="str">
            <v>CONTACT, FRONT DECK     A/B 700-NA40</v>
          </cell>
        </row>
        <row r="1912">
          <cell r="B1912" t="str">
            <v>CON-850274</v>
          </cell>
          <cell r="C1912" t="str">
            <v>MISSING</v>
          </cell>
          <cell r="D1912" t="str">
            <v>M00</v>
          </cell>
          <cell r="G1912">
            <v>37956</v>
          </cell>
          <cell r="M1912" t="str">
            <v>CONTACT, OPS SQUARE D    8501HOHO</v>
          </cell>
        </row>
        <row r="1913">
          <cell r="B1913" t="str">
            <v>CON-850275</v>
          </cell>
          <cell r="C1913" t="str">
            <v>MISSING</v>
          </cell>
          <cell r="D1913" t="str">
            <v>M00</v>
          </cell>
          <cell r="G1913">
            <v>37956</v>
          </cell>
          <cell r="M1913" t="str">
            <v>CONTACT, RELAY         A/B 7000P400A</v>
          </cell>
        </row>
        <row r="1914">
          <cell r="B1914" t="str">
            <v>CON-850276</v>
          </cell>
          <cell r="C1914" t="str">
            <v>MISSING</v>
          </cell>
          <cell r="D1914" t="str">
            <v>M00</v>
          </cell>
          <cell r="G1914">
            <v>37956</v>
          </cell>
          <cell r="M1914" t="str">
            <v>CONTACT, RELAY SQUARE "D"       X080</v>
          </cell>
        </row>
        <row r="1915">
          <cell r="B1915" t="str">
            <v>CON-850277</v>
          </cell>
          <cell r="C1915" t="str">
            <v>MISSING</v>
          </cell>
          <cell r="D1915" t="str">
            <v>M00</v>
          </cell>
          <cell r="G1915">
            <v>37956</v>
          </cell>
          <cell r="M1915" t="str">
            <v>CONTACT, WESTINGHOUSE         J-11</v>
          </cell>
        </row>
        <row r="1916">
          <cell r="B1916" t="str">
            <v>CON-850278</v>
          </cell>
          <cell r="C1916" t="str">
            <v>MISSING</v>
          </cell>
          <cell r="D1916" t="str">
            <v>M00</v>
          </cell>
          <cell r="G1916">
            <v>37956</v>
          </cell>
          <cell r="M1916" t="str">
            <v>CONTACT - CARTRIDGE   MISC-NS A/B 70</v>
          </cell>
        </row>
        <row r="1917">
          <cell r="B1917" t="str">
            <v>CON-850279</v>
          </cell>
          <cell r="C1917" t="str">
            <v>MISSING</v>
          </cell>
          <cell r="D1917" t="str">
            <v>M00</v>
          </cell>
          <cell r="G1917">
            <v>37956</v>
          </cell>
          <cell r="M1917" t="str">
            <v>CONTACT - COIL MSFG-24  P/N 4527 24</v>
          </cell>
        </row>
        <row r="1918">
          <cell r="B1918" t="str">
            <v>CON-850280</v>
          </cell>
          <cell r="C1918" t="str">
            <v>MISSING</v>
          </cell>
          <cell r="D1918" t="str">
            <v>M00</v>
          </cell>
          <cell r="G1918">
            <v>37959</v>
          </cell>
          <cell r="M1918" t="str">
            <v>CONTROL, BERLING THERMO OVERTEMP</v>
          </cell>
        </row>
        <row r="1919">
          <cell r="B1919" t="str">
            <v>CON-850281</v>
          </cell>
          <cell r="C1919" t="str">
            <v>MISSING</v>
          </cell>
          <cell r="D1919" t="str">
            <v>M00</v>
          </cell>
          <cell r="F1919" t="str">
            <v>X</v>
          </cell>
          <cell r="G1919">
            <v>36168</v>
          </cell>
          <cell r="M1919" t="str">
            <v>CONTROL, MAGNET UNIT          17R3BE</v>
          </cell>
        </row>
        <row r="1920">
          <cell r="B1920" t="str">
            <v>CON-850282</v>
          </cell>
          <cell r="C1920" t="str">
            <v>MISSING</v>
          </cell>
          <cell r="D1920" t="str">
            <v>M00</v>
          </cell>
          <cell r="G1920">
            <v>38197</v>
          </cell>
          <cell r="M1920" t="str">
            <v>UDC 2300 MINI PRO DC230B-EE-0A-10</v>
          </cell>
        </row>
        <row r="1921">
          <cell r="B1921" t="str">
            <v>CON-850283</v>
          </cell>
          <cell r="C1921" t="str">
            <v>MISSING</v>
          </cell>
          <cell r="D1921" t="str">
            <v>M00</v>
          </cell>
          <cell r="G1921">
            <v>37959</v>
          </cell>
          <cell r="M1921" t="str">
            <v>CONTROL, SLC 100 PROGRAMMABLE   SLC</v>
          </cell>
        </row>
        <row r="1922">
          <cell r="B1922" t="str">
            <v>CON-850284</v>
          </cell>
          <cell r="C1922" t="str">
            <v>MISSING</v>
          </cell>
          <cell r="D1922" t="str">
            <v>M00</v>
          </cell>
          <cell r="G1922">
            <v>37959</v>
          </cell>
          <cell r="M1922" t="str">
            <v>CONTROL, TEMP       DC-200C-0-00A-10</v>
          </cell>
        </row>
        <row r="1923">
          <cell r="B1923" t="str">
            <v>CON-850285</v>
          </cell>
          <cell r="C1923" t="str">
            <v>MISSING</v>
          </cell>
          <cell r="D1923" t="str">
            <v>M00</v>
          </cell>
          <cell r="F1923" t="str">
            <v>X</v>
          </cell>
          <cell r="G1923">
            <v>36143</v>
          </cell>
          <cell r="M1923" t="str">
            <v>CONTROL, TEMP       DC-200H-1-000-10</v>
          </cell>
        </row>
        <row r="1924">
          <cell r="B1924" t="str">
            <v>CON-850825</v>
          </cell>
          <cell r="C1924" t="str">
            <v>MISSING</v>
          </cell>
          <cell r="D1924" t="str">
            <v>M00</v>
          </cell>
          <cell r="F1924" t="str">
            <v>X</v>
          </cell>
          <cell r="G1924">
            <v>36143</v>
          </cell>
          <cell r="M1924" t="str">
            <v>CONTROL, TEMP       DC-200H-1-000-10</v>
          </cell>
        </row>
        <row r="1925">
          <cell r="B1925" t="str">
            <v>CON-851126</v>
          </cell>
          <cell r="C1925" t="str">
            <v>MISSING</v>
          </cell>
          <cell r="D1925" t="str">
            <v>M00</v>
          </cell>
          <cell r="G1925">
            <v>37956</v>
          </cell>
          <cell r="M1925" t="str">
            <v>DB714 COIL MOTOR CONTACTOR</v>
          </cell>
        </row>
        <row r="1926">
          <cell r="B1926" t="str">
            <v>CON-851437</v>
          </cell>
          <cell r="C1926" t="str">
            <v>MISSING</v>
          </cell>
          <cell r="D1926" t="str">
            <v>M00</v>
          </cell>
          <cell r="G1926">
            <v>37956</v>
          </cell>
          <cell r="M1926" t="str">
            <v>CABLE90 BALLUFF CO4 BEH 00TY050M LEI</v>
          </cell>
        </row>
        <row r="1927">
          <cell r="B1927" t="str">
            <v>CON-851438</v>
          </cell>
          <cell r="C1927" t="str">
            <v>MISSING</v>
          </cell>
          <cell r="D1927" t="str">
            <v>M00</v>
          </cell>
          <cell r="G1927">
            <v>38089</v>
          </cell>
          <cell r="M1927" t="str">
            <v>E18010 STRAIGHT CABLE CON.EFECTOR</v>
          </cell>
        </row>
        <row r="1928">
          <cell r="B1928" t="str">
            <v>CON-851458</v>
          </cell>
          <cell r="C1928" t="str">
            <v>MISSING</v>
          </cell>
          <cell r="D1928" t="str">
            <v>M00</v>
          </cell>
          <cell r="G1928">
            <v>37959</v>
          </cell>
          <cell r="M1928" t="str">
            <v>TEMP CONTROL OBERTON FILTER D16A2133</v>
          </cell>
        </row>
        <row r="1929">
          <cell r="B1929" t="str">
            <v>CON-851522</v>
          </cell>
          <cell r="C1929" t="str">
            <v>MISSING</v>
          </cell>
          <cell r="D1929" t="str">
            <v>M00</v>
          </cell>
          <cell r="F1929" t="str">
            <v>X</v>
          </cell>
          <cell r="G1929">
            <v>38135</v>
          </cell>
          <cell r="M1929" t="str">
            <v>DEL MALE CONNECTOR  NEWARK</v>
          </cell>
        </row>
        <row r="1930">
          <cell r="B1930" t="str">
            <v>CON-851541</v>
          </cell>
          <cell r="C1930" t="str">
            <v>MISSING</v>
          </cell>
          <cell r="D1930" t="str">
            <v>M00</v>
          </cell>
          <cell r="G1930">
            <v>37957</v>
          </cell>
          <cell r="M1930" t="str">
            <v>HOSE CONNECTION 53465K12 MCMASTER CA</v>
          </cell>
        </row>
        <row r="1931">
          <cell r="B1931" t="str">
            <v>CON-851569</v>
          </cell>
          <cell r="C1931" t="str">
            <v>MISSING</v>
          </cell>
          <cell r="D1931" t="str">
            <v>M00</v>
          </cell>
          <cell r="G1931">
            <v>37959</v>
          </cell>
          <cell r="M1931" t="str">
            <v>DC5066-0-0001-160-00-021 CONTROL</v>
          </cell>
        </row>
        <row r="1932">
          <cell r="B1932" t="str">
            <v>CON-851657</v>
          </cell>
          <cell r="C1932" t="str">
            <v>MISSING</v>
          </cell>
          <cell r="D1932" t="str">
            <v>M00</v>
          </cell>
          <cell r="G1932">
            <v>37956</v>
          </cell>
          <cell r="M1932" t="str">
            <v>100-C23D10 AB CONTACTOR (OBERLIN)</v>
          </cell>
        </row>
        <row r="1933">
          <cell r="B1933" t="str">
            <v>CON-851658</v>
          </cell>
          <cell r="C1933" t="str">
            <v>MISSING</v>
          </cell>
          <cell r="D1933" t="str">
            <v>M00</v>
          </cell>
          <cell r="G1933">
            <v>37956</v>
          </cell>
          <cell r="M1933" t="str">
            <v>193EA1GB OVERLOAD 12-332 AMPS (OBERL</v>
          </cell>
        </row>
        <row r="1934">
          <cell r="B1934" t="str">
            <v>CON-851703</v>
          </cell>
          <cell r="C1934" t="str">
            <v>MISSING</v>
          </cell>
          <cell r="D1934" t="str">
            <v>M00</v>
          </cell>
          <cell r="G1934">
            <v>38076</v>
          </cell>
          <cell r="M1934" t="str">
            <v>366B400Q30PX ATC COUNTER (RED RING)</v>
          </cell>
        </row>
        <row r="1935">
          <cell r="B1935" t="str">
            <v>COU-850286</v>
          </cell>
          <cell r="C1935" t="str">
            <v>MISSING</v>
          </cell>
          <cell r="D1935" t="str">
            <v>M00</v>
          </cell>
          <cell r="G1935">
            <v>37957</v>
          </cell>
          <cell r="M1935" t="str">
            <v>COUPLING - HALF DODGE PX60       010</v>
          </cell>
        </row>
        <row r="1936">
          <cell r="B1936" t="str">
            <v>COU-850287</v>
          </cell>
          <cell r="C1936" t="str">
            <v>MISSING</v>
          </cell>
          <cell r="D1936" t="str">
            <v>M00</v>
          </cell>
          <cell r="G1936">
            <v>38001</v>
          </cell>
          <cell r="M1936" t="str">
            <v>COUPLING - HALF 7S WOODS       940X0</v>
          </cell>
        </row>
        <row r="1937">
          <cell r="B1937" t="str">
            <v>COU-850288</v>
          </cell>
          <cell r="C1937" t="str">
            <v>MISSING</v>
          </cell>
          <cell r="D1937" t="str">
            <v>M00</v>
          </cell>
          <cell r="G1937">
            <v>37957</v>
          </cell>
          <cell r="M1937" t="str">
            <v>COUPLING - INSERT PX60         01110</v>
          </cell>
        </row>
        <row r="1938">
          <cell r="B1938" t="str">
            <v>COU-850289</v>
          </cell>
          <cell r="C1938" t="str">
            <v>MISSING</v>
          </cell>
          <cell r="D1938" t="str">
            <v>M00</v>
          </cell>
          <cell r="G1938">
            <v>37957</v>
          </cell>
          <cell r="M1938" t="str">
            <v>COUPLING - SLEEVE 6JE WOODS</v>
          </cell>
        </row>
        <row r="1939">
          <cell r="B1939" t="str">
            <v>COU-850290</v>
          </cell>
          <cell r="C1939" t="str">
            <v>MISSING</v>
          </cell>
          <cell r="D1939" t="str">
            <v>M00</v>
          </cell>
          <cell r="G1939">
            <v>37957</v>
          </cell>
          <cell r="M1939" t="str">
            <v>22.00.639 COUPLING TAC.     (LIEB)</v>
          </cell>
        </row>
        <row r="1940">
          <cell r="B1940" t="str">
            <v>COU-850291</v>
          </cell>
          <cell r="C1940" t="str">
            <v>MISSING</v>
          </cell>
          <cell r="D1940" t="str">
            <v>M00</v>
          </cell>
          <cell r="G1940">
            <v>37957</v>
          </cell>
          <cell r="M1940" t="str">
            <v>COUPLING, 3 1/4" POLY DISC   3 1/4"C</v>
          </cell>
        </row>
        <row r="1941">
          <cell r="B1941" t="str">
            <v>COU-850292</v>
          </cell>
          <cell r="C1941" t="str">
            <v>MISSING</v>
          </cell>
          <cell r="D1941" t="str">
            <v>M00</v>
          </cell>
          <cell r="G1941">
            <v>37957</v>
          </cell>
          <cell r="M1941" t="str">
            <v>COUPLING, AXIS 0 ROBOT H/T</v>
          </cell>
        </row>
        <row r="1942">
          <cell r="B1942" t="str">
            <v>COU-850293</v>
          </cell>
          <cell r="C1942" t="str">
            <v>MISSING</v>
          </cell>
          <cell r="D1942" t="str">
            <v>M00</v>
          </cell>
          <cell r="G1942">
            <v>37957</v>
          </cell>
          <cell r="M1942" t="str">
            <v>COUPLING, AXIS R      A97L-0001-0480</v>
          </cell>
        </row>
        <row r="1943">
          <cell r="B1943" t="str">
            <v>COU-850294</v>
          </cell>
          <cell r="C1943" t="str">
            <v>MISSING</v>
          </cell>
          <cell r="D1943" t="str">
            <v>M00</v>
          </cell>
          <cell r="F1943" t="str">
            <v>X</v>
          </cell>
          <cell r="G1943">
            <v>36143</v>
          </cell>
          <cell r="M1943" t="str">
            <v>COUPLING, DEUBLIN ROTORY UNION</v>
          </cell>
        </row>
        <row r="1944">
          <cell r="B1944" t="str">
            <v>COU-850295</v>
          </cell>
          <cell r="C1944" t="str">
            <v>MISSING</v>
          </cell>
          <cell r="D1944" t="str">
            <v>M00</v>
          </cell>
          <cell r="F1944" t="str">
            <v>X</v>
          </cell>
          <cell r="G1944">
            <v>36614</v>
          </cell>
          <cell r="M1944" t="str">
            <v>COUPLING, FLEX MOTION        #CO4553</v>
          </cell>
        </row>
        <row r="1945">
          <cell r="B1945" t="str">
            <v>COU-850296</v>
          </cell>
          <cell r="C1945" t="str">
            <v>MISSING</v>
          </cell>
          <cell r="D1945" t="str">
            <v>M00</v>
          </cell>
          <cell r="F1945" t="str">
            <v>X</v>
          </cell>
          <cell r="G1945">
            <v>36143</v>
          </cell>
          <cell r="M1945" t="str">
            <v>COUPLING, GEAR 1 5/8       22C225 1</v>
          </cell>
        </row>
        <row r="1946">
          <cell r="B1946" t="str">
            <v>COU-850297</v>
          </cell>
          <cell r="C1946" t="str">
            <v>MISSING</v>
          </cell>
          <cell r="D1946" t="str">
            <v>M00</v>
          </cell>
          <cell r="G1946">
            <v>37957</v>
          </cell>
          <cell r="M1946" t="str">
            <v>COUPLING,K14 6mm BORE LIEBHERR 25.00</v>
          </cell>
        </row>
        <row r="1947">
          <cell r="B1947" t="str">
            <v>COU-850298</v>
          </cell>
          <cell r="C1947" t="str">
            <v>MISSING</v>
          </cell>
          <cell r="D1947" t="str">
            <v>M00</v>
          </cell>
          <cell r="F1947" t="str">
            <v>X</v>
          </cell>
          <cell r="G1947">
            <v>36144</v>
          </cell>
          <cell r="M1947" t="str">
            <v>COUPLING,                  LO-075-62</v>
          </cell>
        </row>
        <row r="1948">
          <cell r="B1948" t="str">
            <v>COU-850299</v>
          </cell>
          <cell r="C1948" t="str">
            <v>MISSING</v>
          </cell>
          <cell r="D1948" t="str">
            <v>M00</v>
          </cell>
          <cell r="F1948" t="str">
            <v>X</v>
          </cell>
          <cell r="G1948">
            <v>36144</v>
          </cell>
          <cell r="M1948" t="str">
            <v>COUPLING, LOVEJOY             LO-095</v>
          </cell>
        </row>
        <row r="1949">
          <cell r="B1949" t="str">
            <v>COU-850300</v>
          </cell>
          <cell r="C1949" t="str">
            <v>MISSING</v>
          </cell>
          <cell r="D1949" t="str">
            <v>M00</v>
          </cell>
          <cell r="G1949">
            <v>36143</v>
          </cell>
          <cell r="M1949" t="str">
            <v>COUPLING, LOVEJOY          L-100X.75</v>
          </cell>
        </row>
        <row r="1950">
          <cell r="B1950" t="str">
            <v>COU-850301</v>
          </cell>
          <cell r="C1950" t="str">
            <v>MISSING</v>
          </cell>
          <cell r="D1950" t="str">
            <v>M00</v>
          </cell>
          <cell r="G1950">
            <v>36143</v>
          </cell>
          <cell r="M1950" t="str">
            <v>COUPLING, LOVEJOY          L100 X 1</v>
          </cell>
        </row>
        <row r="1951">
          <cell r="B1951" t="str">
            <v>COU-850302</v>
          </cell>
          <cell r="C1951" t="str">
            <v>MISSING</v>
          </cell>
          <cell r="D1951" t="str">
            <v>M00</v>
          </cell>
          <cell r="F1951" t="str">
            <v>X</v>
          </cell>
          <cell r="G1951">
            <v>36179</v>
          </cell>
          <cell r="M1951" t="str">
            <v>COUPLING, MAIN DRIVE HUB</v>
          </cell>
        </row>
        <row r="1952">
          <cell r="B1952" t="str">
            <v>COU-850303</v>
          </cell>
          <cell r="C1952" t="str">
            <v>MISSING</v>
          </cell>
          <cell r="D1952" t="str">
            <v>M00</v>
          </cell>
          <cell r="F1952" t="str">
            <v>X</v>
          </cell>
          <cell r="G1952">
            <v>36179</v>
          </cell>
          <cell r="M1952" t="str">
            <v>COUPLING, MAIN DRIVE SLEEVE        C</v>
          </cell>
        </row>
        <row r="1953">
          <cell r="B1953" t="str">
            <v>COU-850304</v>
          </cell>
          <cell r="C1953" t="str">
            <v>MISSING</v>
          </cell>
          <cell r="D1953" t="str">
            <v>M00</v>
          </cell>
          <cell r="G1953">
            <v>38076</v>
          </cell>
          <cell r="M1953" t="str">
            <v>DEL* COUPLING, MARTIN  4016 X 1 3/16</v>
          </cell>
        </row>
        <row r="1954">
          <cell r="B1954" t="str">
            <v>COU-850305</v>
          </cell>
          <cell r="C1954" t="str">
            <v>MISSING</v>
          </cell>
          <cell r="D1954" t="str">
            <v>M00</v>
          </cell>
          <cell r="G1954">
            <v>37937</v>
          </cell>
          <cell r="M1954" t="str">
            <v>DEL* COUPLING, MOTOR-FOR SHAVEGCU-56</v>
          </cell>
        </row>
        <row r="1955">
          <cell r="B1955" t="str">
            <v>COU-850306</v>
          </cell>
          <cell r="C1955" t="str">
            <v>MISSING</v>
          </cell>
          <cell r="D1955" t="str">
            <v>M00</v>
          </cell>
          <cell r="F1955" t="str">
            <v>X</v>
          </cell>
          <cell r="G1955">
            <v>36143</v>
          </cell>
          <cell r="M1955" t="str">
            <v>COUPLING, PFAUTER HOB          D0056</v>
          </cell>
        </row>
        <row r="1956">
          <cell r="B1956" t="str">
            <v>COU-850307</v>
          </cell>
          <cell r="C1956" t="str">
            <v>MISSING</v>
          </cell>
          <cell r="D1956" t="str">
            <v>M00</v>
          </cell>
          <cell r="F1956" t="str">
            <v>X</v>
          </cell>
          <cell r="G1956">
            <v>36143</v>
          </cell>
          <cell r="M1956" t="str">
            <v>COUPLING, PRECISION DIAPHRAM K-14</v>
          </cell>
        </row>
        <row r="1957">
          <cell r="B1957" t="str">
            <v>COU-850308</v>
          </cell>
          <cell r="C1957" t="str">
            <v>MISSING</v>
          </cell>
          <cell r="D1957" t="str">
            <v>M00</v>
          </cell>
          <cell r="F1957" t="str">
            <v>X</v>
          </cell>
          <cell r="G1957">
            <v>36145</v>
          </cell>
          <cell r="M1957" t="str">
            <v>COUPLING, 4A RAMSEY</v>
          </cell>
        </row>
        <row r="1958">
          <cell r="B1958" t="str">
            <v>COU-850309</v>
          </cell>
          <cell r="C1958" t="str">
            <v>MISSING</v>
          </cell>
          <cell r="D1958" t="str">
            <v>M00</v>
          </cell>
          <cell r="G1958">
            <v>37957</v>
          </cell>
          <cell r="M1958" t="str">
            <v>COUPLING, ROTARY AIRFLEX 145405T</v>
          </cell>
        </row>
        <row r="1959">
          <cell r="B1959" t="str">
            <v>COU-850310</v>
          </cell>
          <cell r="C1959" t="str">
            <v>MISSING</v>
          </cell>
          <cell r="D1959" t="str">
            <v>M00</v>
          </cell>
          <cell r="G1959">
            <v>37971</v>
          </cell>
          <cell r="M1959" t="str">
            <v>DEL*COUPLING, Z AXIS A97L-0001-0480-</v>
          </cell>
        </row>
        <row r="1960">
          <cell r="B1960" t="str">
            <v>COU-850311</v>
          </cell>
          <cell r="C1960" t="str">
            <v>MISSING</v>
          </cell>
          <cell r="D1960" t="str">
            <v>M00</v>
          </cell>
          <cell r="G1960">
            <v>37957</v>
          </cell>
          <cell r="M1960" t="str">
            <v>INSERT - PX70       STOCK# 011107</v>
          </cell>
        </row>
        <row r="1961">
          <cell r="B1961" t="str">
            <v>COU-850312</v>
          </cell>
          <cell r="C1961" t="str">
            <v>MISSING</v>
          </cell>
          <cell r="D1961" t="str">
            <v>M00</v>
          </cell>
          <cell r="F1961" t="str">
            <v>X</v>
          </cell>
          <cell r="G1961">
            <v>36143</v>
          </cell>
          <cell r="M1961" t="str">
            <v>FLANGE, H                   008059</v>
          </cell>
        </row>
        <row r="1962">
          <cell r="B1962" t="str">
            <v>COU-850313</v>
          </cell>
          <cell r="C1962" t="str">
            <v>MISSING</v>
          </cell>
          <cell r="D1962" t="str">
            <v>M00</v>
          </cell>
          <cell r="G1962">
            <v>37957</v>
          </cell>
          <cell r="M1962" t="str">
            <v>FLANGES, T/L PX70        STOCK# 0106</v>
          </cell>
        </row>
        <row r="1963">
          <cell r="B1963" t="str">
            <v>COU-851405</v>
          </cell>
          <cell r="C1963" t="str">
            <v>MISSING</v>
          </cell>
          <cell r="D1963" t="str">
            <v>M00</v>
          </cell>
          <cell r="F1963" t="str">
            <v>X</v>
          </cell>
          <cell r="G1963">
            <v>37916</v>
          </cell>
          <cell r="M1963" t="str">
            <v>DEL*DEUBLIN COU# 1102-070-079  5/8LH</v>
          </cell>
        </row>
        <row r="1964">
          <cell r="B1964" t="str">
            <v>COU-851440</v>
          </cell>
          <cell r="C1964" t="str">
            <v>MISSING</v>
          </cell>
          <cell r="D1964" t="str">
            <v>M00</v>
          </cell>
          <cell r="F1964" t="str">
            <v>X</v>
          </cell>
          <cell r="G1964">
            <v>37241</v>
          </cell>
          <cell r="M1964" t="str">
            <v>FANUC ENC. COUPLING #A290-0501-V535</v>
          </cell>
        </row>
        <row r="1965">
          <cell r="B1965" t="str">
            <v>COU-851456</v>
          </cell>
          <cell r="C1965" t="str">
            <v>MISSING</v>
          </cell>
          <cell r="D1965" t="str">
            <v>M00</v>
          </cell>
          <cell r="G1965">
            <v>37957</v>
          </cell>
          <cell r="M1965" t="str">
            <v>OMEGA COUPLINGS 7300080 (LIEB)</v>
          </cell>
        </row>
        <row r="1966">
          <cell r="B1966" t="str">
            <v>COU-851551</v>
          </cell>
          <cell r="C1966" t="str">
            <v>MISSING</v>
          </cell>
          <cell r="D1966" t="str">
            <v>M00</v>
          </cell>
          <cell r="G1966">
            <v>37957</v>
          </cell>
          <cell r="M1966" t="str">
            <v>7S10 Z-3 ROTARY PIN UNION SET (MAKIN</v>
          </cell>
        </row>
        <row r="1967">
          <cell r="B1967" t="str">
            <v>COU-851574</v>
          </cell>
          <cell r="C1967" t="str">
            <v>MISSING</v>
          </cell>
          <cell r="D1967" t="str">
            <v>M00</v>
          </cell>
          <cell r="G1967">
            <v>38196</v>
          </cell>
          <cell r="M1967" t="str">
            <v>206106.00 COUPLING FOR REIS.</v>
          </cell>
        </row>
        <row r="1968">
          <cell r="B1968" t="str">
            <v>COU-851589</v>
          </cell>
          <cell r="C1968" t="str">
            <v>MISSING</v>
          </cell>
          <cell r="D1968" t="str">
            <v>M00</v>
          </cell>
          <cell r="G1968">
            <v>37951</v>
          </cell>
          <cell r="M1968" t="str">
            <v>Z-AXIS ENCODER COUPLING 25.01.325(LI</v>
          </cell>
        </row>
        <row r="1969">
          <cell r="B1969" t="str">
            <v>COV-850314</v>
          </cell>
          <cell r="C1969" t="str">
            <v>MISSING</v>
          </cell>
          <cell r="D1969" t="str">
            <v>M00</v>
          </cell>
          <cell r="G1969">
            <v>37958</v>
          </cell>
          <cell r="M1969" t="str">
            <v>BOOT,                      GHD 173</v>
          </cell>
        </row>
        <row r="1970">
          <cell r="B1970" t="str">
            <v>COV-850315</v>
          </cell>
          <cell r="C1970" t="str">
            <v>MISSING</v>
          </cell>
          <cell r="D1970" t="str">
            <v>M00</v>
          </cell>
          <cell r="F1970" t="str">
            <v>X</v>
          </cell>
          <cell r="G1970">
            <v>36180</v>
          </cell>
          <cell r="M1970" t="str">
            <v>COVER               #515630</v>
          </cell>
        </row>
        <row r="1971">
          <cell r="B1971" t="str">
            <v>COV-850316</v>
          </cell>
          <cell r="C1971" t="str">
            <v>MISSING</v>
          </cell>
          <cell r="D1971" t="str">
            <v>M00</v>
          </cell>
          <cell r="G1971">
            <v>37942</v>
          </cell>
          <cell r="M1971" t="str">
            <v>COVER FOR PFAUTER HOB          45562</v>
          </cell>
        </row>
        <row r="1972">
          <cell r="B1972" t="str">
            <v>COV-850317</v>
          </cell>
          <cell r="C1972" t="str">
            <v>MISSING</v>
          </cell>
          <cell r="D1972" t="str">
            <v>M00</v>
          </cell>
          <cell r="F1972" t="str">
            <v>X</v>
          </cell>
          <cell r="G1972">
            <v>36143</v>
          </cell>
          <cell r="M1972" t="str">
            <v>COVER, ACCORDIAN BRYANT        #5K26</v>
          </cell>
        </row>
        <row r="1973">
          <cell r="B1973" t="str">
            <v>COV-850318</v>
          </cell>
          <cell r="C1973" t="str">
            <v>MISSING</v>
          </cell>
          <cell r="D1973" t="str">
            <v>M00</v>
          </cell>
          <cell r="F1973" t="str">
            <v>X</v>
          </cell>
          <cell r="G1973">
            <v>37384</v>
          </cell>
          <cell r="M1973" t="str">
            <v>COVER, BALL SCREW FOR +GF+ 562302730</v>
          </cell>
        </row>
        <row r="1974">
          <cell r="B1974" t="str">
            <v>COV-850319</v>
          </cell>
          <cell r="C1974" t="str">
            <v>MISSING</v>
          </cell>
          <cell r="D1974" t="str">
            <v>M00</v>
          </cell>
          <cell r="G1974">
            <v>37959</v>
          </cell>
          <cell r="M1974" t="str">
            <v>COVER, CONCERTINA PFAUTER      45561</v>
          </cell>
        </row>
        <row r="1975">
          <cell r="B1975" t="str">
            <v>COV-850320</v>
          </cell>
          <cell r="C1975" t="str">
            <v>MISSING</v>
          </cell>
          <cell r="D1975" t="str">
            <v>M00</v>
          </cell>
          <cell r="F1975" t="str">
            <v>X</v>
          </cell>
          <cell r="G1975">
            <v>36168</v>
          </cell>
          <cell r="M1975" t="str">
            <v>COVER, CONCERTINA PFAUTER      47217</v>
          </cell>
        </row>
        <row r="1976">
          <cell r="B1976" t="str">
            <v>COV-850321</v>
          </cell>
          <cell r="C1976" t="str">
            <v>MISSING</v>
          </cell>
          <cell r="D1976" t="str">
            <v>M00</v>
          </cell>
          <cell r="G1976">
            <v>37958</v>
          </cell>
          <cell r="M1976" t="str">
            <v>COVER, CONCERTINA/FOR HOB      08622</v>
          </cell>
        </row>
        <row r="1977">
          <cell r="B1977" t="str">
            <v>COV-850322</v>
          </cell>
          <cell r="C1977" t="str">
            <v>MISSING</v>
          </cell>
          <cell r="D1977" t="str">
            <v>M00</v>
          </cell>
          <cell r="G1977">
            <v>37959</v>
          </cell>
          <cell r="M1977" t="str">
            <v>COVER, FLEX FOR KLINGBURG HOB SHARP</v>
          </cell>
        </row>
        <row r="1978">
          <cell r="B1978" t="str">
            <v>COV-850323</v>
          </cell>
          <cell r="C1978" t="str">
            <v>MISSING</v>
          </cell>
          <cell r="D1978" t="str">
            <v>M00</v>
          </cell>
          <cell r="F1978" t="str">
            <v>X</v>
          </cell>
          <cell r="G1978">
            <v>36178</v>
          </cell>
          <cell r="M1978" t="str">
            <v>COVER, GREEN                      26</v>
          </cell>
        </row>
        <row r="1979">
          <cell r="B1979" t="str">
            <v>COV-850324</v>
          </cell>
          <cell r="C1979" t="str">
            <v>MISSING</v>
          </cell>
          <cell r="D1979" t="str">
            <v>M00</v>
          </cell>
          <cell r="F1979" t="str">
            <v>X</v>
          </cell>
          <cell r="G1979">
            <v>37279</v>
          </cell>
          <cell r="M1979" t="str">
            <v>COVER, HEALD GRINDER             373</v>
          </cell>
        </row>
        <row r="1980">
          <cell r="B1980" t="str">
            <v>COV-850325</v>
          </cell>
          <cell r="C1980" t="str">
            <v>MISSING</v>
          </cell>
          <cell r="D1980" t="str">
            <v>M00</v>
          </cell>
          <cell r="F1980" t="str">
            <v>X</v>
          </cell>
          <cell r="G1980">
            <v>36144</v>
          </cell>
          <cell r="M1980" t="str">
            <v>COVER, RECEPTACLE            4A241</v>
          </cell>
        </row>
        <row r="1981">
          <cell r="B1981" t="str">
            <v>COV-850326</v>
          </cell>
          <cell r="C1981" t="str">
            <v>MISSING</v>
          </cell>
          <cell r="D1981" t="str">
            <v>M00</v>
          </cell>
          <cell r="F1981" t="str">
            <v>X</v>
          </cell>
          <cell r="G1981">
            <v>36143</v>
          </cell>
          <cell r="M1981" t="str">
            <v>COVER, RED                   26983</v>
          </cell>
        </row>
        <row r="1982">
          <cell r="B1982" t="str">
            <v>COV-850327</v>
          </cell>
          <cell r="C1982" t="str">
            <v>MISSING</v>
          </cell>
          <cell r="D1982" t="str">
            <v>M00</v>
          </cell>
          <cell r="G1982">
            <v>37958</v>
          </cell>
          <cell r="M1982" t="str">
            <v>COVER, SPINDLE SLIDE       08622850</v>
          </cell>
        </row>
        <row r="1983">
          <cell r="B1983" t="str">
            <v>COV-850328</v>
          </cell>
          <cell r="C1983" t="str">
            <v>MISSING</v>
          </cell>
          <cell r="D1983" t="str">
            <v>M00</v>
          </cell>
          <cell r="F1983" t="str">
            <v>X</v>
          </cell>
          <cell r="G1983">
            <v>36178</v>
          </cell>
          <cell r="M1983" t="str">
            <v>COVER, WHITE                 26982</v>
          </cell>
        </row>
        <row r="1984">
          <cell r="B1984" t="str">
            <v>COV-850329</v>
          </cell>
          <cell r="C1984" t="str">
            <v>MISSING</v>
          </cell>
          <cell r="D1984" t="str">
            <v>M00</v>
          </cell>
          <cell r="F1984" t="str">
            <v>X</v>
          </cell>
          <cell r="G1984">
            <v>36178</v>
          </cell>
          <cell r="M1984" t="str">
            <v>COVER, YELLOW                26985</v>
          </cell>
        </row>
        <row r="1985">
          <cell r="B1985" t="str">
            <v>COV-850330</v>
          </cell>
          <cell r="C1985" t="str">
            <v>MISSING</v>
          </cell>
          <cell r="D1985" t="str">
            <v>M00</v>
          </cell>
          <cell r="G1985">
            <v>37958</v>
          </cell>
          <cell r="M1985" t="str">
            <v>COVER, BALLSCREW LOWER     04721780</v>
          </cell>
        </row>
        <row r="1986">
          <cell r="B1986" t="str">
            <v>COV-851116</v>
          </cell>
          <cell r="C1986" t="str">
            <v>MISSING</v>
          </cell>
          <cell r="D1986" t="str">
            <v>M00</v>
          </cell>
          <cell r="G1986">
            <v>37958</v>
          </cell>
          <cell r="M1986" t="str">
            <v>MO1PH33069A  COVER         FOR DL-25</v>
          </cell>
        </row>
        <row r="1987">
          <cell r="B1987" t="str">
            <v>COV-851118</v>
          </cell>
          <cell r="C1987" t="str">
            <v>MISSING</v>
          </cell>
          <cell r="D1987" t="str">
            <v>M00</v>
          </cell>
          <cell r="G1987">
            <v>37958</v>
          </cell>
          <cell r="M1987" t="str">
            <v>MO1PH33068A  COVER  DL-25</v>
          </cell>
        </row>
        <row r="1988">
          <cell r="B1988" t="str">
            <v>COV-851120</v>
          </cell>
          <cell r="C1988" t="str">
            <v>MISSING</v>
          </cell>
          <cell r="D1988" t="str">
            <v>M00</v>
          </cell>
          <cell r="G1988">
            <v>37958</v>
          </cell>
          <cell r="M1988" t="str">
            <v>MO1PH18324A PLATE DL-25          (J&amp;</v>
          </cell>
        </row>
        <row r="1989">
          <cell r="B1989" t="str">
            <v>COV-851121</v>
          </cell>
          <cell r="C1989" t="str">
            <v>MISSING</v>
          </cell>
          <cell r="D1989" t="str">
            <v>M00</v>
          </cell>
          <cell r="G1989">
            <v>37958</v>
          </cell>
          <cell r="M1989" t="str">
            <v>MO1PH32718A COVER  DL-25</v>
          </cell>
        </row>
        <row r="1990">
          <cell r="B1990" t="str">
            <v>COV-851122</v>
          </cell>
          <cell r="C1990" t="str">
            <v>MISSING</v>
          </cell>
          <cell r="D1990" t="str">
            <v>M00</v>
          </cell>
          <cell r="G1990">
            <v>37958</v>
          </cell>
          <cell r="M1990" t="str">
            <v>MO1PX42126A  PLATE DL-25          (J</v>
          </cell>
        </row>
        <row r="1991">
          <cell r="B1991" t="str">
            <v>COV-851124</v>
          </cell>
          <cell r="C1991" t="str">
            <v>MISSING</v>
          </cell>
          <cell r="D1991" t="str">
            <v>M00</v>
          </cell>
          <cell r="F1991" t="str">
            <v>X</v>
          </cell>
          <cell r="G1991">
            <v>37241</v>
          </cell>
          <cell r="M1991" t="str">
            <v>MO1PH06322B  COVER       (DL-25)</v>
          </cell>
        </row>
        <row r="1992">
          <cell r="B1992" t="str">
            <v>COV-851127</v>
          </cell>
          <cell r="C1992" t="str">
            <v>MISSING</v>
          </cell>
          <cell r="D1992" t="str">
            <v>M00</v>
          </cell>
          <cell r="G1992">
            <v>37942</v>
          </cell>
          <cell r="M1992" t="str">
            <v>MO1PH06323B COVER  DL-25</v>
          </cell>
        </row>
        <row r="1993">
          <cell r="B1993" t="str">
            <v>COV-851131</v>
          </cell>
          <cell r="C1993" t="str">
            <v>MISSING</v>
          </cell>
          <cell r="D1993" t="str">
            <v>M00</v>
          </cell>
          <cell r="G1993">
            <v>37959</v>
          </cell>
          <cell r="M1993" t="str">
            <v>MO1PX233324A  COVER   DL-25      (J&amp;</v>
          </cell>
        </row>
        <row r="1994">
          <cell r="B1994" t="str">
            <v>COV-851133</v>
          </cell>
          <cell r="C1994" t="str">
            <v>MISSING</v>
          </cell>
          <cell r="D1994" t="str">
            <v>M00</v>
          </cell>
          <cell r="G1994">
            <v>37958</v>
          </cell>
          <cell r="M1994" t="str">
            <v>MO1PH33073B COVER  DL-25</v>
          </cell>
        </row>
        <row r="1995">
          <cell r="B1995" t="str">
            <v>COV-851140</v>
          </cell>
          <cell r="C1995" t="str">
            <v>MISSING</v>
          </cell>
          <cell r="D1995" t="str">
            <v>M00</v>
          </cell>
          <cell r="G1995">
            <v>37958</v>
          </cell>
          <cell r="M1995" t="str">
            <v>MO1PH060A  COVER   DL-25</v>
          </cell>
        </row>
        <row r="1996">
          <cell r="B1996" t="str">
            <v>COV-851141</v>
          </cell>
          <cell r="C1996" t="str">
            <v>MISSING</v>
          </cell>
          <cell r="D1996" t="str">
            <v>M00</v>
          </cell>
          <cell r="F1996" t="str">
            <v>X</v>
          </cell>
          <cell r="G1996">
            <v>37241</v>
          </cell>
          <cell r="M1996" t="str">
            <v>M01PH06321C   COVER     DL-25</v>
          </cell>
        </row>
        <row r="1997">
          <cell r="B1997" t="str">
            <v>COV-851142</v>
          </cell>
          <cell r="C1997" t="str">
            <v>MISSING</v>
          </cell>
          <cell r="D1997" t="str">
            <v>M00</v>
          </cell>
          <cell r="G1997">
            <v>37958</v>
          </cell>
          <cell r="M1997" t="str">
            <v>MO1PH33082A   COVER  DL-25</v>
          </cell>
        </row>
        <row r="1998">
          <cell r="B1998" t="str">
            <v>COV-851143</v>
          </cell>
          <cell r="C1998" t="str">
            <v>MISSING</v>
          </cell>
          <cell r="D1998" t="str">
            <v>M00</v>
          </cell>
          <cell r="G1998">
            <v>36881</v>
          </cell>
          <cell r="M1998" t="str">
            <v>MO1PH0632C COVER      DL-25</v>
          </cell>
        </row>
        <row r="1999">
          <cell r="B1999" t="str">
            <v>COV-851144</v>
          </cell>
          <cell r="C1999" t="str">
            <v>MISSING</v>
          </cell>
          <cell r="D1999" t="str">
            <v>M00</v>
          </cell>
          <cell r="G1999">
            <v>37958</v>
          </cell>
          <cell r="M1999" t="str">
            <v>MO1PH33083C  COVER    DL-25</v>
          </cell>
        </row>
        <row r="2000">
          <cell r="B2000" t="str">
            <v>COV-851146</v>
          </cell>
          <cell r="C2000" t="str">
            <v>MISSING</v>
          </cell>
          <cell r="D2000" t="str">
            <v>M00</v>
          </cell>
          <cell r="F2000" t="str">
            <v>X</v>
          </cell>
          <cell r="G2000">
            <v>36881</v>
          </cell>
          <cell r="M2000" t="str">
            <v>MO1PH31685B  COVER   DL-25</v>
          </cell>
        </row>
        <row r="2001">
          <cell r="B2001" t="str">
            <v>COV-851434</v>
          </cell>
          <cell r="C2001" t="str">
            <v>MISSING</v>
          </cell>
          <cell r="D2001" t="str">
            <v>M00</v>
          </cell>
          <cell r="G2001">
            <v>37957</v>
          </cell>
          <cell r="M2001" t="str">
            <v>FANUC ENC. COUPLING #A290-0501-V535</v>
          </cell>
        </row>
        <row r="2002">
          <cell r="B2002" t="str">
            <v>COV-851501</v>
          </cell>
          <cell r="C2002" t="str">
            <v>MISSING</v>
          </cell>
          <cell r="D2002" t="str">
            <v>M00</v>
          </cell>
          <cell r="G2002">
            <v>37958</v>
          </cell>
          <cell r="M2002" t="str">
            <v>108.245.02 COVER 20  DEG.</v>
          </cell>
        </row>
        <row r="2003">
          <cell r="B2003" t="str">
            <v>COV-851721</v>
          </cell>
          <cell r="C2003" t="str">
            <v>MISSING</v>
          </cell>
          <cell r="D2003" t="str">
            <v>M00</v>
          </cell>
          <cell r="M2003" t="str">
            <v>130203.01 V AXIS LEAD SCREW COVER</v>
          </cell>
        </row>
        <row r="2004">
          <cell r="B2004" t="str">
            <v>CPU-851123</v>
          </cell>
          <cell r="C2004" t="str">
            <v>MISSING</v>
          </cell>
          <cell r="D2004" t="str">
            <v>M00</v>
          </cell>
          <cell r="G2004">
            <v>37959</v>
          </cell>
          <cell r="M2004" t="str">
            <v>30.42.680 LH 90 V.4 COMPUTER LIEBHER</v>
          </cell>
        </row>
        <row r="2005">
          <cell r="B2005" t="str">
            <v>CPU-851393</v>
          </cell>
          <cell r="C2005" t="str">
            <v>MISSING</v>
          </cell>
          <cell r="D2005" t="str">
            <v>M00</v>
          </cell>
          <cell r="F2005" t="str">
            <v>X</v>
          </cell>
          <cell r="G2005">
            <v>36567</v>
          </cell>
          <cell r="M2005" t="str">
            <v>A4.13  PCUII BOARD              (REI</v>
          </cell>
        </row>
        <row r="2006">
          <cell r="B2006" t="str">
            <v>CRA-851620</v>
          </cell>
          <cell r="C2006" t="str">
            <v>MISSING</v>
          </cell>
          <cell r="D2006" t="str">
            <v>M00</v>
          </cell>
          <cell r="G2006">
            <v>37958</v>
          </cell>
          <cell r="M2006" t="str">
            <v>U-AXIS HAND CRANK 321890.00 REI 2103</v>
          </cell>
        </row>
        <row r="2007">
          <cell r="B2007" t="str">
            <v>CRA-851670</v>
          </cell>
          <cell r="C2007" t="str">
            <v>MISSING</v>
          </cell>
          <cell r="D2007" t="str">
            <v>M00</v>
          </cell>
          <cell r="G2007">
            <v>37959</v>
          </cell>
          <cell r="M2007" t="str">
            <v>1771-ARL CONTROL REMOTE ADAPTER</v>
          </cell>
        </row>
        <row r="2008">
          <cell r="B2008" t="str">
            <v>CUP-850331</v>
          </cell>
          <cell r="C2008" t="str">
            <v>MISSING</v>
          </cell>
          <cell r="D2008" t="str">
            <v>M00</v>
          </cell>
          <cell r="G2008">
            <v>37958</v>
          </cell>
          <cell r="M2008" t="str">
            <v>CUP, MAG PISTON               2843</v>
          </cell>
        </row>
        <row r="2009">
          <cell r="B2009" t="str">
            <v>CYL-850256</v>
          </cell>
          <cell r="C2009" t="str">
            <v>MISSING</v>
          </cell>
          <cell r="D2009" t="str">
            <v>M00</v>
          </cell>
          <cell r="F2009" t="str">
            <v>X</v>
          </cell>
          <cell r="G2009">
            <v>36143</v>
          </cell>
          <cell r="M2009" t="str">
            <v>CYLINDER, P-67 985-1194 5" X 19 1/2"</v>
          </cell>
        </row>
        <row r="2010">
          <cell r="B2010" t="str">
            <v>CYL-850332</v>
          </cell>
          <cell r="C2010" t="str">
            <v>MISSING</v>
          </cell>
          <cell r="D2010" t="str">
            <v>M00</v>
          </cell>
          <cell r="G2010">
            <v>37960</v>
          </cell>
          <cell r="M2010" t="str">
            <v>CYLINDER,              P68174-3200</v>
          </cell>
        </row>
        <row r="2011">
          <cell r="B2011" t="str">
            <v>CYL-850333</v>
          </cell>
          <cell r="C2011" t="str">
            <v>MISSING</v>
          </cell>
          <cell r="D2011" t="str">
            <v>M00</v>
          </cell>
          <cell r="G2011">
            <v>37942</v>
          </cell>
          <cell r="M2011" t="str">
            <v>CYLINDER, 4" BORE X 30" STROKE    M#</v>
          </cell>
        </row>
        <row r="2012">
          <cell r="B2012" t="str">
            <v>CYL-850334</v>
          </cell>
          <cell r="C2012" t="str">
            <v>MISSING</v>
          </cell>
          <cell r="D2012" t="str">
            <v>M00</v>
          </cell>
          <cell r="G2012">
            <v>37960</v>
          </cell>
          <cell r="M2012" t="str">
            <v>CYLINDER, AIR - FOR ROTARY FURNACE</v>
          </cell>
        </row>
        <row r="2013">
          <cell r="B2013" t="str">
            <v>CYL-850335</v>
          </cell>
          <cell r="C2013" t="str">
            <v>MISSING</v>
          </cell>
          <cell r="D2013" t="str">
            <v>M00</v>
          </cell>
          <cell r="G2013">
            <v>37960</v>
          </cell>
          <cell r="M2013" t="str">
            <v>ORTMAN 7KDJ 3.25 X 1.00 -NC1.00-1 (H</v>
          </cell>
        </row>
        <row r="2014">
          <cell r="B2014" t="str">
            <v>CYL-850336</v>
          </cell>
          <cell r="C2014" t="str">
            <v>MISSING</v>
          </cell>
          <cell r="D2014" t="str">
            <v>M00</v>
          </cell>
          <cell r="G2014">
            <v>37959</v>
          </cell>
          <cell r="M2014" t="str">
            <v>CYLINDER, AIR 1 1/8 BORE 1"STROKE</v>
          </cell>
        </row>
        <row r="2015">
          <cell r="B2015" t="str">
            <v>CYL-850337</v>
          </cell>
          <cell r="C2015" t="str">
            <v>MISSING</v>
          </cell>
          <cell r="D2015" t="str">
            <v>M00</v>
          </cell>
          <cell r="G2015">
            <v>37960</v>
          </cell>
          <cell r="M2015" t="str">
            <v>CYLINDER, AIR 3 1/2" X 5" W/2" ROD</v>
          </cell>
        </row>
        <row r="2016">
          <cell r="B2016" t="str">
            <v>CYL-850338</v>
          </cell>
          <cell r="C2016" t="str">
            <v>MISSING</v>
          </cell>
          <cell r="D2016" t="str">
            <v>M00</v>
          </cell>
          <cell r="F2016" t="str">
            <v>X</v>
          </cell>
          <cell r="G2016">
            <v>36941</v>
          </cell>
          <cell r="M2016" t="str">
            <v>CYLINDER, AIR 3.5X4.25-NC.1.25-3</v>
          </cell>
        </row>
        <row r="2017">
          <cell r="B2017" t="str">
            <v>CYL-850339</v>
          </cell>
          <cell r="C2017" t="str">
            <v>MISSING</v>
          </cell>
          <cell r="D2017" t="str">
            <v>M00</v>
          </cell>
          <cell r="G2017">
            <v>37959</v>
          </cell>
          <cell r="M2017" t="str">
            <v>CYLINDER, AIR 6-DP 12</v>
          </cell>
        </row>
        <row r="2018">
          <cell r="B2018" t="str">
            <v>CYL-850340</v>
          </cell>
          <cell r="C2018" t="str">
            <v>MISSING</v>
          </cell>
          <cell r="D2018" t="str">
            <v>M00</v>
          </cell>
          <cell r="G2018">
            <v>37960</v>
          </cell>
          <cell r="M2018" t="str">
            <v>CYLINDER, AIR FOR MAGGIE #P68177-310</v>
          </cell>
        </row>
        <row r="2019">
          <cell r="B2019" t="str">
            <v>CYL-850341</v>
          </cell>
          <cell r="C2019" t="str">
            <v>MISSING</v>
          </cell>
          <cell r="D2019" t="str">
            <v>M00</v>
          </cell>
          <cell r="F2019" t="str">
            <v>X</v>
          </cell>
          <cell r="G2019">
            <v>36941</v>
          </cell>
          <cell r="M2019" t="str">
            <v>CYLINDER, AIR/FUR DOOR OUT 3 X 41"</v>
          </cell>
        </row>
        <row r="2020">
          <cell r="B2020" t="str">
            <v>CYL-850342</v>
          </cell>
          <cell r="C2020" t="str">
            <v>MISSING</v>
          </cell>
          <cell r="D2020" t="str">
            <v>M00</v>
          </cell>
          <cell r="G2020">
            <v>37959</v>
          </cell>
          <cell r="M2020" t="str">
            <v>CYLINDER, BIMBA        MODEL #171-DP</v>
          </cell>
        </row>
        <row r="2021">
          <cell r="B2021" t="str">
            <v>CYL-850343</v>
          </cell>
          <cell r="C2021" t="str">
            <v>MISSING</v>
          </cell>
          <cell r="D2021" t="str">
            <v>M00</v>
          </cell>
          <cell r="G2021">
            <v>37959</v>
          </cell>
          <cell r="M2021" t="str">
            <v>CYLINDER, BIMBA AIR    #6-D-2</v>
          </cell>
        </row>
        <row r="2022">
          <cell r="B2022" t="str">
            <v>CYL-850344</v>
          </cell>
          <cell r="C2022" t="str">
            <v>MISSING</v>
          </cell>
          <cell r="D2022" t="str">
            <v>M00</v>
          </cell>
          <cell r="G2022">
            <v>37959</v>
          </cell>
          <cell r="M2022" t="str">
            <v>CYLINDER, BIMBA AIR       MRS-0420-D</v>
          </cell>
        </row>
        <row r="2023">
          <cell r="B2023" t="str">
            <v>CYL-850345</v>
          </cell>
          <cell r="C2023" t="str">
            <v>MISSING</v>
          </cell>
          <cell r="D2023" t="str">
            <v>M00</v>
          </cell>
          <cell r="G2023">
            <v>37944</v>
          </cell>
          <cell r="M2023" t="str">
            <v>CYLINDER, NOPAK 50-99-553</v>
          </cell>
        </row>
        <row r="2024">
          <cell r="B2024" t="str">
            <v>CYL-850346</v>
          </cell>
          <cell r="C2024" t="str">
            <v>MISSING</v>
          </cell>
          <cell r="D2024" t="str">
            <v>M00</v>
          </cell>
          <cell r="F2024" t="str">
            <v>X</v>
          </cell>
          <cell r="G2024">
            <v>36881</v>
          </cell>
          <cell r="M2024" t="str">
            <v>CYLINDER, FABCO        B221XCR</v>
          </cell>
        </row>
        <row r="2025">
          <cell r="B2025" t="str">
            <v>CYL-850347</v>
          </cell>
          <cell r="C2025" t="str">
            <v>MISSING</v>
          </cell>
          <cell r="D2025" t="str">
            <v>M00</v>
          </cell>
          <cell r="G2025">
            <v>37911</v>
          </cell>
          <cell r="M2025" t="str">
            <v>DEL*CYLINDER, FOR GRIND E 1 1/2 X 10</v>
          </cell>
        </row>
        <row r="2026">
          <cell r="B2026" t="str">
            <v>CYL-850348</v>
          </cell>
          <cell r="C2026" t="str">
            <v>MISSING</v>
          </cell>
          <cell r="D2026" t="str">
            <v>M00</v>
          </cell>
          <cell r="G2026">
            <v>36143</v>
          </cell>
          <cell r="M2026" t="str">
            <v>CYLINDER, FURNACE DOOR HYDRAULIC</v>
          </cell>
        </row>
        <row r="2027">
          <cell r="B2027" t="str">
            <v>CYL-850349</v>
          </cell>
          <cell r="C2027" t="str">
            <v>MISSING</v>
          </cell>
          <cell r="D2027" t="str">
            <v>M00</v>
          </cell>
          <cell r="G2027">
            <v>36143</v>
          </cell>
          <cell r="M2027" t="str">
            <v>CYLINDER                      GCI 15</v>
          </cell>
        </row>
        <row r="2028">
          <cell r="B2028" t="str">
            <v>CYL-850350</v>
          </cell>
          <cell r="C2028" t="str">
            <v>MISSING</v>
          </cell>
          <cell r="D2028" t="str">
            <v>M00</v>
          </cell>
          <cell r="G2028">
            <v>37911</v>
          </cell>
          <cell r="M2028" t="str">
            <v>DEL*CYLINDER, HEALD GRINDER LOCKING</v>
          </cell>
        </row>
        <row r="2029">
          <cell r="B2029" t="str">
            <v>CYL-850351</v>
          </cell>
          <cell r="C2029" t="str">
            <v>MISSING</v>
          </cell>
          <cell r="D2029" t="str">
            <v>M00</v>
          </cell>
          <cell r="F2029" t="str">
            <v>X</v>
          </cell>
          <cell r="G2029">
            <v>37134</v>
          </cell>
          <cell r="M2029" t="str">
            <v>CYLINDER, HEALD GRINDER ROTARY  RRT</v>
          </cell>
        </row>
        <row r="2030">
          <cell r="B2030" t="str">
            <v>CYL-850352</v>
          </cell>
          <cell r="C2030" t="str">
            <v>MISSING</v>
          </cell>
          <cell r="D2030" t="str">
            <v>M00</v>
          </cell>
          <cell r="G2030">
            <v>36906</v>
          </cell>
          <cell r="M2030" t="str">
            <v>CYLINDER, HYDRAULIC 5/8"-11 THREAD</v>
          </cell>
        </row>
        <row r="2031">
          <cell r="B2031" t="str">
            <v>CYL-850353</v>
          </cell>
          <cell r="C2031" t="str">
            <v>MISSING</v>
          </cell>
          <cell r="D2031" t="str">
            <v>M00</v>
          </cell>
          <cell r="G2031">
            <v>37911</v>
          </cell>
          <cell r="M2031" t="str">
            <v>DEL*CYLINDER, LIEBHERR CLAMP 25.14.0</v>
          </cell>
        </row>
        <row r="2032">
          <cell r="B2032" t="str">
            <v>CYL-850354</v>
          </cell>
          <cell r="C2032" t="str">
            <v>MISSING</v>
          </cell>
          <cell r="D2032" t="str">
            <v>M00</v>
          </cell>
          <cell r="F2032" t="str">
            <v>X</v>
          </cell>
          <cell r="G2032">
            <v>36539</v>
          </cell>
          <cell r="M2032" t="str">
            <v>CYLINDER, NATCO TAILSTOCK AIR    BX7</v>
          </cell>
        </row>
        <row r="2033">
          <cell r="B2033" t="str">
            <v>CYL-850355</v>
          </cell>
          <cell r="C2033" t="str">
            <v>MISSING</v>
          </cell>
          <cell r="D2033" t="str">
            <v>M00</v>
          </cell>
          <cell r="G2033">
            <v>38084</v>
          </cell>
          <cell r="M2033" t="str">
            <v>CYLINDER, SCAVRF 11/8 X 1</v>
          </cell>
        </row>
        <row r="2034">
          <cell r="B2034" t="str">
            <v>CYL-850356</v>
          </cell>
          <cell r="C2034" t="str">
            <v>MISSING</v>
          </cell>
          <cell r="D2034" t="str">
            <v>M00</v>
          </cell>
          <cell r="G2034">
            <v>37960</v>
          </cell>
          <cell r="M2034" t="str">
            <v>CYLINDER, P-67 985-1194 5" X 19 1/2"</v>
          </cell>
        </row>
        <row r="2035">
          <cell r="B2035" t="str">
            <v>CYL-850357</v>
          </cell>
          <cell r="C2035" t="str">
            <v>MISSING</v>
          </cell>
          <cell r="D2035" t="str">
            <v>M00</v>
          </cell>
          <cell r="G2035">
            <v>37240</v>
          </cell>
          <cell r="M2035" t="str">
            <v>CYLINDER, PARKER AIR CC7/8X14 MALE</v>
          </cell>
        </row>
        <row r="2036">
          <cell r="B2036" t="str">
            <v>CYL-850358</v>
          </cell>
          <cell r="C2036" t="str">
            <v>MISSING</v>
          </cell>
          <cell r="D2036" t="str">
            <v>M00</v>
          </cell>
          <cell r="F2036" t="str">
            <v>X</v>
          </cell>
          <cell r="G2036">
            <v>36145</v>
          </cell>
          <cell r="M2036" t="str">
            <v>CYLINDER, PNEUMATIC       1233691</v>
          </cell>
        </row>
        <row r="2037">
          <cell r="B2037" t="str">
            <v>CYL-850359</v>
          </cell>
          <cell r="C2037" t="str">
            <v>MISSING</v>
          </cell>
          <cell r="D2037" t="str">
            <v>M00</v>
          </cell>
          <cell r="G2037">
            <v>37942</v>
          </cell>
          <cell r="M2037" t="str">
            <v>CYLINDER, REXROTH AIR</v>
          </cell>
        </row>
        <row r="2038">
          <cell r="B2038" t="str">
            <v>CYL-850360</v>
          </cell>
          <cell r="C2038" t="str">
            <v>MISSING</v>
          </cell>
          <cell r="D2038" t="str">
            <v>M00</v>
          </cell>
          <cell r="G2038">
            <v>37960</v>
          </cell>
          <cell r="M2038" t="str">
            <v>CYLINDER, ROTARY AIR 10FT  4ASF 9 1/</v>
          </cell>
        </row>
        <row r="2039">
          <cell r="B2039" t="str">
            <v>CYL-850361</v>
          </cell>
          <cell r="C2039" t="str">
            <v>MISSING</v>
          </cell>
          <cell r="D2039" t="str">
            <v>M00</v>
          </cell>
          <cell r="G2039">
            <v>37959</v>
          </cell>
          <cell r="M2039" t="str">
            <v>CYLINDER, SCAVRF 11/85 X 1/4 W/SPG</v>
          </cell>
        </row>
        <row r="2040">
          <cell r="B2040" t="str">
            <v>CYL-850362</v>
          </cell>
          <cell r="C2040" t="str">
            <v>MISSING</v>
          </cell>
          <cell r="D2040" t="str">
            <v>M00</v>
          </cell>
          <cell r="G2040">
            <v>37959</v>
          </cell>
          <cell r="M2040" t="str">
            <v>CYLINDER, TOM THUMB       AR1X2-P</v>
          </cell>
        </row>
        <row r="2041">
          <cell r="B2041" t="str">
            <v>CYL-850363</v>
          </cell>
          <cell r="C2041" t="str">
            <v>MISSING</v>
          </cell>
          <cell r="D2041" t="str">
            <v>M00</v>
          </cell>
          <cell r="G2041">
            <v>37959</v>
          </cell>
          <cell r="M2041" t="str">
            <v>CYLINDER, TOM THUMB AIR      ML-2018</v>
          </cell>
        </row>
        <row r="2042">
          <cell r="B2042" t="str">
            <v>CYL-850364</v>
          </cell>
          <cell r="C2042" t="str">
            <v>MISSING</v>
          </cell>
          <cell r="D2042" t="str">
            <v>M00</v>
          </cell>
          <cell r="G2042">
            <v>37959</v>
          </cell>
          <cell r="M2042" t="str">
            <v>CYLINDER,INDEX 101-XF-2.00X1.530-NC-</v>
          </cell>
        </row>
        <row r="2043">
          <cell r="B2043" t="str">
            <v>CYL-850365</v>
          </cell>
          <cell r="C2043" t="str">
            <v>MISSING</v>
          </cell>
          <cell r="D2043" t="str">
            <v>M00</v>
          </cell>
          <cell r="G2043">
            <v>37959</v>
          </cell>
          <cell r="M2043" t="str">
            <v>SMC CYLINDER         NCDQ7B150-050D-</v>
          </cell>
        </row>
        <row r="2044">
          <cell r="B2044" t="str">
            <v>CYL-851105</v>
          </cell>
          <cell r="C2044" t="str">
            <v>MISSING</v>
          </cell>
          <cell r="D2044" t="str">
            <v>M00</v>
          </cell>
          <cell r="F2044" t="str">
            <v>X</v>
          </cell>
          <cell r="G2044">
            <v>37935</v>
          </cell>
          <cell r="M2044" t="str">
            <v>DEL* OFP-101-F-3. 50X4.25-NC-1.250-C</v>
          </cell>
        </row>
        <row r="2045">
          <cell r="B2045" t="str">
            <v>CYL-851108</v>
          </cell>
          <cell r="C2045" t="str">
            <v>MISSING</v>
          </cell>
          <cell r="D2045" t="str">
            <v>M00</v>
          </cell>
          <cell r="G2045">
            <v>37959</v>
          </cell>
          <cell r="M2045" t="str">
            <v>OFP-101</v>
          </cell>
        </row>
        <row r="2046">
          <cell r="B2046" t="str">
            <v>CYL-851379</v>
          </cell>
          <cell r="C2046" t="str">
            <v>MISSING</v>
          </cell>
          <cell r="D2046" t="str">
            <v>M00</v>
          </cell>
          <cell r="G2046">
            <v>37959</v>
          </cell>
          <cell r="M2046" t="str">
            <v>1 1/2"BOREX17"ROD EXT.7/16-20THR ROB</v>
          </cell>
        </row>
        <row r="2047">
          <cell r="B2047" t="str">
            <v>CYL-851461</v>
          </cell>
          <cell r="C2047" t="str">
            <v>MISSING</v>
          </cell>
          <cell r="D2047" t="str">
            <v>M00</v>
          </cell>
          <cell r="G2047">
            <v>37958</v>
          </cell>
          <cell r="M2047" t="str">
            <v>NUMATIC CYL. #0563002-01A (CHAMPERMA</v>
          </cell>
        </row>
        <row r="2048">
          <cell r="B2048" t="str">
            <v>CYL-851464</v>
          </cell>
          <cell r="C2048" t="str">
            <v>MISSING</v>
          </cell>
          <cell r="D2048">
            <v>400</v>
          </cell>
          <cell r="G2048">
            <v>36837</v>
          </cell>
          <cell r="M2048">
            <v>110</v>
          </cell>
        </row>
        <row r="2049">
          <cell r="B2049" t="str">
            <v>CYL-851558</v>
          </cell>
          <cell r="C2049" t="str">
            <v>MISSING</v>
          </cell>
          <cell r="D2049" t="str">
            <v>M00</v>
          </cell>
          <cell r="G2049">
            <v>37960</v>
          </cell>
          <cell r="M2049" t="str">
            <v>M5YCD0751207 CYLINDER FOR SCISSOR LI</v>
          </cell>
        </row>
        <row r="2050">
          <cell r="B2050" t="str">
            <v>CYL-851573</v>
          </cell>
          <cell r="C2050" t="str">
            <v>MISSING</v>
          </cell>
          <cell r="D2050" t="str">
            <v>M00</v>
          </cell>
          <cell r="G2050">
            <v>37944</v>
          </cell>
          <cell r="M2050" t="str">
            <v>DEL* 821000-3120 CYLINDER FOR MAG LO</v>
          </cell>
        </row>
        <row r="2051">
          <cell r="B2051" t="str">
            <v>CYL-851587</v>
          </cell>
          <cell r="C2051" t="str">
            <v>MISSING</v>
          </cell>
          <cell r="D2051" t="str">
            <v>M00</v>
          </cell>
          <cell r="G2051">
            <v>37951</v>
          </cell>
          <cell r="M2051" t="str">
            <v>ORINA 16-2020/20 X 650MM-CYLINDER (L</v>
          </cell>
        </row>
        <row r="2052">
          <cell r="B2052" t="str">
            <v>CYL-851641</v>
          </cell>
          <cell r="C2052" t="str">
            <v>MISSING</v>
          </cell>
          <cell r="D2052" t="str">
            <v>M00</v>
          </cell>
          <cell r="F2052" t="str">
            <v>X</v>
          </cell>
          <cell r="G2052">
            <v>38064</v>
          </cell>
          <cell r="M2052" t="str">
            <v>DEL*20-2113-03 HOLLOW CLAMP CYLINDER</v>
          </cell>
        </row>
        <row r="2053">
          <cell r="B2053" t="str">
            <v>CYL-851655</v>
          </cell>
          <cell r="C2053" t="str">
            <v>MISSING</v>
          </cell>
          <cell r="D2053" t="str">
            <v>M00</v>
          </cell>
          <cell r="G2053">
            <v>37942</v>
          </cell>
          <cell r="M2053" t="str">
            <v>U41123B CYLINDER SHUTTER</v>
          </cell>
        </row>
        <row r="2054">
          <cell r="B2054" t="str">
            <v>CYL-851665</v>
          </cell>
          <cell r="C2054" t="str">
            <v>MISSING</v>
          </cell>
          <cell r="D2054" t="str">
            <v>M00</v>
          </cell>
          <cell r="G2054">
            <v>37958</v>
          </cell>
          <cell r="M2054" t="str">
            <v>SCM-0025B-250-TOH5-R CYLINDER (MORI)</v>
          </cell>
        </row>
        <row r="2055">
          <cell r="B2055" t="str">
            <v>CYL-851698</v>
          </cell>
          <cell r="C2055" t="str">
            <v>MISSING</v>
          </cell>
          <cell r="D2055" t="str">
            <v>M00</v>
          </cell>
          <cell r="G2055">
            <v>38100</v>
          </cell>
          <cell r="M2055" t="str">
            <v>20521941 CHUCK CLAMP CYLINDER SEAL K</v>
          </cell>
        </row>
        <row r="2056">
          <cell r="B2056" t="str">
            <v>DIA-850366</v>
          </cell>
          <cell r="C2056" t="str">
            <v>MISSING</v>
          </cell>
          <cell r="D2056" t="str">
            <v>M00</v>
          </cell>
          <cell r="F2056" t="str">
            <v>X</v>
          </cell>
          <cell r="G2056">
            <v>36143</v>
          </cell>
          <cell r="M2056" t="str">
            <v>DIAMOND       GHB 473</v>
          </cell>
        </row>
        <row r="2057">
          <cell r="B2057" t="str">
            <v>DIA-850367</v>
          </cell>
          <cell r="C2057" t="str">
            <v>MISSING</v>
          </cell>
          <cell r="D2057" t="str">
            <v>M00</v>
          </cell>
          <cell r="F2057" t="str">
            <v>X</v>
          </cell>
          <cell r="G2057">
            <v>37140</v>
          </cell>
          <cell r="M2057" t="str">
            <v>DIAPHRAM, 5" #60 DURO BUNA MAT'L</v>
          </cell>
        </row>
        <row r="2058">
          <cell r="B2058" t="str">
            <v>DIA-850368</v>
          </cell>
          <cell r="C2058" t="str">
            <v>MISSING</v>
          </cell>
          <cell r="D2058" t="str">
            <v>M00</v>
          </cell>
          <cell r="F2058" t="str">
            <v>X</v>
          </cell>
          <cell r="G2058">
            <v>36941</v>
          </cell>
          <cell r="M2058" t="str">
            <v>DIAPHRAM, NATCO CYLINDER BX70840</v>
          </cell>
        </row>
        <row r="2059">
          <cell r="B2059" t="str">
            <v>DIO-850369</v>
          </cell>
          <cell r="C2059" t="str">
            <v>MISSING</v>
          </cell>
          <cell r="D2059" t="str">
            <v>M00</v>
          </cell>
          <cell r="G2059">
            <v>37956</v>
          </cell>
          <cell r="M2059" t="str">
            <v>DIODE                 EGC 5980</v>
          </cell>
        </row>
        <row r="2060">
          <cell r="B2060" t="str">
            <v>DIO-850370</v>
          </cell>
          <cell r="C2060" t="str">
            <v>MISSING</v>
          </cell>
          <cell r="D2060" t="str">
            <v>M00</v>
          </cell>
          <cell r="G2060">
            <v>37956</v>
          </cell>
          <cell r="M2060" t="str">
            <v>DIODE IN3291          EGC6154</v>
          </cell>
        </row>
        <row r="2061">
          <cell r="B2061" t="str">
            <v>DIO-850371</v>
          </cell>
          <cell r="C2061" t="str">
            <v>MISSING</v>
          </cell>
          <cell r="D2061" t="str">
            <v>M00</v>
          </cell>
          <cell r="G2061">
            <v>38084</v>
          </cell>
          <cell r="M2061" t="str">
            <v>DIODE, NTE5981 24V P.S.GC 5980</v>
          </cell>
        </row>
        <row r="2062">
          <cell r="B2062" t="str">
            <v>DIS-850372</v>
          </cell>
          <cell r="C2062" t="str">
            <v>MISSING</v>
          </cell>
          <cell r="D2062" t="str">
            <v>M00</v>
          </cell>
          <cell r="F2062" t="str">
            <v>X</v>
          </cell>
          <cell r="G2062">
            <v>36143</v>
          </cell>
          <cell r="M2062" t="str">
            <v>DISC, BLOW OUT (BLUE)-2950 PSI</v>
          </cell>
        </row>
        <row r="2063">
          <cell r="B2063" t="str">
            <v>DIS-850373</v>
          </cell>
          <cell r="C2063" t="str">
            <v>MISSING</v>
          </cell>
          <cell r="D2063" t="str">
            <v>M00</v>
          </cell>
          <cell r="G2063">
            <v>36143</v>
          </cell>
          <cell r="M2063" t="str">
            <v>DISC, BLOW OUT (GOLD)-1450 PSI</v>
          </cell>
        </row>
        <row r="2064">
          <cell r="B2064" t="str">
            <v>DIS-850374</v>
          </cell>
          <cell r="C2064" t="str">
            <v>MISSING</v>
          </cell>
          <cell r="D2064" t="str">
            <v>M00</v>
          </cell>
          <cell r="F2064" t="str">
            <v>X</v>
          </cell>
          <cell r="G2064">
            <v>36168</v>
          </cell>
          <cell r="M2064" t="str">
            <v>DISC, BLOW OUT (ORANGE)-2050 PSI</v>
          </cell>
        </row>
        <row r="2065">
          <cell r="B2065" t="str">
            <v>DIS-850375</v>
          </cell>
          <cell r="C2065" t="str">
            <v>MISSING</v>
          </cell>
          <cell r="D2065" t="str">
            <v>M00</v>
          </cell>
          <cell r="F2065" t="str">
            <v>X</v>
          </cell>
          <cell r="G2065">
            <v>36143</v>
          </cell>
          <cell r="M2065" t="str">
            <v>DISC, BLOW OUT (RED)-1750 PSI</v>
          </cell>
        </row>
        <row r="2066">
          <cell r="B2066" t="str">
            <v>DIS-850376</v>
          </cell>
          <cell r="C2066" t="str">
            <v>MISSING</v>
          </cell>
          <cell r="D2066" t="str">
            <v>M00</v>
          </cell>
          <cell r="F2066" t="str">
            <v>X</v>
          </cell>
          <cell r="G2066">
            <v>36143</v>
          </cell>
          <cell r="M2066" t="str">
            <v>DISC, BLOW OUT (SILVER)-2450 PSI</v>
          </cell>
        </row>
        <row r="2067">
          <cell r="B2067" t="str">
            <v>DIS-850377</v>
          </cell>
          <cell r="C2067" t="str">
            <v>MISSING</v>
          </cell>
          <cell r="D2067" t="str">
            <v>M00</v>
          </cell>
          <cell r="F2067" t="str">
            <v>X</v>
          </cell>
          <cell r="G2067">
            <v>36143</v>
          </cell>
          <cell r="M2067" t="str">
            <v>DISPLAY, ALPHANUMERIC         HDSP-2</v>
          </cell>
        </row>
        <row r="2068">
          <cell r="B2068" t="str">
            <v>DIS-850378</v>
          </cell>
          <cell r="C2068" t="str">
            <v>MISSING</v>
          </cell>
          <cell r="D2068" t="str">
            <v>M00</v>
          </cell>
          <cell r="G2068">
            <v>37956</v>
          </cell>
          <cell r="M2068" t="str">
            <v>DISPLAY, DIGITAL NEWARK        #87F6</v>
          </cell>
        </row>
        <row r="2069">
          <cell r="B2069" t="str">
            <v>DIS-850379</v>
          </cell>
          <cell r="C2069" t="str">
            <v>MISSING</v>
          </cell>
          <cell r="D2069" t="str">
            <v>M00</v>
          </cell>
          <cell r="F2069" t="str">
            <v>X</v>
          </cell>
          <cell r="G2069">
            <v>36143</v>
          </cell>
          <cell r="M2069" t="str">
            <v>DISPLAY, LIBHERR HOB          REPAIR</v>
          </cell>
        </row>
        <row r="2070">
          <cell r="B2070" t="str">
            <v>DIS-850380</v>
          </cell>
          <cell r="C2070" t="str">
            <v>MISSING</v>
          </cell>
          <cell r="D2070" t="str">
            <v>M00</v>
          </cell>
          <cell r="G2070">
            <v>37959</v>
          </cell>
          <cell r="M2070" t="str">
            <v>DISPLAY, AUTOCARB     2633414</v>
          </cell>
        </row>
        <row r="2071">
          <cell r="B2071" t="str">
            <v>DIS-851545</v>
          </cell>
          <cell r="C2071" t="str">
            <v>MISSING</v>
          </cell>
          <cell r="D2071" t="str">
            <v>M00</v>
          </cell>
          <cell r="G2071">
            <v>37951</v>
          </cell>
          <cell r="M2071" t="str">
            <v>75B-5 6275-1037 IDLER (TAIL DISC)</v>
          </cell>
        </row>
        <row r="2072">
          <cell r="B2072" t="str">
            <v>DKFD-01-054</v>
          </cell>
          <cell r="C2072" t="str">
            <v>2.00</v>
          </cell>
          <cell r="D2072">
            <v>400</v>
          </cell>
          <cell r="G2072">
            <v>37386</v>
          </cell>
          <cell r="H2072" t="str">
            <v>DKFD-01-054</v>
          </cell>
          <cell r="M2072" t="str">
            <v>DOCKING MODULE ASSEMBLY  REV. 2.00</v>
          </cell>
        </row>
        <row r="2073">
          <cell r="B2073" t="str">
            <v>DKFD-01-100</v>
          </cell>
          <cell r="C2073">
            <v>6</v>
          </cell>
          <cell r="D2073">
            <v>101</v>
          </cell>
          <cell r="G2073">
            <v>38026</v>
          </cell>
          <cell r="H2073" t="str">
            <v>DKFD-01-100</v>
          </cell>
          <cell r="I2073">
            <v>37879</v>
          </cell>
          <cell r="K2073">
            <v>6</v>
          </cell>
          <cell r="L2073">
            <v>505835</v>
          </cell>
          <cell r="M2073" t="str">
            <v>POWER BASE ASSEMBLY REV. 2.06</v>
          </cell>
        </row>
        <row r="2074">
          <cell r="B2074" t="str">
            <v>DKFD-01-101</v>
          </cell>
          <cell r="C2074" t="str">
            <v>2.07</v>
          </cell>
          <cell r="D2074">
            <v>102</v>
          </cell>
          <cell r="G2074">
            <v>38058</v>
          </cell>
          <cell r="H2074" t="str">
            <v>DKFD-01-112</v>
          </cell>
          <cell r="M2074" t="str">
            <v>LH TRANSMISSION ASSEMBLY  REV. 2.07</v>
          </cell>
        </row>
        <row r="2075">
          <cell r="B2075" t="str">
            <v>DKFD-01-102</v>
          </cell>
          <cell r="C2075" t="str">
            <v>2.07</v>
          </cell>
          <cell r="D2075">
            <v>102</v>
          </cell>
          <cell r="G2075">
            <v>38058</v>
          </cell>
          <cell r="H2075" t="str">
            <v>DKFD-01-130</v>
          </cell>
          <cell r="M2075" t="str">
            <v>RH TRANSMISSION ASSEMBLY  REV. 2.07</v>
          </cell>
        </row>
        <row r="2076">
          <cell r="B2076" t="str">
            <v>DKFD-01-105</v>
          </cell>
          <cell r="C2076" t="str">
            <v>2.02</v>
          </cell>
          <cell r="D2076">
            <v>400</v>
          </cell>
          <cell r="G2076">
            <v>37924</v>
          </cell>
          <cell r="H2076" t="str">
            <v>DKFD-01-105</v>
          </cell>
          <cell r="M2076" t="str">
            <v>CENTER SECTION ASSEMBLY  REV. 2.02</v>
          </cell>
        </row>
        <row r="2077">
          <cell r="B2077" t="str">
            <v>DKFD-01-1067</v>
          </cell>
          <cell r="C2077" t="str">
            <v>2.07</v>
          </cell>
          <cell r="D2077">
            <v>400</v>
          </cell>
          <cell r="G2077">
            <v>38110</v>
          </cell>
          <cell r="H2077" t="str">
            <v>DKFD-01-1067</v>
          </cell>
          <cell r="M2077" t="str">
            <v>HARNESS ASSEMBLY, A &amp; B  REV. 2.07</v>
          </cell>
        </row>
        <row r="2078">
          <cell r="B2078" t="str">
            <v>DKFD-01-107</v>
          </cell>
          <cell r="C2078" t="str">
            <v>2.03</v>
          </cell>
          <cell r="D2078">
            <v>102</v>
          </cell>
          <cell r="G2078">
            <v>37991</v>
          </cell>
          <cell r="H2078" t="str">
            <v>DKFD-01-107</v>
          </cell>
          <cell r="M2078" t="str">
            <v>WHEEL ASSEMBLY  REV. 2.03</v>
          </cell>
        </row>
        <row r="2079">
          <cell r="B2079" t="str">
            <v>DKFD-01-112</v>
          </cell>
          <cell r="C2079" t="str">
            <v>2.05</v>
          </cell>
          <cell r="D2079">
            <v>102</v>
          </cell>
          <cell r="F2079" t="str">
            <v>X</v>
          </cell>
          <cell r="G2079">
            <v>37910</v>
          </cell>
          <cell r="H2079" t="str">
            <v>DKFD-01-112</v>
          </cell>
          <cell r="M2079" t="str">
            <v>LH TRANSMISSION ASSEMBLY  REV. 2.05</v>
          </cell>
        </row>
        <row r="2080">
          <cell r="B2080" t="str">
            <v>DKFD-01-113</v>
          </cell>
          <cell r="C2080" t="str">
            <v>2.02</v>
          </cell>
          <cell r="D2080">
            <v>102</v>
          </cell>
          <cell r="H2080" t="str">
            <v>DKFD-01-113</v>
          </cell>
          <cell r="J2080" t="str">
            <v>E</v>
          </cell>
          <cell r="M2080" t="str">
            <v>WHEEL CLUSTER ASSEMBLY  REV. 2.02</v>
          </cell>
        </row>
        <row r="2081">
          <cell r="B2081" t="str">
            <v>DKFD-01-1145</v>
          </cell>
          <cell r="C2081" t="str">
            <v>2</v>
          </cell>
          <cell r="D2081">
            <v>102</v>
          </cell>
          <cell r="G2081">
            <v>37924</v>
          </cell>
          <cell r="H2081">
            <v>7370000101</v>
          </cell>
          <cell r="J2081" t="str">
            <v>E</v>
          </cell>
          <cell r="M2081" t="str">
            <v>CLUSTER TRANSMISSION ASSEMBLY REV. 2</v>
          </cell>
        </row>
        <row r="2082">
          <cell r="B2082" t="str">
            <v>DKFD-01-1147</v>
          </cell>
          <cell r="C2082" t="str">
            <v>MISSING</v>
          </cell>
          <cell r="D2082">
            <v>102</v>
          </cell>
          <cell r="F2082" t="str">
            <v>X</v>
          </cell>
          <cell r="G2082">
            <v>37180</v>
          </cell>
          <cell r="H2082" t="str">
            <v>DKFD-01-1147</v>
          </cell>
          <cell r="M2082" t="str">
            <v>RH TRANSMISSION ASSEMBLY</v>
          </cell>
        </row>
        <row r="2083">
          <cell r="B2083" t="str">
            <v>DKFD-01-1148</v>
          </cell>
          <cell r="C2083" t="str">
            <v>MISSING</v>
          </cell>
          <cell r="D2083">
            <v>102</v>
          </cell>
          <cell r="G2083">
            <v>36752</v>
          </cell>
          <cell r="H2083" t="str">
            <v>DKFD-01-1148</v>
          </cell>
          <cell r="M2083" t="str">
            <v>LH TRANSMISSION ASSEMBLY</v>
          </cell>
        </row>
        <row r="2084">
          <cell r="B2084" t="str">
            <v>DKFD-01-1150</v>
          </cell>
          <cell r="C2084" t="str">
            <v>MISSING</v>
          </cell>
          <cell r="D2084">
            <v>102</v>
          </cell>
          <cell r="G2084">
            <v>36747</v>
          </cell>
          <cell r="H2084" t="str">
            <v>DKFD-01-1150</v>
          </cell>
          <cell r="M2084" t="str">
            <v>Center Section Assembly</v>
          </cell>
        </row>
        <row r="2085">
          <cell r="B2085" t="str">
            <v>DKFD-01-130</v>
          </cell>
          <cell r="C2085" t="str">
            <v>2.04</v>
          </cell>
          <cell r="D2085">
            <v>102</v>
          </cell>
          <cell r="F2085" t="str">
            <v>X</v>
          </cell>
          <cell r="G2085">
            <v>37910</v>
          </cell>
          <cell r="H2085" t="str">
            <v>DKFD-01-130</v>
          </cell>
          <cell r="M2085" t="str">
            <v>RH TRANSMISSION ASSEMBLY  REV. 2.04</v>
          </cell>
        </row>
        <row r="2086">
          <cell r="B2086" t="str">
            <v>DKFD-01-1304</v>
          </cell>
          <cell r="C2086" t="str">
            <v>2.01</v>
          </cell>
          <cell r="D2086">
            <v>400</v>
          </cell>
          <cell r="G2086">
            <v>37924</v>
          </cell>
          <cell r="H2086" t="str">
            <v>DKFD-01-1304</v>
          </cell>
          <cell r="M2086" t="str">
            <v>CAM PLATE, MOTOR  REV. 2.01</v>
          </cell>
        </row>
        <row r="2087">
          <cell r="B2087" t="str">
            <v>DKFD-01-1314</v>
          </cell>
          <cell r="C2087" t="str">
            <v>2.00</v>
          </cell>
          <cell r="D2087">
            <v>400</v>
          </cell>
          <cell r="G2087">
            <v>37277</v>
          </cell>
          <cell r="H2087" t="str">
            <v>DKFD-01-1314</v>
          </cell>
          <cell r="M2087" t="str">
            <v>GEAR ASSEMBLY  REV. 2.00</v>
          </cell>
        </row>
        <row r="2088">
          <cell r="B2088" t="str">
            <v>DKFD-01-132</v>
          </cell>
          <cell r="C2088" t="str">
            <v>2.07</v>
          </cell>
          <cell r="D2088">
            <v>400</v>
          </cell>
          <cell r="G2088">
            <v>37924</v>
          </cell>
          <cell r="H2088" t="str">
            <v>DKFD-01-132</v>
          </cell>
          <cell r="M2088" t="str">
            <v>LINEAR ACTUATOR ASSEMBLY  REV. 2.07</v>
          </cell>
        </row>
        <row r="2089">
          <cell r="B2089" t="str">
            <v>DKFD-01-1360</v>
          </cell>
          <cell r="C2089" t="str">
            <v>MISSING</v>
          </cell>
          <cell r="D2089">
            <v>400</v>
          </cell>
          <cell r="G2089">
            <v>37440</v>
          </cell>
          <cell r="H2089" t="str">
            <v>DKFD-01-1360</v>
          </cell>
          <cell r="M2089" t="str">
            <v>BELT, DOUBLE SIDED 8MM X 25MM  REV.</v>
          </cell>
        </row>
        <row r="2090">
          <cell r="B2090" t="str">
            <v>DKFD-01-1362</v>
          </cell>
          <cell r="C2090" t="str">
            <v>2.00</v>
          </cell>
          <cell r="D2090">
            <v>400</v>
          </cell>
          <cell r="G2090">
            <v>38201</v>
          </cell>
          <cell r="H2090" t="str">
            <v>DKFD-01-1362</v>
          </cell>
          <cell r="M2090" t="str">
            <v>COVER, IDLER SHAFT  REV. 2.00</v>
          </cell>
        </row>
        <row r="2091">
          <cell r="B2091" t="str">
            <v>DKFD-01-1387</v>
          </cell>
          <cell r="C2091" t="str">
            <v>2.01</v>
          </cell>
          <cell r="D2091">
            <v>400</v>
          </cell>
          <cell r="G2091">
            <v>37924</v>
          </cell>
          <cell r="H2091" t="str">
            <v>DKFD-01-1387</v>
          </cell>
          <cell r="M2091" t="str">
            <v>TIE DOWN BASE  REV. 2.01</v>
          </cell>
        </row>
        <row r="2092">
          <cell r="B2092" t="str">
            <v>DKFD-01-1388</v>
          </cell>
          <cell r="C2092" t="str">
            <v>2.02</v>
          </cell>
          <cell r="D2092">
            <v>400</v>
          </cell>
          <cell r="G2092">
            <v>37924</v>
          </cell>
          <cell r="H2092" t="str">
            <v>DKFD-01-1388</v>
          </cell>
          <cell r="M2092" t="str">
            <v>TIE DOWN LOOP  REV. 2.02</v>
          </cell>
        </row>
        <row r="2093">
          <cell r="B2093" t="str">
            <v>DKFD-01-1414</v>
          </cell>
          <cell r="C2093" t="str">
            <v>MISSING</v>
          </cell>
          <cell r="D2093">
            <v>400</v>
          </cell>
          <cell r="H2093" t="str">
            <v>DKFD-01-1414</v>
          </cell>
          <cell r="M2093" t="str">
            <v>M4X16LHHSTB</v>
          </cell>
        </row>
        <row r="2094">
          <cell r="B2094" t="str">
            <v>DKFD-01-1417</v>
          </cell>
          <cell r="C2094" t="str">
            <v>MISSING</v>
          </cell>
          <cell r="D2094">
            <v>400</v>
          </cell>
          <cell r="H2094" t="str">
            <v>DKFD-01-1417</v>
          </cell>
          <cell r="M2094" t="str">
            <v>WOODRUFF KEY</v>
          </cell>
        </row>
        <row r="2095">
          <cell r="B2095" t="str">
            <v>DKFD-01-1437</v>
          </cell>
          <cell r="C2095" t="str">
            <v>2.01</v>
          </cell>
          <cell r="D2095">
            <v>400</v>
          </cell>
          <cell r="G2095">
            <v>37924</v>
          </cell>
          <cell r="H2095" t="str">
            <v>DKFD-01-1437</v>
          </cell>
          <cell r="M2095" t="str">
            <v>LOWER REAR SHROUD BRACKET  REV. 2.01</v>
          </cell>
        </row>
        <row r="2096">
          <cell r="B2096" t="str">
            <v>DKFD-01-1455</v>
          </cell>
          <cell r="C2096" t="str">
            <v>2.01</v>
          </cell>
          <cell r="D2096">
            <v>400</v>
          </cell>
          <cell r="G2096">
            <v>37924</v>
          </cell>
          <cell r="H2096" t="str">
            <v>DKFD-01-1455</v>
          </cell>
          <cell r="M2096" t="str">
            <v>PLUG, 1/4" POROUS VENT  REV. 2.01</v>
          </cell>
        </row>
        <row r="2097">
          <cell r="B2097" t="str">
            <v>DKFD-01-1509</v>
          </cell>
          <cell r="C2097" t="str">
            <v>2.00</v>
          </cell>
          <cell r="D2097">
            <v>400</v>
          </cell>
          <cell r="F2097" t="str">
            <v>X</v>
          </cell>
          <cell r="G2097">
            <v>37182</v>
          </cell>
          <cell r="H2097" t="str">
            <v>DKFD-01-1509</v>
          </cell>
          <cell r="M2097" t="str">
            <v>UPPER ARM BEAM  REV. 2.00</v>
          </cell>
        </row>
        <row r="2098">
          <cell r="B2098" t="str">
            <v>DKFD-01-1510</v>
          </cell>
          <cell r="C2098" t="str">
            <v>2.00</v>
          </cell>
          <cell r="D2098">
            <v>400</v>
          </cell>
          <cell r="F2098" t="str">
            <v>X</v>
          </cell>
          <cell r="G2098">
            <v>37180</v>
          </cell>
          <cell r="H2098" t="str">
            <v>DKFD-01-1510</v>
          </cell>
          <cell r="M2098" t="str">
            <v>KNEE BEARING SLEEVE  REV. 2.00</v>
          </cell>
        </row>
        <row r="2099">
          <cell r="B2099" t="str">
            <v>DKFD-01-1511</v>
          </cell>
          <cell r="C2099">
            <v>2</v>
          </cell>
          <cell r="D2099">
            <v>400</v>
          </cell>
          <cell r="F2099" t="str">
            <v>X</v>
          </cell>
          <cell r="G2099">
            <v>36752</v>
          </cell>
          <cell r="H2099" t="str">
            <v>DKFD-01-1511</v>
          </cell>
          <cell r="I2099">
            <v>36738</v>
          </cell>
          <cell r="K2099">
            <v>2</v>
          </cell>
          <cell r="L2099">
            <v>504434</v>
          </cell>
          <cell r="M2099" t="str">
            <v>HIP BEARING SLEEVE</v>
          </cell>
        </row>
        <row r="2100">
          <cell r="B2100" t="str">
            <v>DKFD-01-1512</v>
          </cell>
          <cell r="C2100">
            <v>2</v>
          </cell>
          <cell r="D2100">
            <v>400</v>
          </cell>
          <cell r="F2100" t="str">
            <v>X</v>
          </cell>
          <cell r="G2100">
            <v>36752</v>
          </cell>
          <cell r="H2100" t="str">
            <v>DKFD-01-1512</v>
          </cell>
          <cell r="I2100">
            <v>36738</v>
          </cell>
          <cell r="K2100">
            <v>2</v>
          </cell>
          <cell r="L2100">
            <v>504434</v>
          </cell>
          <cell r="M2100" t="str">
            <v>ACTUATOR BEARING SLEEVE</v>
          </cell>
        </row>
        <row r="2101">
          <cell r="B2101" t="str">
            <v>DKFD-01-1513</v>
          </cell>
          <cell r="C2101">
            <v>2</v>
          </cell>
          <cell r="D2101">
            <v>400</v>
          </cell>
          <cell r="F2101" t="str">
            <v>X</v>
          </cell>
          <cell r="G2101">
            <v>36752</v>
          </cell>
          <cell r="H2101" t="str">
            <v>DKFD-01-1513</v>
          </cell>
          <cell r="I2101">
            <v>36738</v>
          </cell>
          <cell r="K2101">
            <v>2</v>
          </cell>
          <cell r="L2101">
            <v>504434</v>
          </cell>
          <cell r="M2101" t="str">
            <v>ARM STIFFRNER</v>
          </cell>
        </row>
        <row r="2102">
          <cell r="B2102" t="str">
            <v>DKFD-01-1514</v>
          </cell>
          <cell r="C2102">
            <v>2</v>
          </cell>
          <cell r="D2102">
            <v>400</v>
          </cell>
          <cell r="F2102" t="str">
            <v>X</v>
          </cell>
          <cell r="G2102">
            <v>36752</v>
          </cell>
          <cell r="H2102" t="str">
            <v>DKFD-01-1514</v>
          </cell>
          <cell r="I2102">
            <v>36738</v>
          </cell>
          <cell r="K2102">
            <v>2</v>
          </cell>
          <cell r="L2102">
            <v>504434</v>
          </cell>
          <cell r="M2102" t="str">
            <v>MAGNET HOLDER</v>
          </cell>
        </row>
        <row r="2103">
          <cell r="B2103" t="str">
            <v>DKFD-01-1515</v>
          </cell>
          <cell r="C2103">
            <v>2</v>
          </cell>
          <cell r="D2103">
            <v>400</v>
          </cell>
          <cell r="F2103" t="str">
            <v>X</v>
          </cell>
          <cell r="G2103">
            <v>36752</v>
          </cell>
          <cell r="H2103" t="str">
            <v>DKFD-01-1515</v>
          </cell>
          <cell r="I2103">
            <v>36738</v>
          </cell>
          <cell r="K2103">
            <v>2</v>
          </cell>
          <cell r="L2103">
            <v>504434</v>
          </cell>
          <cell r="M2103" t="str">
            <v>ARM ACTUATOR BUSHING</v>
          </cell>
        </row>
        <row r="2104">
          <cell r="B2104" t="str">
            <v>DKFD-01-1523</v>
          </cell>
          <cell r="C2104" t="str">
            <v>2.00</v>
          </cell>
          <cell r="D2104">
            <v>400</v>
          </cell>
          <cell r="G2104">
            <v>37924</v>
          </cell>
          <cell r="H2104" t="str">
            <v>DKFD-01-1523</v>
          </cell>
          <cell r="M2104" t="str">
            <v>LOOP, FRONT TIE DOWN  REV. 2.00</v>
          </cell>
        </row>
        <row r="2105">
          <cell r="B2105" t="str">
            <v>DKFD-01-1524</v>
          </cell>
          <cell r="C2105" t="str">
            <v>2.00</v>
          </cell>
          <cell r="D2105">
            <v>400</v>
          </cell>
          <cell r="G2105">
            <v>37924</v>
          </cell>
          <cell r="H2105" t="str">
            <v>DKFD-01-1524</v>
          </cell>
          <cell r="M2105" t="str">
            <v>SPACER, FRONT TIE DOWN  REV. 2.00</v>
          </cell>
        </row>
        <row r="2106">
          <cell r="B2106" t="str">
            <v>DKFD-01-1525</v>
          </cell>
          <cell r="C2106" t="str">
            <v>2.02</v>
          </cell>
          <cell r="D2106">
            <v>400</v>
          </cell>
          <cell r="G2106">
            <v>37924</v>
          </cell>
          <cell r="H2106" t="str">
            <v>DKFD-01-1525</v>
          </cell>
          <cell r="M2106" t="str">
            <v>PIN, TIE DOWN  REV. 2.02</v>
          </cell>
        </row>
        <row r="2107">
          <cell r="B2107" t="str">
            <v>DKFD-01-1526</v>
          </cell>
          <cell r="C2107" t="str">
            <v>2.00</v>
          </cell>
          <cell r="D2107">
            <v>400</v>
          </cell>
          <cell r="G2107">
            <v>37924</v>
          </cell>
          <cell r="H2107" t="str">
            <v>DKFD-01-1526</v>
          </cell>
          <cell r="M2107" t="str">
            <v>TIE-DOWN BACKER, LH  REV. 2.00</v>
          </cell>
        </row>
        <row r="2108">
          <cell r="B2108" t="str">
            <v>DKFD-01-1534</v>
          </cell>
          <cell r="C2108" t="str">
            <v>2.03</v>
          </cell>
          <cell r="D2108">
            <v>400</v>
          </cell>
          <cell r="G2108">
            <v>37957</v>
          </cell>
          <cell r="H2108" t="str">
            <v>DKFD-01-1534</v>
          </cell>
          <cell r="M2108" t="str">
            <v>STABILIZER LINK  REV. 2.03</v>
          </cell>
        </row>
        <row r="2109">
          <cell r="B2109" t="str">
            <v>DKFD-01-1535</v>
          </cell>
          <cell r="C2109" t="str">
            <v>MISSING</v>
          </cell>
          <cell r="D2109">
            <v>400</v>
          </cell>
          <cell r="G2109">
            <v>37924</v>
          </cell>
          <cell r="H2109" t="str">
            <v>DKFD-TAB-1535</v>
          </cell>
          <cell r="M2109" t="str">
            <v>FLAT WASHER .335 X .75 X .090  REV.</v>
          </cell>
        </row>
        <row r="2110">
          <cell r="B2110" t="str">
            <v>DKFD-01-1544</v>
          </cell>
          <cell r="C2110" t="str">
            <v>2.01</v>
          </cell>
          <cell r="D2110">
            <v>400</v>
          </cell>
          <cell r="G2110">
            <v>37924</v>
          </cell>
          <cell r="H2110" t="str">
            <v>DKFD-01-1544</v>
          </cell>
          <cell r="M2110" t="str">
            <v>WHEEL CASTLE NUT  REV. 2.01</v>
          </cell>
        </row>
        <row r="2111">
          <cell r="B2111" t="str">
            <v>DKFD-01-1545</v>
          </cell>
          <cell r="C2111" t="str">
            <v>2.00</v>
          </cell>
          <cell r="D2111">
            <v>400</v>
          </cell>
          <cell r="G2111">
            <v>37179</v>
          </cell>
          <cell r="H2111" t="str">
            <v>DKFD-01-1545</v>
          </cell>
          <cell r="M2111" t="str">
            <v>SPLINED WHEEL SHAFT  REV. 2.00</v>
          </cell>
        </row>
        <row r="2112">
          <cell r="B2112" t="str">
            <v>DKFD-01-1556</v>
          </cell>
          <cell r="C2112" t="str">
            <v>2.00</v>
          </cell>
          <cell r="D2112">
            <v>400</v>
          </cell>
          <cell r="G2112">
            <v>37490</v>
          </cell>
          <cell r="H2112" t="str">
            <v>DKFD-01-1556</v>
          </cell>
          <cell r="M2112" t="str">
            <v>WHEEL RIM  REV. 2.00</v>
          </cell>
        </row>
        <row r="2113">
          <cell r="B2113" t="str">
            <v>DKFD-01-1594</v>
          </cell>
          <cell r="C2113" t="str">
            <v>2.02</v>
          </cell>
          <cell r="D2113">
            <v>400</v>
          </cell>
          <cell r="G2113">
            <v>37924</v>
          </cell>
          <cell r="H2113" t="str">
            <v>DKFD-01-1594</v>
          </cell>
          <cell r="J2113" t="str">
            <v>D</v>
          </cell>
          <cell r="M2113" t="str">
            <v>JACK SHAFT PULLEY  REV. 2.02</v>
          </cell>
        </row>
        <row r="2114">
          <cell r="B2114" t="str">
            <v>DKFD-01-1595</v>
          </cell>
          <cell r="C2114" t="str">
            <v>MISSING</v>
          </cell>
          <cell r="D2114">
            <v>400</v>
          </cell>
          <cell r="G2114">
            <v>37924</v>
          </cell>
          <cell r="H2114" t="str">
            <v>DKFD-TAB-1595</v>
          </cell>
          <cell r="J2114" t="str">
            <v>D</v>
          </cell>
          <cell r="M2114" t="str">
            <v>CENTER TRANSMISSION SHAFT ASSY REV.</v>
          </cell>
        </row>
        <row r="2115">
          <cell r="B2115" t="str">
            <v>DKFD-01-1597</v>
          </cell>
          <cell r="C2115" t="str">
            <v>2.01</v>
          </cell>
          <cell r="D2115">
            <v>400</v>
          </cell>
          <cell r="G2115">
            <v>37924</v>
          </cell>
          <cell r="H2115" t="str">
            <v>DKFD-01-1597</v>
          </cell>
          <cell r="J2115" t="str">
            <v>C</v>
          </cell>
          <cell r="M2115" t="str">
            <v>IDLER PULLEY ASSEMBLY  REV. 2.01</v>
          </cell>
        </row>
        <row r="2116">
          <cell r="B2116" t="str">
            <v>DKFD-01-1598</v>
          </cell>
          <cell r="C2116" t="str">
            <v>2.</v>
          </cell>
          <cell r="D2116">
            <v>400</v>
          </cell>
          <cell r="G2116">
            <v>37924</v>
          </cell>
          <cell r="H2116" t="str">
            <v>DKFD-01-1629</v>
          </cell>
          <cell r="M2116" t="str">
            <v>PULLEY, WHEEL TRANS. OUTPUT  REV. 2.</v>
          </cell>
        </row>
        <row r="2117">
          <cell r="B2117" t="str">
            <v>DKFD-01-1599</v>
          </cell>
          <cell r="C2117" t="str">
            <v>2.01</v>
          </cell>
          <cell r="D2117">
            <v>400</v>
          </cell>
          <cell r="G2117">
            <v>37924</v>
          </cell>
          <cell r="H2117" t="str">
            <v>DKFD-01-1599</v>
          </cell>
          <cell r="J2117" t="str">
            <v>D</v>
          </cell>
          <cell r="M2117" t="str">
            <v>WHEEL PULLEY ASSEMBLY  REV. 2.01</v>
          </cell>
        </row>
        <row r="2118">
          <cell r="B2118" t="str">
            <v>DKFD-01-1600</v>
          </cell>
          <cell r="C2118" t="str">
            <v>2.00</v>
          </cell>
          <cell r="D2118">
            <v>400</v>
          </cell>
          <cell r="G2118">
            <v>37924</v>
          </cell>
          <cell r="H2118" t="str">
            <v>DKFD-01-1600</v>
          </cell>
          <cell r="M2118" t="str">
            <v>CLUSTER MOTOR PULLEY  REV. 2.00</v>
          </cell>
        </row>
        <row r="2119">
          <cell r="B2119" t="str">
            <v>DKFD-01-1601</v>
          </cell>
          <cell r="C2119" t="str">
            <v>2.01</v>
          </cell>
          <cell r="D2119">
            <v>400</v>
          </cell>
          <cell r="G2119">
            <v>37924</v>
          </cell>
          <cell r="H2119" t="str">
            <v>DKFD-01-1601</v>
          </cell>
          <cell r="M2119" t="str">
            <v>WHEEL MOTOR PULLEY  REV. 2.01</v>
          </cell>
        </row>
        <row r="2120">
          <cell r="B2120" t="str">
            <v>DKFD-01-1617</v>
          </cell>
          <cell r="C2120" t="str">
            <v>2.00</v>
          </cell>
          <cell r="D2120">
            <v>400</v>
          </cell>
          <cell r="G2120">
            <v>37924</v>
          </cell>
          <cell r="H2120" t="str">
            <v>DKFD-01-1617</v>
          </cell>
          <cell r="J2120" t="str">
            <v>B</v>
          </cell>
          <cell r="M2120" t="str">
            <v>DRUM, SPRING TIE DOWN  REV. 2.00</v>
          </cell>
        </row>
        <row r="2121">
          <cell r="B2121" t="str">
            <v>DKFD-01-1625</v>
          </cell>
          <cell r="C2121" t="str">
            <v>2.01</v>
          </cell>
          <cell r="D2121">
            <v>400</v>
          </cell>
          <cell r="G2121">
            <v>37924</v>
          </cell>
          <cell r="H2121" t="str">
            <v>DKFD-01-1625</v>
          </cell>
          <cell r="M2121" t="str">
            <v>CLUSTER CLAMP RING  REV. 2.01</v>
          </cell>
        </row>
        <row r="2122">
          <cell r="B2122" t="str">
            <v>DKFD-01-1626</v>
          </cell>
          <cell r="C2122" t="str">
            <v>2.01</v>
          </cell>
          <cell r="D2122">
            <v>400</v>
          </cell>
          <cell r="G2122">
            <v>37924</v>
          </cell>
          <cell r="H2122" t="str">
            <v>DKFD-TAB-1626</v>
          </cell>
          <cell r="M2122" t="str">
            <v>CLUSTER CLAMP SPACER REV. 2.01</v>
          </cell>
        </row>
        <row r="2123">
          <cell r="B2123" t="str">
            <v>DKFD-01-1627</v>
          </cell>
          <cell r="C2123" t="str">
            <v>2.</v>
          </cell>
          <cell r="D2123">
            <v>400</v>
          </cell>
          <cell r="G2123">
            <v>37924</v>
          </cell>
          <cell r="H2123" t="str">
            <v>DKFD-01-1627</v>
          </cell>
          <cell r="M2123" t="str">
            <v>BELT, DS 25MM WD X 5MM PGGT  REV. 2.</v>
          </cell>
        </row>
        <row r="2124">
          <cell r="B2124" t="str">
            <v>DKFD-01-1628</v>
          </cell>
          <cell r="C2124" t="str">
            <v>2.00</v>
          </cell>
          <cell r="D2124">
            <v>400</v>
          </cell>
          <cell r="G2124">
            <v>37924</v>
          </cell>
          <cell r="H2124" t="str">
            <v>DKFD-01-1627</v>
          </cell>
          <cell r="M2124" t="str">
            <v>BELT, DS 25M WD X 8M PGGT  REV. 2.00</v>
          </cell>
        </row>
        <row r="2125">
          <cell r="B2125" t="str">
            <v>DKFD-01-1629</v>
          </cell>
          <cell r="C2125" t="str">
            <v>A</v>
          </cell>
          <cell r="D2125">
            <v>400</v>
          </cell>
          <cell r="G2125">
            <v>37924</v>
          </cell>
          <cell r="H2125" t="str">
            <v>DKFD-01-1629</v>
          </cell>
          <cell r="I2125">
            <v>37316</v>
          </cell>
          <cell r="J2125" t="str">
            <v>B</v>
          </cell>
          <cell r="K2125" t="str">
            <v>A</v>
          </cell>
          <cell r="L2125">
            <v>505109</v>
          </cell>
          <cell r="M2125" t="str">
            <v>COVER, JACK SHAFT  REV. 2.00</v>
          </cell>
        </row>
        <row r="2126">
          <cell r="B2126" t="str">
            <v>DKFD-01-1630</v>
          </cell>
          <cell r="C2126" t="str">
            <v>2.02</v>
          </cell>
          <cell r="D2126">
            <v>400</v>
          </cell>
          <cell r="G2126">
            <v>37924</v>
          </cell>
          <cell r="H2126" t="str">
            <v>DKFD-01-1630</v>
          </cell>
          <cell r="M2126" t="str">
            <v>SUSPENSION ARM SHAFT  REV. 2.02</v>
          </cell>
        </row>
        <row r="2127">
          <cell r="B2127" t="str">
            <v>DKFD-01-1632</v>
          </cell>
          <cell r="C2127" t="str">
            <v>2.00</v>
          </cell>
          <cell r="D2127">
            <v>400</v>
          </cell>
          <cell r="G2127">
            <v>37924</v>
          </cell>
          <cell r="M2127" t="str">
            <v>WHEEL, IBOT  REV. 2.00</v>
          </cell>
        </row>
        <row r="2128">
          <cell r="B2128" t="str">
            <v>DKFD-01-1641</v>
          </cell>
          <cell r="C2128" t="str">
            <v>2.01</v>
          </cell>
          <cell r="D2128">
            <v>400</v>
          </cell>
          <cell r="G2128">
            <v>37678</v>
          </cell>
          <cell r="M2128" t="str">
            <v>BRAKE HANDLE COVER REV. 2.01</v>
          </cell>
        </row>
        <row r="2129">
          <cell r="B2129" t="str">
            <v>DKFD-01-1646</v>
          </cell>
          <cell r="C2129" t="str">
            <v>2.01</v>
          </cell>
          <cell r="D2129">
            <v>400</v>
          </cell>
          <cell r="G2129">
            <v>37924</v>
          </cell>
          <cell r="M2129" t="str">
            <v>MOTOR CONNECTOR GASKET REV. 2.01</v>
          </cell>
        </row>
        <row r="2130">
          <cell r="B2130" t="str">
            <v>DKFD-01-165</v>
          </cell>
          <cell r="C2130" t="str">
            <v>2.06</v>
          </cell>
          <cell r="D2130">
            <v>102</v>
          </cell>
          <cell r="G2130">
            <v>38058</v>
          </cell>
          <cell r="H2130" t="str">
            <v>DKFD-01-165</v>
          </cell>
          <cell r="M2130" t="str">
            <v>CLUSTER DRIVE ASSEMBLY  REV. 2.06</v>
          </cell>
        </row>
        <row r="2131">
          <cell r="B2131" t="str">
            <v>DKFD-01-1750</v>
          </cell>
          <cell r="C2131" t="str">
            <v>2.01</v>
          </cell>
          <cell r="D2131">
            <v>400</v>
          </cell>
          <cell r="G2131">
            <v>37924</v>
          </cell>
          <cell r="H2131" t="str">
            <v>DKFD-01-1750</v>
          </cell>
          <cell r="M2131" t="str">
            <v>CABLE, GROUND LINK  REV. 2.01</v>
          </cell>
        </row>
        <row r="2132">
          <cell r="B2132" t="str">
            <v>DKFD-01-1765</v>
          </cell>
          <cell r="C2132" t="str">
            <v>2.01</v>
          </cell>
          <cell r="D2132">
            <v>400</v>
          </cell>
          <cell r="G2132">
            <v>37902</v>
          </cell>
          <cell r="H2132" t="str">
            <v>DKFD-01-1765</v>
          </cell>
          <cell r="M2132" t="str">
            <v>TIE DOWN SPRING  REV. 2.01</v>
          </cell>
        </row>
        <row r="2133">
          <cell r="B2133" t="str">
            <v>DKFD-01-1781</v>
          </cell>
          <cell r="C2133" t="str">
            <v>A</v>
          </cell>
          <cell r="D2133">
            <v>400</v>
          </cell>
          <cell r="H2133" t="str">
            <v>DKFD-01-1781</v>
          </cell>
          <cell r="J2133" t="str">
            <v>D</v>
          </cell>
          <cell r="M2133" t="str">
            <v>MOTOR, TYPE C  REV. A</v>
          </cell>
        </row>
        <row r="2134">
          <cell r="B2134" t="str">
            <v>DKFD-01-190</v>
          </cell>
          <cell r="C2134" t="str">
            <v>2.02</v>
          </cell>
          <cell r="D2134">
            <v>400</v>
          </cell>
          <cell r="G2134">
            <v>37924</v>
          </cell>
          <cell r="H2134" t="str">
            <v>DKFD-01-190</v>
          </cell>
          <cell r="M2134" t="str">
            <v>UPPER ARM ASSEMBLY-STEEL  REV. 2.02</v>
          </cell>
        </row>
        <row r="2135">
          <cell r="B2135" t="str">
            <v>DKFD-01-206</v>
          </cell>
          <cell r="C2135" t="str">
            <v>2.01</v>
          </cell>
          <cell r="D2135">
            <v>400</v>
          </cell>
          <cell r="G2135">
            <v>37924</v>
          </cell>
          <cell r="H2135" t="str">
            <v>DKFD-01-206</v>
          </cell>
          <cell r="M2135" t="str">
            <v>KNEE SHAFT  REV. 2.01</v>
          </cell>
        </row>
        <row r="2136">
          <cell r="B2136" t="str">
            <v>DKFD-01-207</v>
          </cell>
          <cell r="C2136" t="str">
            <v>2.01</v>
          </cell>
          <cell r="D2136">
            <v>400</v>
          </cell>
          <cell r="G2136">
            <v>37924</v>
          </cell>
          <cell r="H2136" t="str">
            <v>DKFD-01-207</v>
          </cell>
          <cell r="M2136" t="str">
            <v>HIP SHAFT  REV. 2.01</v>
          </cell>
        </row>
        <row r="2137">
          <cell r="B2137" t="str">
            <v>DKFD-01-221</v>
          </cell>
          <cell r="C2137" t="str">
            <v>2.01</v>
          </cell>
          <cell r="D2137">
            <v>400</v>
          </cell>
          <cell r="G2137">
            <v>38201</v>
          </cell>
          <cell r="H2137" t="str">
            <v>DKFD-01-221</v>
          </cell>
          <cell r="M2137" t="str">
            <v>HIP BLOCK  REV. 2.01</v>
          </cell>
        </row>
        <row r="2138">
          <cell r="B2138" t="str">
            <v>DKFD-01-231</v>
          </cell>
          <cell r="C2138" t="str">
            <v>2.00</v>
          </cell>
          <cell r="D2138">
            <v>400</v>
          </cell>
          <cell r="G2138">
            <v>37180</v>
          </cell>
          <cell r="H2138" t="str">
            <v>DKFD-01-231</v>
          </cell>
          <cell r="M2138" t="str">
            <v>HIP BUSHING  REV. 2.00</v>
          </cell>
        </row>
        <row r="2139">
          <cell r="B2139" t="str">
            <v>DKFD-01-232</v>
          </cell>
          <cell r="C2139" t="str">
            <v>2.00</v>
          </cell>
          <cell r="D2139">
            <v>400</v>
          </cell>
          <cell r="G2139">
            <v>37180</v>
          </cell>
          <cell r="H2139" t="str">
            <v>DKFD-01-232</v>
          </cell>
          <cell r="M2139" t="str">
            <v>KNEE BUSHING  REV. 2.00</v>
          </cell>
        </row>
        <row r="2140">
          <cell r="B2140" t="str">
            <v>DKFD-01-238</v>
          </cell>
          <cell r="C2140" t="str">
            <v>2.01</v>
          </cell>
          <cell r="D2140">
            <v>400</v>
          </cell>
          <cell r="G2140">
            <v>37924</v>
          </cell>
          <cell r="H2140" t="str">
            <v>DKFD-01-238</v>
          </cell>
          <cell r="M2140" t="str">
            <v>JACK SHAFT  REV. 2.01</v>
          </cell>
        </row>
        <row r="2141">
          <cell r="B2141" t="str">
            <v>DKFD-01-240</v>
          </cell>
          <cell r="C2141" t="str">
            <v>MISSING</v>
          </cell>
          <cell r="D2141">
            <v>400</v>
          </cell>
          <cell r="G2141">
            <v>37810</v>
          </cell>
          <cell r="H2141" t="str">
            <v>DKFD-01-240</v>
          </cell>
          <cell r="M2141" t="str">
            <v>CENTER TRANSMISSION SHAFT ASSY REV.</v>
          </cell>
        </row>
        <row r="2142">
          <cell r="B2142" t="str">
            <v>DKFD-01-241</v>
          </cell>
          <cell r="C2142" t="str">
            <v>2.</v>
          </cell>
          <cell r="D2142">
            <v>400</v>
          </cell>
          <cell r="G2142">
            <v>37924</v>
          </cell>
          <cell r="H2142" t="str">
            <v>DKFD-01-241</v>
          </cell>
          <cell r="M2142" t="str">
            <v>COVER, TRANSMISSION HOUSING  REV. 2.</v>
          </cell>
        </row>
        <row r="2143">
          <cell r="B2143" t="str">
            <v>DKFD-01-242</v>
          </cell>
          <cell r="C2143" t="str">
            <v>2.01</v>
          </cell>
          <cell r="D2143">
            <v>400</v>
          </cell>
          <cell r="G2143">
            <v>37810</v>
          </cell>
          <cell r="H2143" t="str">
            <v>DKFD-01-242</v>
          </cell>
          <cell r="M2143" t="str">
            <v>JACK SHAFT PULLEY  REV. 2.01</v>
          </cell>
        </row>
        <row r="2144">
          <cell r="B2144" t="str">
            <v>DKFD-01-244</v>
          </cell>
          <cell r="C2144" t="str">
            <v>MISSING</v>
          </cell>
          <cell r="D2144">
            <v>400</v>
          </cell>
          <cell r="G2144">
            <v>37924</v>
          </cell>
          <cell r="H2144" t="str">
            <v>DKFD-01-244</v>
          </cell>
          <cell r="M2144" t="str">
            <v>HOUSING, WHEEL TRANSMISSION RH REV.</v>
          </cell>
        </row>
        <row r="2145">
          <cell r="B2145" t="str">
            <v>DKFD-01-245</v>
          </cell>
          <cell r="C2145" t="str">
            <v>MISSING</v>
          </cell>
          <cell r="D2145">
            <v>400</v>
          </cell>
          <cell r="G2145">
            <v>37924</v>
          </cell>
          <cell r="H2145" t="str">
            <v>DKFD-01-245</v>
          </cell>
          <cell r="M2145" t="str">
            <v>HOUSING, WHEEL TRANSMISSION LH REV.</v>
          </cell>
        </row>
        <row r="2146">
          <cell r="B2146" t="str">
            <v>DKFD-01-247</v>
          </cell>
          <cell r="C2146" t="str">
            <v>2.00</v>
          </cell>
          <cell r="D2146">
            <v>400</v>
          </cell>
          <cell r="G2146">
            <v>37924</v>
          </cell>
          <cell r="H2146" t="str">
            <v>DKFD-TAB-247</v>
          </cell>
          <cell r="J2146" t="str">
            <v>C</v>
          </cell>
          <cell r="M2146" t="str">
            <v>GEAR COVER LH REV. 2.00</v>
          </cell>
        </row>
        <row r="2147">
          <cell r="B2147" t="str">
            <v>DKFD-01-252</v>
          </cell>
          <cell r="C2147" t="str">
            <v>2.00</v>
          </cell>
          <cell r="D2147">
            <v>400</v>
          </cell>
          <cell r="G2147">
            <v>37440</v>
          </cell>
          <cell r="H2147" t="str">
            <v>DKFD-01-252</v>
          </cell>
          <cell r="M2147" t="str">
            <v>WHEEL MOTOR PULLEY  REV. 2.00</v>
          </cell>
        </row>
        <row r="2148">
          <cell r="B2148" t="str">
            <v>DKFD-01-266</v>
          </cell>
          <cell r="C2148" t="str">
            <v>2.02</v>
          </cell>
          <cell r="D2148">
            <v>400</v>
          </cell>
          <cell r="G2148">
            <v>37924</v>
          </cell>
          <cell r="H2148" t="str">
            <v>DKFD-01-266</v>
          </cell>
          <cell r="M2148" t="str">
            <v>GEAR, CLUSTER DRIVEN  REV. 2.02</v>
          </cell>
        </row>
        <row r="2149">
          <cell r="B2149" t="str">
            <v>DKFD-01-281</v>
          </cell>
          <cell r="C2149" t="str">
            <v>2.01</v>
          </cell>
          <cell r="D2149">
            <v>400</v>
          </cell>
          <cell r="G2149">
            <v>37810</v>
          </cell>
          <cell r="H2149" t="str">
            <v>DKFD-01-281</v>
          </cell>
          <cell r="M2149" t="str">
            <v>IDLER PULLEY ASSEMBLY  REV. 2.01</v>
          </cell>
        </row>
        <row r="2150">
          <cell r="B2150" t="str">
            <v>DKFD-01-282</v>
          </cell>
          <cell r="C2150" t="str">
            <v>MISSING</v>
          </cell>
          <cell r="D2150">
            <v>400</v>
          </cell>
          <cell r="H2150" t="str">
            <v>DKFD-01-282</v>
          </cell>
          <cell r="M2150" t="str">
            <v>WHEEL SHAFT</v>
          </cell>
        </row>
        <row r="2151">
          <cell r="B2151" t="str">
            <v>DKFD-01-283</v>
          </cell>
          <cell r="C2151" t="str">
            <v>2.00</v>
          </cell>
          <cell r="D2151">
            <v>400</v>
          </cell>
          <cell r="G2151">
            <v>37924</v>
          </cell>
          <cell r="H2151" t="str">
            <v>DKFD-01-281</v>
          </cell>
          <cell r="M2151" t="str">
            <v>IDLER SHAFT  REV. 2.00</v>
          </cell>
        </row>
        <row r="2152">
          <cell r="B2152" t="str">
            <v>DKFD-01-284</v>
          </cell>
          <cell r="C2152" t="str">
            <v>2</v>
          </cell>
          <cell r="D2152">
            <v>400</v>
          </cell>
          <cell r="G2152">
            <v>37440</v>
          </cell>
          <cell r="H2152" t="str">
            <v>DKFD-01-284</v>
          </cell>
          <cell r="M2152" t="str">
            <v>WHEEL DRIVE PULLEY ASSEMBLY   REV. 2</v>
          </cell>
        </row>
        <row r="2153">
          <cell r="B2153" t="str">
            <v>DKFD-01-285</v>
          </cell>
          <cell r="C2153" t="str">
            <v>2.02</v>
          </cell>
          <cell r="D2153">
            <v>400</v>
          </cell>
          <cell r="G2153">
            <v>37924</v>
          </cell>
          <cell r="H2153" t="str">
            <v>DKFD-01-285</v>
          </cell>
          <cell r="J2153" t="str">
            <v>D</v>
          </cell>
          <cell r="M2153" t="str">
            <v>HOUSING, INNER CLUSTER  REV. 2.02</v>
          </cell>
        </row>
        <row r="2154">
          <cell r="B2154" t="str">
            <v>DKFD-01-286</v>
          </cell>
          <cell r="C2154" t="str">
            <v>2.01</v>
          </cell>
          <cell r="D2154">
            <v>400</v>
          </cell>
          <cell r="G2154">
            <v>37924</v>
          </cell>
          <cell r="H2154" t="str">
            <v>DKFD-01-286</v>
          </cell>
          <cell r="M2154" t="str">
            <v>HOUSING, OUTER CLUSTER  REV. 2.01</v>
          </cell>
        </row>
        <row r="2155">
          <cell r="B2155" t="str">
            <v>DKFD-01-288</v>
          </cell>
          <cell r="C2155" t="str">
            <v>2.00</v>
          </cell>
          <cell r="D2155">
            <v>400</v>
          </cell>
          <cell r="G2155">
            <v>38201</v>
          </cell>
          <cell r="H2155" t="str">
            <v>DKFD-01-288</v>
          </cell>
          <cell r="M2155" t="str">
            <v>RETAINER, CLUSTER BEARING  REV. 2.00</v>
          </cell>
        </row>
        <row r="2156">
          <cell r="B2156" t="str">
            <v>DKFD-01-289</v>
          </cell>
          <cell r="C2156" t="str">
            <v>MISSING</v>
          </cell>
          <cell r="D2156">
            <v>400</v>
          </cell>
          <cell r="F2156" t="str">
            <v>X</v>
          </cell>
          <cell r="G2156">
            <v>37180</v>
          </cell>
          <cell r="H2156" t="str">
            <v>DKFD-01-289</v>
          </cell>
          <cell r="M2156" t="str">
            <v>WHEEL - OBSOLETE SEE DKFD-01-1556</v>
          </cell>
        </row>
        <row r="2157">
          <cell r="B2157" t="str">
            <v>DKFD-01-312</v>
          </cell>
          <cell r="C2157" t="str">
            <v>2.00</v>
          </cell>
          <cell r="D2157">
            <v>400</v>
          </cell>
          <cell r="G2157">
            <v>37924</v>
          </cell>
          <cell r="H2157" t="str">
            <v>DKFD-01-312</v>
          </cell>
          <cell r="M2157" t="str">
            <v>GEAR COVER SUPPLEMENT  REV. 2.00</v>
          </cell>
        </row>
        <row r="2158">
          <cell r="B2158" t="str">
            <v>DKFD-01-326</v>
          </cell>
          <cell r="C2158" t="str">
            <v>2.00</v>
          </cell>
          <cell r="D2158">
            <v>400</v>
          </cell>
          <cell r="G2158">
            <v>37440</v>
          </cell>
          <cell r="H2158" t="str">
            <v>DKFD-01-326</v>
          </cell>
          <cell r="M2158" t="str">
            <v>CLUSTER MOTOR PULLEY  REV. 2.00</v>
          </cell>
        </row>
        <row r="2159">
          <cell r="B2159" t="str">
            <v>DKFD-01-327</v>
          </cell>
          <cell r="C2159" t="str">
            <v>2.</v>
          </cell>
          <cell r="D2159">
            <v>400</v>
          </cell>
          <cell r="G2159">
            <v>37440</v>
          </cell>
          <cell r="H2159" t="str">
            <v>DKFD-01-327</v>
          </cell>
          <cell r="M2159" t="str">
            <v>PULLEY, WHEEL TRANS. OUTPUT  REV. 2.</v>
          </cell>
        </row>
        <row r="2160">
          <cell r="B2160" t="str">
            <v>DKFD-01-402</v>
          </cell>
          <cell r="C2160" t="str">
            <v>MISSING</v>
          </cell>
          <cell r="D2160">
            <v>400</v>
          </cell>
          <cell r="G2160">
            <v>36741</v>
          </cell>
          <cell r="H2160" t="str">
            <v>DKFD-01-402</v>
          </cell>
          <cell r="M2160" t="str">
            <v>STABILIZER LINK</v>
          </cell>
        </row>
        <row r="2161">
          <cell r="B2161" t="str">
            <v>DKFD-01-403</v>
          </cell>
          <cell r="C2161" t="str">
            <v>2.01</v>
          </cell>
          <cell r="D2161">
            <v>400</v>
          </cell>
          <cell r="G2161">
            <v>37924</v>
          </cell>
          <cell r="H2161" t="str">
            <v>DKFD-01-403</v>
          </cell>
          <cell r="M2161" t="str">
            <v>STABILIZER TO HIP PIN  REV. 2.01</v>
          </cell>
        </row>
        <row r="2162">
          <cell r="B2162" t="str">
            <v>DKFD-01-404</v>
          </cell>
          <cell r="C2162" t="str">
            <v>2.00</v>
          </cell>
          <cell r="D2162">
            <v>400</v>
          </cell>
          <cell r="G2162">
            <v>37357</v>
          </cell>
          <cell r="H2162" t="str">
            <v>DKFD-01-404</v>
          </cell>
          <cell r="M2162" t="str">
            <v>TOP PIN BUSHING  REV. 2.00</v>
          </cell>
        </row>
        <row r="2163">
          <cell r="B2163" t="str">
            <v>DKFD-01-428</v>
          </cell>
          <cell r="C2163" t="str">
            <v>MISSING</v>
          </cell>
          <cell r="D2163">
            <v>400</v>
          </cell>
          <cell r="H2163" t="str">
            <v>DKFD-01-428</v>
          </cell>
          <cell r="M2163" t="str">
            <v>WHEEL NUT</v>
          </cell>
        </row>
        <row r="2164">
          <cell r="B2164" t="str">
            <v>DKFD-01-430</v>
          </cell>
          <cell r="C2164" t="str">
            <v>2.00</v>
          </cell>
          <cell r="D2164">
            <v>400</v>
          </cell>
          <cell r="G2164">
            <v>37924</v>
          </cell>
          <cell r="H2164" t="str">
            <v>DKFD-01-430</v>
          </cell>
          <cell r="M2164" t="str">
            <v>TIRE  REV. 2.00</v>
          </cell>
        </row>
        <row r="2165">
          <cell r="B2165" t="str">
            <v>DKFD-01-431</v>
          </cell>
          <cell r="C2165" t="str">
            <v>2.00</v>
          </cell>
          <cell r="D2165">
            <v>400</v>
          </cell>
          <cell r="G2165">
            <v>37924</v>
          </cell>
          <cell r="H2165" t="str">
            <v>DKFD-01-431</v>
          </cell>
          <cell r="M2165" t="str">
            <v>TIRE TUBE  REV. 2.00</v>
          </cell>
        </row>
        <row r="2166">
          <cell r="B2166" t="str">
            <v>DKFD-01-440</v>
          </cell>
          <cell r="C2166" t="str">
            <v>MISSING</v>
          </cell>
          <cell r="D2166">
            <v>400</v>
          </cell>
          <cell r="G2166">
            <v>37180</v>
          </cell>
          <cell r="H2166" t="str">
            <v>DKFD-01-440</v>
          </cell>
          <cell r="M2166" t="str">
            <v>LINEAR HEIGHT ACTUATOR BUSHING REV.</v>
          </cell>
        </row>
        <row r="2167">
          <cell r="B2167" t="str">
            <v>DKFD-01-442</v>
          </cell>
          <cell r="C2167" t="str">
            <v>2.01</v>
          </cell>
          <cell r="D2167">
            <v>400</v>
          </cell>
          <cell r="G2167">
            <v>37924</v>
          </cell>
          <cell r="H2167" t="str">
            <v>DKFD-01-442</v>
          </cell>
          <cell r="M2167" t="str">
            <v>PIN, STABILIZER HOUSING  REV. 2.01</v>
          </cell>
        </row>
        <row r="2168">
          <cell r="B2168" t="str">
            <v>DKFD-01-461</v>
          </cell>
          <cell r="C2168" t="str">
            <v>2.00</v>
          </cell>
          <cell r="D2168">
            <v>400</v>
          </cell>
          <cell r="G2168">
            <v>37924</v>
          </cell>
          <cell r="H2168" t="str">
            <v>DKFD-01-461</v>
          </cell>
          <cell r="M2168" t="str">
            <v>KEY  REV. 2.00</v>
          </cell>
        </row>
        <row r="2169">
          <cell r="B2169" t="str">
            <v>DKFD-01-462</v>
          </cell>
          <cell r="C2169" t="str">
            <v>2.01</v>
          </cell>
          <cell r="D2169">
            <v>400</v>
          </cell>
          <cell r="G2169">
            <v>37924</v>
          </cell>
          <cell r="H2169" t="str">
            <v>DKFD-TAB-462</v>
          </cell>
          <cell r="M2169" t="str">
            <v>HALL EFFECT MAGNET  REV. 2.01</v>
          </cell>
        </row>
        <row r="2170">
          <cell r="B2170" t="str">
            <v>DKFD-01-493</v>
          </cell>
          <cell r="C2170" t="str">
            <v>2.01</v>
          </cell>
          <cell r="D2170">
            <v>400</v>
          </cell>
          <cell r="G2170">
            <v>37924</v>
          </cell>
          <cell r="H2170" t="str">
            <v>DKFD-01-493</v>
          </cell>
          <cell r="M2170" t="str">
            <v>BRACKET, E-BOX SUPPORT RH  REV. 2.01</v>
          </cell>
        </row>
        <row r="2171">
          <cell r="B2171" t="str">
            <v>DKFD-01-706</v>
          </cell>
          <cell r="C2171" t="str">
            <v>2.00</v>
          </cell>
          <cell r="D2171">
            <v>400</v>
          </cell>
          <cell r="G2171">
            <v>37924</v>
          </cell>
          <cell r="H2171" t="str">
            <v>DKFD-01-706</v>
          </cell>
          <cell r="M2171" t="str">
            <v>SENSOR, SOLID STATE  REV. 2.00</v>
          </cell>
        </row>
        <row r="2172">
          <cell r="B2172" t="str">
            <v>DKFD-01-752</v>
          </cell>
          <cell r="C2172" t="str">
            <v>2.01</v>
          </cell>
          <cell r="D2172">
            <v>400</v>
          </cell>
          <cell r="G2172">
            <v>37924</v>
          </cell>
          <cell r="H2172" t="str">
            <v>DKFD-01-752</v>
          </cell>
          <cell r="M2172" t="str">
            <v>TRAY, DOCKING  REV. 2.01</v>
          </cell>
        </row>
        <row r="2173">
          <cell r="B2173" t="str">
            <v>DKFD-01-753</v>
          </cell>
          <cell r="C2173" t="str">
            <v>2.00</v>
          </cell>
          <cell r="D2173">
            <v>400</v>
          </cell>
          <cell r="G2173">
            <v>37924</v>
          </cell>
          <cell r="H2173" t="str">
            <v>DKFD-01-753</v>
          </cell>
          <cell r="M2173" t="str">
            <v>PIN, ALIGNMENT  REV. 2.00</v>
          </cell>
        </row>
        <row r="2174">
          <cell r="B2174" t="str">
            <v>DKFD-01-771</v>
          </cell>
          <cell r="C2174" t="str">
            <v>2.04</v>
          </cell>
          <cell r="D2174">
            <v>400</v>
          </cell>
          <cell r="G2174">
            <v>37854</v>
          </cell>
          <cell r="H2174" t="str">
            <v>DKFD-01-771</v>
          </cell>
          <cell r="M2174" t="str">
            <v>MOTOR, TYPE C  REV. 2.04</v>
          </cell>
        </row>
        <row r="2175">
          <cell r="B2175" t="str">
            <v>DKFD-01-919</v>
          </cell>
          <cell r="C2175" t="str">
            <v>MISSING</v>
          </cell>
          <cell r="D2175">
            <v>400</v>
          </cell>
          <cell r="H2175" t="str">
            <v>DKFD-01-919</v>
          </cell>
          <cell r="M2175" t="str">
            <v>CLIP, WHEEL NUT RETAINING</v>
          </cell>
        </row>
        <row r="2176">
          <cell r="B2176" t="str">
            <v>DKFD-02-1304</v>
          </cell>
          <cell r="C2176" t="str">
            <v>2.00</v>
          </cell>
          <cell r="D2176">
            <v>400</v>
          </cell>
          <cell r="G2176">
            <v>37440</v>
          </cell>
          <cell r="H2176" t="str">
            <v>DKFD-02-1304</v>
          </cell>
          <cell r="M2176" t="str">
            <v>CAM PLATE, MOTOR  REV. 2.00</v>
          </cell>
        </row>
        <row r="2177">
          <cell r="B2177" t="str">
            <v>DKFD-02-1526</v>
          </cell>
          <cell r="C2177" t="str">
            <v>2.00</v>
          </cell>
          <cell r="D2177">
            <v>400</v>
          </cell>
          <cell r="G2177">
            <v>37924</v>
          </cell>
          <cell r="H2177" t="str">
            <v>DKFD-02-1526</v>
          </cell>
          <cell r="M2177" t="str">
            <v>TIE-DOWN BACKER, RH  REV. 2.00</v>
          </cell>
        </row>
        <row r="2178">
          <cell r="B2178" t="str">
            <v>DKFD-02-1535</v>
          </cell>
          <cell r="C2178" t="str">
            <v>MISSING</v>
          </cell>
          <cell r="D2178">
            <v>400</v>
          </cell>
          <cell r="G2178">
            <v>37839</v>
          </cell>
          <cell r="H2178" t="str">
            <v>DKFD-TAB-1535</v>
          </cell>
          <cell r="M2178" t="str">
            <v>FLAT WASHER .203 X .309 X .060 REV.</v>
          </cell>
        </row>
        <row r="2179">
          <cell r="B2179" t="str">
            <v>DKFD-02-1626</v>
          </cell>
          <cell r="C2179" t="str">
            <v>2.01</v>
          </cell>
          <cell r="D2179">
            <v>400</v>
          </cell>
          <cell r="G2179">
            <v>37924</v>
          </cell>
          <cell r="H2179" t="str">
            <v>DKFD-TAB-1626</v>
          </cell>
          <cell r="M2179" t="str">
            <v>CLUSTER CLAMP SPACER REV. 2.01</v>
          </cell>
        </row>
        <row r="2180">
          <cell r="B2180" t="str">
            <v>DKFD-02-1627</v>
          </cell>
          <cell r="C2180" t="str">
            <v>2.00</v>
          </cell>
          <cell r="D2180">
            <v>400</v>
          </cell>
          <cell r="G2180">
            <v>37924</v>
          </cell>
          <cell r="H2180" t="str">
            <v>DKFD-01-1627</v>
          </cell>
          <cell r="M2180" t="str">
            <v>BELT, DS 15WD X 5MM PGGT  REV. 2.00</v>
          </cell>
        </row>
        <row r="2181">
          <cell r="B2181" t="str">
            <v>DKFD-02-241</v>
          </cell>
          <cell r="C2181" t="str">
            <v>MISSING</v>
          </cell>
          <cell r="D2181">
            <v>400</v>
          </cell>
          <cell r="G2181">
            <v>37924</v>
          </cell>
          <cell r="H2181" t="str">
            <v>DKFD-02-241</v>
          </cell>
          <cell r="M2181" t="str">
            <v>COVER, TRANSMISSION HOUSING RH REV.</v>
          </cell>
        </row>
        <row r="2182">
          <cell r="B2182" t="str">
            <v>DKFD-02-247</v>
          </cell>
          <cell r="C2182" t="str">
            <v>2.00</v>
          </cell>
          <cell r="D2182">
            <v>400</v>
          </cell>
          <cell r="G2182">
            <v>37924</v>
          </cell>
          <cell r="H2182" t="str">
            <v>DKFD-02-247</v>
          </cell>
          <cell r="M2182" t="str">
            <v>GEAR COVER RH  REV. 2.00</v>
          </cell>
        </row>
        <row r="2183">
          <cell r="B2183" t="str">
            <v>DKFD-02-439</v>
          </cell>
          <cell r="C2183" t="str">
            <v>2.01</v>
          </cell>
          <cell r="D2183">
            <v>400</v>
          </cell>
          <cell r="G2183">
            <v>37924</v>
          </cell>
          <cell r="H2183" t="str">
            <v>DKFD-02-439</v>
          </cell>
          <cell r="M2183" t="str">
            <v>BELT COVER PLATE RH  REV. 2.01</v>
          </cell>
        </row>
        <row r="2184">
          <cell r="B2184" t="str">
            <v>DKFD-03-1535</v>
          </cell>
          <cell r="C2184" t="str">
            <v>MISSING</v>
          </cell>
          <cell r="D2184">
            <v>400</v>
          </cell>
          <cell r="G2184">
            <v>37924</v>
          </cell>
          <cell r="H2184" t="str">
            <v>DKFD-TAB-1535</v>
          </cell>
          <cell r="M2184" t="str">
            <v>FLAT WASHER .252 X .592 X .090 REV.</v>
          </cell>
        </row>
        <row r="2185">
          <cell r="B2185" t="str">
            <v>DKFD-03-1626</v>
          </cell>
          <cell r="C2185" t="str">
            <v>2.01</v>
          </cell>
          <cell r="D2185">
            <v>400</v>
          </cell>
          <cell r="G2185">
            <v>37924</v>
          </cell>
          <cell r="H2185" t="str">
            <v>DKFD-TAB-1626</v>
          </cell>
          <cell r="M2185" t="str">
            <v>CLUSTER CLAMP SPACER REV. 2.01</v>
          </cell>
        </row>
        <row r="2186">
          <cell r="B2186" t="str">
            <v>DKFD-03-1780</v>
          </cell>
          <cell r="C2186" t="str">
            <v>A</v>
          </cell>
          <cell r="D2186">
            <v>400</v>
          </cell>
          <cell r="G2186">
            <v>37364</v>
          </cell>
          <cell r="H2186" t="str">
            <v>DKFD-03-1780</v>
          </cell>
          <cell r="M2186" t="str">
            <v>MOTOR, TYPE WR-RH  REV. A</v>
          </cell>
        </row>
        <row r="2187">
          <cell r="B2187" t="str">
            <v>DKFD-03-439</v>
          </cell>
          <cell r="C2187" t="str">
            <v>2.01</v>
          </cell>
          <cell r="D2187">
            <v>400</v>
          </cell>
          <cell r="G2187">
            <v>37924</v>
          </cell>
          <cell r="H2187" t="str">
            <v>DKFD-03-439</v>
          </cell>
          <cell r="M2187" t="str">
            <v>BELT COVER PLATE LH  REV. 2.01</v>
          </cell>
        </row>
        <row r="2188">
          <cell r="B2188" t="str">
            <v>DKFD-03-445</v>
          </cell>
          <cell r="C2188" t="str">
            <v>2.00</v>
          </cell>
          <cell r="D2188">
            <v>400</v>
          </cell>
          <cell r="G2188">
            <v>37440</v>
          </cell>
          <cell r="H2188" t="str">
            <v>DKFD-03-445</v>
          </cell>
          <cell r="M2188" t="str">
            <v>BELT, TIMING 25MM  REV. 2.00</v>
          </cell>
        </row>
        <row r="2189">
          <cell r="B2189" t="str">
            <v>DKFD-03-770</v>
          </cell>
          <cell r="C2189" t="str">
            <v>2.04</v>
          </cell>
          <cell r="D2189">
            <v>400</v>
          </cell>
          <cell r="G2189">
            <v>37924</v>
          </cell>
          <cell r="H2189" t="str">
            <v>DKFD-03-770</v>
          </cell>
          <cell r="M2189" t="str">
            <v>MOTOR, TYPE WR-RH  REV. 2.04</v>
          </cell>
        </row>
        <row r="2190">
          <cell r="B2190" t="str">
            <v>DKFD-04-1535</v>
          </cell>
          <cell r="C2190" t="str">
            <v>MISSING</v>
          </cell>
          <cell r="D2190">
            <v>400</v>
          </cell>
          <cell r="G2190">
            <v>37278</v>
          </cell>
          <cell r="H2190" t="str">
            <v>DKFD-04-1535</v>
          </cell>
          <cell r="M2190" t="str">
            <v>FLAT WASHER .333 X .500 X .045 REV.</v>
          </cell>
        </row>
        <row r="2191">
          <cell r="B2191" t="str">
            <v>DKFD-04-1780</v>
          </cell>
          <cell r="C2191" t="str">
            <v>A</v>
          </cell>
          <cell r="D2191">
            <v>400</v>
          </cell>
          <cell r="H2191" t="str">
            <v>DKFD-04-1780</v>
          </cell>
          <cell r="J2191" t="str">
            <v>D</v>
          </cell>
          <cell r="M2191" t="str">
            <v>MOTOR, TYPE WR-LH  REV. A</v>
          </cell>
        </row>
        <row r="2192">
          <cell r="B2192" t="str">
            <v>DKFD-04-770</v>
          </cell>
          <cell r="C2192" t="str">
            <v>2.04</v>
          </cell>
          <cell r="D2192">
            <v>400</v>
          </cell>
          <cell r="G2192">
            <v>37924</v>
          </cell>
          <cell r="H2192" t="str">
            <v>DKFD-04-770</v>
          </cell>
          <cell r="M2192" t="str">
            <v>MOTOR, TYPE WR-LH  REV. 2.04</v>
          </cell>
        </row>
        <row r="2193">
          <cell r="B2193" t="str">
            <v>DKFD-05-445</v>
          </cell>
          <cell r="C2193" t="str">
            <v>2.00</v>
          </cell>
          <cell r="D2193">
            <v>400</v>
          </cell>
          <cell r="G2193">
            <v>37440</v>
          </cell>
          <cell r="H2193" t="str">
            <v>DKFD-05-445</v>
          </cell>
          <cell r="M2193" t="str">
            <v>BELT, TIMING 15MM  REV. 2.00</v>
          </cell>
        </row>
        <row r="2194">
          <cell r="B2194" t="str">
            <v>DKFD-07-1075</v>
          </cell>
          <cell r="C2194" t="str">
            <v>2</v>
          </cell>
          <cell r="D2194">
            <v>400</v>
          </cell>
          <cell r="G2194">
            <v>37278</v>
          </cell>
          <cell r="H2194" t="str">
            <v>DKFD-TAB-1075</v>
          </cell>
          <cell r="M2194" t="str">
            <v>DUAL MOTOR POWER CABLE ASSY.  REV. 2</v>
          </cell>
        </row>
        <row r="2195">
          <cell r="B2195" t="str">
            <v>DKFD-08-1075</v>
          </cell>
          <cell r="C2195" t="str">
            <v>2</v>
          </cell>
          <cell r="D2195">
            <v>400</v>
          </cell>
          <cell r="G2195">
            <v>37278</v>
          </cell>
          <cell r="H2195" t="str">
            <v>DKFD-TAB-1075</v>
          </cell>
          <cell r="M2195" t="str">
            <v>DUAL MOTOR POWER CABLE ASSY.  REV. 2</v>
          </cell>
        </row>
        <row r="2196">
          <cell r="B2196" t="str">
            <v>DKFD-09-1075</v>
          </cell>
          <cell r="C2196" t="str">
            <v>2</v>
          </cell>
          <cell r="D2196">
            <v>400</v>
          </cell>
          <cell r="G2196">
            <v>37278</v>
          </cell>
          <cell r="H2196" t="str">
            <v>DKFD-TAB-1075</v>
          </cell>
          <cell r="M2196" t="str">
            <v>DUAL MOTOR POWER CABLE ASSY.  REV. 2</v>
          </cell>
        </row>
        <row r="2197">
          <cell r="B2197" t="str">
            <v>DKFD-10-1075</v>
          </cell>
          <cell r="C2197" t="str">
            <v>2</v>
          </cell>
          <cell r="D2197">
            <v>400</v>
          </cell>
          <cell r="G2197">
            <v>37924</v>
          </cell>
          <cell r="H2197" t="str">
            <v>DKFD-TAB-1075</v>
          </cell>
          <cell r="M2197" t="str">
            <v>DUAL MOTOR POWER CABLE ASSY.  REV. 2</v>
          </cell>
        </row>
        <row r="2198">
          <cell r="B2198" t="str">
            <v>DKFD-11-1075</v>
          </cell>
          <cell r="C2198" t="str">
            <v>2</v>
          </cell>
          <cell r="D2198">
            <v>400</v>
          </cell>
          <cell r="G2198">
            <v>37924</v>
          </cell>
          <cell r="H2198" t="str">
            <v>DKFD-TAB-1075</v>
          </cell>
          <cell r="M2198" t="str">
            <v>DUAL MOTOR POWER CABLE ASSY.  REV. 2</v>
          </cell>
        </row>
        <row r="2199">
          <cell r="B2199" t="str">
            <v>DKFD-12-1075</v>
          </cell>
          <cell r="C2199" t="str">
            <v>2</v>
          </cell>
          <cell r="D2199">
            <v>400</v>
          </cell>
          <cell r="G2199">
            <v>37924</v>
          </cell>
          <cell r="H2199" t="str">
            <v>DKFD-TAB-1075</v>
          </cell>
          <cell r="M2199" t="str">
            <v>DUAL MOTOR POWER CABLE ASSY.  REV. 2</v>
          </cell>
        </row>
        <row r="2200">
          <cell r="B2200" t="str">
            <v>DKG3-15589-001</v>
          </cell>
          <cell r="C2200" t="str">
            <v>1.00)</v>
          </cell>
          <cell r="D2200">
            <v>400</v>
          </cell>
          <cell r="G2200">
            <v>38062</v>
          </cell>
          <cell r="H2200" t="str">
            <v>DKG3-15589-001</v>
          </cell>
          <cell r="M2200" t="str">
            <v>BEARING, OUTPUT SHAFT (REV. 1.00)</v>
          </cell>
        </row>
        <row r="2201">
          <cell r="B2201" t="str">
            <v>DKG3-15593-001</v>
          </cell>
          <cell r="C2201" t="str">
            <v>MISSING</v>
          </cell>
          <cell r="D2201">
            <v>400</v>
          </cell>
          <cell r="G2201">
            <v>38005</v>
          </cell>
          <cell r="H2201" t="str">
            <v>DKG3-15593-001</v>
          </cell>
          <cell r="M2201" t="str">
            <v>SHAFT, INPUT WHEEL CLUSTER (REV 1.01</v>
          </cell>
        </row>
        <row r="2202">
          <cell r="B2202" t="str">
            <v>DKG3-15594-001</v>
          </cell>
          <cell r="C2202" t="str">
            <v>1.01</v>
          </cell>
          <cell r="D2202">
            <v>400</v>
          </cell>
          <cell r="G2202">
            <v>38111</v>
          </cell>
          <cell r="H2202" t="str">
            <v>DKG3-15594-001</v>
          </cell>
          <cell r="M2202" t="str">
            <v>SHAFT, INTERMEDIATE REV. 1.01</v>
          </cell>
        </row>
        <row r="2203">
          <cell r="B2203" t="str">
            <v>DKG3-15595-000</v>
          </cell>
          <cell r="C2203" t="str">
            <v>MISSING</v>
          </cell>
          <cell r="D2203">
            <v>400</v>
          </cell>
          <cell r="F2203" t="str">
            <v>X</v>
          </cell>
          <cell r="G2203">
            <v>38076</v>
          </cell>
          <cell r="H2203" t="str">
            <v>DKG3-15595-000</v>
          </cell>
          <cell r="M2203" t="str">
            <v>GEAR, INTERMEDIATE (REV 1.02)</v>
          </cell>
        </row>
        <row r="2204">
          <cell r="B2204" t="str">
            <v>DKG3-15595-002</v>
          </cell>
          <cell r="C2204" t="str">
            <v>MISSING</v>
          </cell>
          <cell r="D2204">
            <v>400</v>
          </cell>
          <cell r="M2204" t="str">
            <v>Intermediate Gear Rev. 1.02</v>
          </cell>
        </row>
        <row r="2205">
          <cell r="B2205" t="str">
            <v>DKG3-15596-000</v>
          </cell>
          <cell r="C2205" t="str">
            <v>1.02)</v>
          </cell>
          <cell r="D2205">
            <v>400</v>
          </cell>
          <cell r="F2205" t="str">
            <v>X</v>
          </cell>
          <cell r="G2205">
            <v>38076</v>
          </cell>
          <cell r="H2205" t="str">
            <v>DKG3-15596-000</v>
          </cell>
          <cell r="M2205" t="str">
            <v>GEAR, OUTPUT (REV. 1.02)</v>
          </cell>
        </row>
        <row r="2206">
          <cell r="B2206" t="str">
            <v>DKG3-15596-002</v>
          </cell>
          <cell r="C2206" t="str">
            <v>MISSING</v>
          </cell>
          <cell r="D2206">
            <v>400</v>
          </cell>
          <cell r="G2206">
            <v>38111</v>
          </cell>
          <cell r="M2206" t="str">
            <v>Output Gear Rev. 1.02</v>
          </cell>
        </row>
        <row r="2207">
          <cell r="B2207" t="str">
            <v>DKG3-15597-001</v>
          </cell>
          <cell r="C2207" t="str">
            <v>1.</v>
          </cell>
          <cell r="D2207">
            <v>400</v>
          </cell>
          <cell r="H2207" t="str">
            <v>DKG3-15597-001</v>
          </cell>
          <cell r="M2207" t="str">
            <v>SHAFT, OUTPUT WHEEL CLUSTER (REV. 1.</v>
          </cell>
        </row>
        <row r="2208">
          <cell r="B2208" t="str">
            <v>DKG3-15598-001</v>
          </cell>
          <cell r="C2208" t="str">
            <v>1.00</v>
          </cell>
          <cell r="D2208">
            <v>400</v>
          </cell>
          <cell r="G2208">
            <v>38070</v>
          </cell>
          <cell r="H2208" t="str">
            <v>DKG3-15598-001</v>
          </cell>
          <cell r="M2208" t="str">
            <v>BEARING, BALL REV. 1.00</v>
          </cell>
        </row>
        <row r="2209">
          <cell r="B2209" t="str">
            <v>DKG3-15599-001</v>
          </cell>
          <cell r="C2209" t="str">
            <v>MISSING</v>
          </cell>
          <cell r="D2209">
            <v>400</v>
          </cell>
          <cell r="G2209">
            <v>38062</v>
          </cell>
          <cell r="H2209" t="str">
            <v>DKG3-15599-001</v>
          </cell>
          <cell r="M2209" t="str">
            <v>BEARING, INPUT &amp; INTERM SHAFT (REV 1</v>
          </cell>
        </row>
        <row r="2210">
          <cell r="B2210" t="str">
            <v>DKG3-156-001</v>
          </cell>
          <cell r="C2210" t="str">
            <v>MISSING</v>
          </cell>
          <cell r="D2210">
            <v>502</v>
          </cell>
          <cell r="M2210" t="str">
            <v>CR Pinion-Gear Assy. Rev. 1.00</v>
          </cell>
        </row>
        <row r="2211">
          <cell r="B2211" t="str">
            <v>DKG3-15600-001</v>
          </cell>
          <cell r="C2211" t="str">
            <v>1.00)</v>
          </cell>
          <cell r="D2211">
            <v>400</v>
          </cell>
          <cell r="G2211">
            <v>38062</v>
          </cell>
          <cell r="H2211" t="str">
            <v>DKG3-15600-001</v>
          </cell>
          <cell r="M2211" t="str">
            <v>DOWEL (REV. 1.00)</v>
          </cell>
        </row>
        <row r="2212">
          <cell r="B2212" t="str">
            <v>DKG3-15601-001</v>
          </cell>
          <cell r="C2212" t="str">
            <v>1.02</v>
          </cell>
          <cell r="D2212">
            <v>400</v>
          </cell>
          <cell r="G2212">
            <v>38076</v>
          </cell>
          <cell r="H2212" t="str">
            <v>DKG3-15601-001</v>
          </cell>
          <cell r="M2212" t="str">
            <v>BEARING, OUTPUT SHAFT REV. 1.02</v>
          </cell>
        </row>
        <row r="2213">
          <cell r="B2213" t="str">
            <v>DKG3-15602-001</v>
          </cell>
          <cell r="C2213" t="str">
            <v>1.01)</v>
          </cell>
          <cell r="D2213">
            <v>400</v>
          </cell>
          <cell r="G2213">
            <v>38069</v>
          </cell>
          <cell r="H2213" t="str">
            <v>DKG3-15602-001</v>
          </cell>
          <cell r="M2213" t="str">
            <v>SEAL, OUTPUT (REV. 1.01)</v>
          </cell>
        </row>
        <row r="2214">
          <cell r="B2214" t="str">
            <v>DKG3-15604-001</v>
          </cell>
          <cell r="C2214" t="str">
            <v>1.00)</v>
          </cell>
          <cell r="D2214">
            <v>400</v>
          </cell>
          <cell r="G2214">
            <v>38069</v>
          </cell>
          <cell r="H2214" t="str">
            <v>DKG3-15604-001</v>
          </cell>
          <cell r="M2214" t="str">
            <v>SEAL, INPUT (REV. 1.00)</v>
          </cell>
        </row>
        <row r="2215">
          <cell r="B2215" t="str">
            <v>DKG3-15605-001</v>
          </cell>
          <cell r="C2215" t="str">
            <v>1.00)</v>
          </cell>
          <cell r="D2215">
            <v>400</v>
          </cell>
          <cell r="G2215">
            <v>38062</v>
          </cell>
          <cell r="H2215" t="str">
            <v>DKG3-15605-001</v>
          </cell>
          <cell r="M2215" t="str">
            <v>O-RING VITON BEARING ID (REV. 1.00)</v>
          </cell>
        </row>
        <row r="2216">
          <cell r="B2216" t="str">
            <v>DKG3-15606-001</v>
          </cell>
          <cell r="C2216" t="str">
            <v>1.01)</v>
          </cell>
          <cell r="D2216">
            <v>400</v>
          </cell>
          <cell r="G2216">
            <v>38062</v>
          </cell>
          <cell r="H2216" t="str">
            <v>DKG3-15606-001</v>
          </cell>
          <cell r="M2216" t="str">
            <v>O-RING VITON 2-023 (REV. 1.01)</v>
          </cell>
        </row>
        <row r="2217">
          <cell r="B2217" t="str">
            <v>DKG3-15607-001</v>
          </cell>
          <cell r="C2217" t="str">
            <v>1.00</v>
          </cell>
          <cell r="D2217">
            <v>400</v>
          </cell>
          <cell r="E2217" t="str">
            <v>F</v>
          </cell>
          <cell r="G2217">
            <v>38062</v>
          </cell>
          <cell r="H2217" t="str">
            <v>DKG3-15607-001</v>
          </cell>
          <cell r="M2217" t="str">
            <v>PLUG WITH O-RING  REV. 1.00</v>
          </cell>
        </row>
        <row r="2218">
          <cell r="B2218" t="str">
            <v>DKG3-15613-001</v>
          </cell>
          <cell r="C2218" t="str">
            <v>MISSING</v>
          </cell>
          <cell r="D2218">
            <v>502</v>
          </cell>
          <cell r="F2218" t="str">
            <v>X</v>
          </cell>
          <cell r="G2218">
            <v>38070</v>
          </cell>
          <cell r="M2218" t="str">
            <v>CR Pinion-Gear Assy. Rev. 1.00</v>
          </cell>
        </row>
        <row r="2219">
          <cell r="B2219" t="str">
            <v>DKG3-15614-001</v>
          </cell>
          <cell r="C2219" t="str">
            <v>MISSING</v>
          </cell>
          <cell r="D2219">
            <v>502</v>
          </cell>
          <cell r="F2219" t="str">
            <v>X</v>
          </cell>
          <cell r="G2219">
            <v>38070</v>
          </cell>
          <cell r="M2219" t="str">
            <v>CR Pinion-Gear Assy. Rev. 1.00</v>
          </cell>
        </row>
        <row r="2220">
          <cell r="B2220" t="str">
            <v>DKG3-15615-001</v>
          </cell>
          <cell r="C2220" t="str">
            <v>MISSING</v>
          </cell>
          <cell r="D2220">
            <v>502</v>
          </cell>
          <cell r="F2220" t="str">
            <v>X</v>
          </cell>
          <cell r="G2220">
            <v>38070</v>
          </cell>
          <cell r="M2220" t="str">
            <v>HA Pinion-Gear Assy. Rev 1.00</v>
          </cell>
        </row>
        <row r="2221">
          <cell r="B2221" t="str">
            <v>DKG3-15616-001</v>
          </cell>
          <cell r="C2221" t="str">
            <v>MISSING</v>
          </cell>
          <cell r="D2221">
            <v>102</v>
          </cell>
          <cell r="M2221" t="str">
            <v>HA Pinion-Gear Assy. Rev 1.00</v>
          </cell>
        </row>
        <row r="2222">
          <cell r="B2222" t="str">
            <v>DKG3-15617-001</v>
          </cell>
          <cell r="C2222" t="str">
            <v>1.01</v>
          </cell>
          <cell r="D2222">
            <v>400</v>
          </cell>
          <cell r="G2222">
            <v>38174</v>
          </cell>
          <cell r="H2222" t="str">
            <v>DKG3-15617-001</v>
          </cell>
          <cell r="M2222" t="str">
            <v>SHAFT, PINION  REV. 1.01</v>
          </cell>
        </row>
        <row r="2223">
          <cell r="B2223" t="str">
            <v>DKG3-15618-001</v>
          </cell>
          <cell r="C2223" t="str">
            <v>1.01</v>
          </cell>
          <cell r="D2223">
            <v>400</v>
          </cell>
          <cell r="G2223">
            <v>38174</v>
          </cell>
          <cell r="H2223" t="str">
            <v>DKG3-15618-001</v>
          </cell>
          <cell r="M2223" t="str">
            <v>SHAFT, PINION  REV. 1.01</v>
          </cell>
        </row>
        <row r="2224">
          <cell r="B2224" t="str">
            <v>DKG3-15620-001</v>
          </cell>
          <cell r="C2224" t="str">
            <v>MISSING</v>
          </cell>
          <cell r="D2224">
            <v>502</v>
          </cell>
          <cell r="F2224" t="str">
            <v>X</v>
          </cell>
          <cell r="G2224">
            <v>38070</v>
          </cell>
          <cell r="M2224" t="str">
            <v>Cluster Rotate Assy. Rev. 1.00</v>
          </cell>
        </row>
        <row r="2225">
          <cell r="B2225" t="str">
            <v>DKG3-15623-001</v>
          </cell>
          <cell r="C2225" t="str">
            <v>MISSING</v>
          </cell>
          <cell r="D2225">
            <v>400</v>
          </cell>
          <cell r="G2225">
            <v>38069</v>
          </cell>
          <cell r="H2225" t="str">
            <v>DKG3-15623-001</v>
          </cell>
          <cell r="M2225" t="str">
            <v>PIN, ROLL (McMASTER CARR) Rev. 1.00</v>
          </cell>
        </row>
        <row r="2226">
          <cell r="B2226" t="str">
            <v>DKG3-15625-001</v>
          </cell>
          <cell r="C2226" t="str">
            <v>1.00</v>
          </cell>
          <cell r="D2226">
            <v>400</v>
          </cell>
          <cell r="G2226">
            <v>38174</v>
          </cell>
          <cell r="H2226" t="str">
            <v>DKG3-15625-001</v>
          </cell>
          <cell r="M2226" t="str">
            <v>GEAR  REV. 1.00</v>
          </cell>
        </row>
        <row r="2227">
          <cell r="B2227" t="str">
            <v>DKG3-15625-002</v>
          </cell>
          <cell r="C2227" t="str">
            <v>MISSING</v>
          </cell>
          <cell r="D2227">
            <v>400</v>
          </cell>
          <cell r="M2227" t="str">
            <v>Height Actuator Gear Rev. 1.02</v>
          </cell>
        </row>
        <row r="2228">
          <cell r="B2228" t="str">
            <v>DKG3-15626-001</v>
          </cell>
          <cell r="C2228" t="str">
            <v>1.00</v>
          </cell>
          <cell r="D2228">
            <v>400</v>
          </cell>
          <cell r="G2228">
            <v>38174</v>
          </cell>
          <cell r="H2228" t="str">
            <v>DKG3-15626-001</v>
          </cell>
          <cell r="M2228" t="str">
            <v>SHAFT, PINION  REV. 1.00</v>
          </cell>
        </row>
        <row r="2229">
          <cell r="B2229" t="str">
            <v>DKG3-15627-001</v>
          </cell>
          <cell r="C2229" t="str">
            <v>1.00</v>
          </cell>
          <cell r="D2229">
            <v>400</v>
          </cell>
          <cell r="G2229">
            <v>38174</v>
          </cell>
          <cell r="H2229" t="str">
            <v>DKG3-15627-001</v>
          </cell>
          <cell r="M2229" t="str">
            <v>GEAR  REV. 1.00</v>
          </cell>
        </row>
        <row r="2230">
          <cell r="B2230" t="str">
            <v>DKG3-15627-002</v>
          </cell>
          <cell r="C2230" t="str">
            <v>MISSING</v>
          </cell>
          <cell r="D2230">
            <v>400</v>
          </cell>
          <cell r="M2230" t="str">
            <v>Cluster Rotate Gear Rev. 1.01</v>
          </cell>
        </row>
        <row r="2231">
          <cell r="B2231" t="str">
            <v>DKG3-15628-001</v>
          </cell>
          <cell r="C2231" t="str">
            <v>1.00</v>
          </cell>
          <cell r="D2231">
            <v>400</v>
          </cell>
          <cell r="G2231">
            <v>38174</v>
          </cell>
          <cell r="H2231" t="str">
            <v>DKG3-15628-001</v>
          </cell>
          <cell r="M2231" t="str">
            <v>SHAFT, PINION  REV. 1.00</v>
          </cell>
        </row>
        <row r="2232">
          <cell r="B2232" t="str">
            <v>DKG3-15629-001</v>
          </cell>
          <cell r="C2232" t="str">
            <v>1.00</v>
          </cell>
          <cell r="D2232">
            <v>400</v>
          </cell>
          <cell r="G2232">
            <v>38174</v>
          </cell>
          <cell r="H2232" t="str">
            <v>DKG3-15629-001</v>
          </cell>
          <cell r="M2232" t="str">
            <v>GEAR  REV. 1.00</v>
          </cell>
        </row>
        <row r="2233">
          <cell r="B2233" t="str">
            <v>DKG3-15629-002</v>
          </cell>
          <cell r="C2233" t="str">
            <v>MISSING</v>
          </cell>
          <cell r="D2233">
            <v>400</v>
          </cell>
          <cell r="M2233" t="str">
            <v>Cluster Rotate Gear Rev. 1.01</v>
          </cell>
        </row>
        <row r="2234">
          <cell r="B2234" t="str">
            <v>DKG3-15630-001</v>
          </cell>
          <cell r="C2234" t="str">
            <v>1.00</v>
          </cell>
          <cell r="D2234">
            <v>400</v>
          </cell>
          <cell r="G2234">
            <v>38174</v>
          </cell>
          <cell r="H2234" t="str">
            <v>DKG3-15630-001</v>
          </cell>
          <cell r="M2234" t="str">
            <v>SHAFT, PINION  REV. 1.00</v>
          </cell>
        </row>
        <row r="2235">
          <cell r="B2235" t="str">
            <v>DKG3-15631-001</v>
          </cell>
          <cell r="C2235" t="str">
            <v>1.00</v>
          </cell>
          <cell r="D2235">
            <v>400</v>
          </cell>
          <cell r="G2235">
            <v>38174</v>
          </cell>
          <cell r="H2235" t="str">
            <v>DKG3-15631-001</v>
          </cell>
          <cell r="M2235" t="str">
            <v>GEAR  REV. 1.00</v>
          </cell>
        </row>
        <row r="2236">
          <cell r="B2236" t="str">
            <v>DKG3-15631-002</v>
          </cell>
          <cell r="C2236" t="str">
            <v>MISSING</v>
          </cell>
          <cell r="D2236">
            <v>400</v>
          </cell>
          <cell r="M2236" t="str">
            <v>Height Acuator Gear Rev. 1.01</v>
          </cell>
        </row>
        <row r="2237">
          <cell r="B2237" t="str">
            <v>DKG3-15632-001</v>
          </cell>
          <cell r="C2237" t="str">
            <v>1.01</v>
          </cell>
          <cell r="D2237">
            <v>400</v>
          </cell>
          <cell r="G2237">
            <v>38174</v>
          </cell>
          <cell r="H2237" t="str">
            <v>DKG3-15632-001</v>
          </cell>
          <cell r="M2237" t="str">
            <v>SHAFT, PINION  REV. 1.01</v>
          </cell>
        </row>
        <row r="2238">
          <cell r="B2238" t="str">
            <v>DKG3-15633-000</v>
          </cell>
          <cell r="C2238" t="str">
            <v>MISSING</v>
          </cell>
          <cell r="D2238">
            <v>400</v>
          </cell>
          <cell r="M2238" t="str">
            <v>Height Actuator Gear Rev. 1.00</v>
          </cell>
        </row>
        <row r="2239">
          <cell r="B2239" t="str">
            <v>DKG3-15633-001</v>
          </cell>
          <cell r="C2239" t="str">
            <v>1.00</v>
          </cell>
          <cell r="D2239">
            <v>400</v>
          </cell>
          <cell r="G2239">
            <v>38174</v>
          </cell>
          <cell r="H2239" t="str">
            <v>DKG3-15633-001</v>
          </cell>
          <cell r="M2239" t="str">
            <v>GEAR  REV. 1.00</v>
          </cell>
        </row>
        <row r="2240">
          <cell r="B2240" t="str">
            <v>DKG3-15633-002</v>
          </cell>
          <cell r="C2240" t="str">
            <v>MISSING</v>
          </cell>
          <cell r="D2240">
            <v>400</v>
          </cell>
          <cell r="G2240">
            <v>38111</v>
          </cell>
          <cell r="M2240" t="str">
            <v>Height Actuator Gear Rev. 1.01</v>
          </cell>
        </row>
        <row r="2241">
          <cell r="B2241" t="str">
            <v>DKG3-15641-001</v>
          </cell>
          <cell r="C2241" t="str">
            <v>1.03</v>
          </cell>
          <cell r="D2241">
            <v>206</v>
          </cell>
          <cell r="E2241" t="str">
            <v>F</v>
          </cell>
          <cell r="G2241">
            <v>38149</v>
          </cell>
          <cell r="M2241" t="str">
            <v>WHEEL CLUSTER ASSEMBLY  REV. 1.03</v>
          </cell>
        </row>
        <row r="2242">
          <cell r="B2242" t="str">
            <v>DKG3-15680-002</v>
          </cell>
          <cell r="C2242" t="str">
            <v>MISSING</v>
          </cell>
          <cell r="D2242">
            <v>400</v>
          </cell>
          <cell r="H2242" t="str">
            <v>DKG3-15680-002</v>
          </cell>
          <cell r="M2242" t="str">
            <v>HOUSING COVER LH (PHB)</v>
          </cell>
        </row>
        <row r="2243">
          <cell r="B2243" t="str">
            <v>DKG3-15681-002</v>
          </cell>
          <cell r="C2243" t="str">
            <v>MISSING</v>
          </cell>
          <cell r="D2243">
            <v>400</v>
          </cell>
          <cell r="H2243" t="str">
            <v>DKG3-15681-002</v>
          </cell>
          <cell r="M2243" t="str">
            <v>HOUSING CENTER LH (PHB)</v>
          </cell>
        </row>
        <row r="2244">
          <cell r="B2244" t="str">
            <v>DKG3-15682-002</v>
          </cell>
          <cell r="C2244" t="str">
            <v>MISSING</v>
          </cell>
          <cell r="D2244">
            <v>400</v>
          </cell>
          <cell r="H2244" t="str">
            <v>DKG3-15682-002</v>
          </cell>
          <cell r="M2244" t="str">
            <v>HOUSING CENTER RH (PHB)</v>
          </cell>
        </row>
        <row r="2245">
          <cell r="B2245" t="str">
            <v>DKG3-15765-001</v>
          </cell>
          <cell r="C2245" t="str">
            <v>1.01</v>
          </cell>
          <cell r="D2245">
            <v>400</v>
          </cell>
          <cell r="G2245">
            <v>38174</v>
          </cell>
          <cell r="H2245" t="str">
            <v>DKG3-15765-001</v>
          </cell>
          <cell r="M2245" t="str">
            <v>CROSS SHAFT  REV. 1.01</v>
          </cell>
        </row>
        <row r="2246">
          <cell r="B2246" t="str">
            <v>DKG3-15766-001</v>
          </cell>
          <cell r="C2246" t="str">
            <v>1.00</v>
          </cell>
          <cell r="D2246">
            <v>400</v>
          </cell>
          <cell r="G2246">
            <v>38174</v>
          </cell>
          <cell r="H2246" t="str">
            <v>DKG3-15766-001</v>
          </cell>
          <cell r="M2246" t="str">
            <v>GEAR  REV. 1.00</v>
          </cell>
        </row>
        <row r="2247">
          <cell r="B2247" t="str">
            <v>DKG3-15766-002</v>
          </cell>
          <cell r="C2247" t="str">
            <v>MISSING</v>
          </cell>
          <cell r="D2247">
            <v>400</v>
          </cell>
          <cell r="M2247" t="str">
            <v>Cluster Rotate Gear Rev. 1.02</v>
          </cell>
        </row>
        <row r="2248">
          <cell r="B2248" t="str">
            <v>DKG3-15771-001</v>
          </cell>
          <cell r="C2248" t="str">
            <v>MISSING</v>
          </cell>
          <cell r="D2248">
            <v>400</v>
          </cell>
          <cell r="G2248">
            <v>38069</v>
          </cell>
          <cell r="H2248" t="str">
            <v>DKG3-15771-001</v>
          </cell>
          <cell r="M2248" t="str">
            <v>BEARING, BALL Rev. 1.00</v>
          </cell>
        </row>
        <row r="2249">
          <cell r="B2249" t="str">
            <v>DKG3-15773-001</v>
          </cell>
          <cell r="C2249" t="str">
            <v>MISSING</v>
          </cell>
          <cell r="D2249">
            <v>400</v>
          </cell>
          <cell r="G2249">
            <v>38069</v>
          </cell>
          <cell r="H2249" t="str">
            <v>DKG3-15773-001</v>
          </cell>
          <cell r="M2249" t="str">
            <v>BEARING, BALL (NTN) Rev. 1.00</v>
          </cell>
        </row>
        <row r="2250">
          <cell r="B2250" t="str">
            <v>DKG3-15775-001</v>
          </cell>
          <cell r="C2250" t="str">
            <v>MISSING</v>
          </cell>
          <cell r="D2250">
            <v>400</v>
          </cell>
          <cell r="G2250">
            <v>38069</v>
          </cell>
          <cell r="H2250" t="str">
            <v>DKG3-15775-001</v>
          </cell>
          <cell r="M2250" t="str">
            <v>BEARING, CAGED NEEDLE (TORR.) Rev. 1</v>
          </cell>
        </row>
        <row r="2251">
          <cell r="B2251" t="str">
            <v>DKG3-15776-001</v>
          </cell>
          <cell r="C2251" t="str">
            <v>MISSING</v>
          </cell>
          <cell r="D2251">
            <v>400</v>
          </cell>
          <cell r="F2251" t="str">
            <v>X</v>
          </cell>
          <cell r="G2251">
            <v>38100</v>
          </cell>
          <cell r="H2251" t="str">
            <v>DKG3-15776-001</v>
          </cell>
          <cell r="M2251" t="str">
            <v>BUSHING, ELASTOMER (IGUS)</v>
          </cell>
        </row>
        <row r="2252">
          <cell r="B2252" t="str">
            <v>DKG3-15777-001</v>
          </cell>
          <cell r="C2252" t="str">
            <v>MISSING</v>
          </cell>
          <cell r="D2252">
            <v>400</v>
          </cell>
          <cell r="G2252">
            <v>38069</v>
          </cell>
          <cell r="H2252" t="str">
            <v>DKG3-15777-001</v>
          </cell>
          <cell r="M2252" t="str">
            <v>SEAL, SHAFT (NOK) Rev. 1.00</v>
          </cell>
        </row>
        <row r="2253">
          <cell r="B2253" t="str">
            <v>DKG3-15778-001</v>
          </cell>
          <cell r="C2253" t="str">
            <v>MISSING</v>
          </cell>
          <cell r="D2253">
            <v>400</v>
          </cell>
          <cell r="G2253">
            <v>38069</v>
          </cell>
          <cell r="H2253" t="str">
            <v>DKG3-15778-001</v>
          </cell>
          <cell r="M2253" t="str">
            <v>BEARING, CAGED NEEDLE Rev. 1.00</v>
          </cell>
        </row>
        <row r="2254">
          <cell r="B2254" t="str">
            <v>DKG3-15779-001</v>
          </cell>
          <cell r="C2254" t="str">
            <v>MISSING</v>
          </cell>
          <cell r="D2254">
            <v>400</v>
          </cell>
          <cell r="G2254">
            <v>38069</v>
          </cell>
          <cell r="H2254" t="str">
            <v>DKG3-15779-001</v>
          </cell>
          <cell r="M2254" t="str">
            <v>SEAL, SHAFT (NOK) Rev. 1.00</v>
          </cell>
        </row>
        <row r="2255">
          <cell r="B2255" t="str">
            <v>DKG3-15780-001</v>
          </cell>
          <cell r="C2255" t="str">
            <v>MISSING</v>
          </cell>
          <cell r="D2255">
            <v>400</v>
          </cell>
          <cell r="G2255">
            <v>38069</v>
          </cell>
          <cell r="H2255" t="str">
            <v>DKG3-15780-001</v>
          </cell>
          <cell r="M2255" t="str">
            <v>SEAL, SHAFT (NOK) Rev. 1.00</v>
          </cell>
        </row>
        <row r="2256">
          <cell r="B2256" t="str">
            <v>DKG3-15781-001</v>
          </cell>
          <cell r="C2256" t="str">
            <v>MISSING</v>
          </cell>
          <cell r="D2256">
            <v>400</v>
          </cell>
          <cell r="G2256">
            <v>38069</v>
          </cell>
          <cell r="H2256" t="str">
            <v>DKG3-15781-001</v>
          </cell>
          <cell r="M2256" t="str">
            <v>BEARING, CAGED NEEDLE (TORR.) Rev. 1</v>
          </cell>
        </row>
        <row r="2257">
          <cell r="B2257" t="str">
            <v>DKG3-15782-001</v>
          </cell>
          <cell r="C2257" t="str">
            <v>1.00</v>
          </cell>
          <cell r="D2257">
            <v>400</v>
          </cell>
          <cell r="G2257">
            <v>38069</v>
          </cell>
          <cell r="H2257" t="str">
            <v>DKG3-15782-001</v>
          </cell>
          <cell r="M2257" t="str">
            <v>WASHER, THRUST  REV. 1.00</v>
          </cell>
        </row>
        <row r="2258">
          <cell r="B2258" t="str">
            <v>DKG3-15783-001</v>
          </cell>
          <cell r="C2258" t="str">
            <v>1.00</v>
          </cell>
          <cell r="D2258">
            <v>400</v>
          </cell>
          <cell r="G2258">
            <v>38069</v>
          </cell>
          <cell r="H2258" t="str">
            <v>DKG3-15783-001</v>
          </cell>
          <cell r="M2258" t="str">
            <v>WASHER, THRUST  REV. 1.00</v>
          </cell>
        </row>
        <row r="2259">
          <cell r="B2259" t="str">
            <v>DKG3-15795-001</v>
          </cell>
          <cell r="C2259" t="str">
            <v>MISSING</v>
          </cell>
          <cell r="D2259">
            <v>400</v>
          </cell>
          <cell r="G2259">
            <v>38069</v>
          </cell>
          <cell r="H2259" t="str">
            <v>DKG3-15795-001</v>
          </cell>
          <cell r="M2259" t="str">
            <v>PLATE, THRUST BEARING (Torr.) Rev. 1</v>
          </cell>
        </row>
        <row r="2260">
          <cell r="B2260" t="str">
            <v>DKG3-15796-001</v>
          </cell>
          <cell r="C2260" t="str">
            <v>MISSING</v>
          </cell>
          <cell r="D2260">
            <v>400</v>
          </cell>
          <cell r="G2260">
            <v>38069</v>
          </cell>
          <cell r="H2260" t="str">
            <v>DKG3-15796-001</v>
          </cell>
          <cell r="M2260" t="str">
            <v>BEARING, THRUST (TORRINGTON) Rev. 1.</v>
          </cell>
        </row>
        <row r="2261">
          <cell r="B2261" t="str">
            <v>DKG3-15802-001</v>
          </cell>
          <cell r="C2261" t="str">
            <v>MISSING</v>
          </cell>
          <cell r="D2261">
            <v>400</v>
          </cell>
          <cell r="H2261" t="str">
            <v>DKG3-15802-001</v>
          </cell>
          <cell r="M2261" t="str">
            <v>SNAP RING (McMASTER CARR)</v>
          </cell>
        </row>
        <row r="2262">
          <cell r="B2262" t="str">
            <v>DKG3-15877-001</v>
          </cell>
          <cell r="C2262" t="str">
            <v>1.00</v>
          </cell>
          <cell r="D2262">
            <v>400</v>
          </cell>
          <cell r="G2262">
            <v>38174</v>
          </cell>
          <cell r="H2262" t="str">
            <v>DKG3-15877-001</v>
          </cell>
          <cell r="M2262" t="str">
            <v>SHAFT, PINION  REV. 1.00</v>
          </cell>
        </row>
        <row r="2263">
          <cell r="B2263" t="str">
            <v>DKG3-15883-001</v>
          </cell>
          <cell r="C2263" t="str">
            <v>MISSING</v>
          </cell>
          <cell r="D2263">
            <v>502</v>
          </cell>
          <cell r="F2263" t="str">
            <v>X</v>
          </cell>
          <cell r="G2263">
            <v>38070</v>
          </cell>
          <cell r="M2263" t="str">
            <v>HA Pinion-Gear Assy. Rev 1.00</v>
          </cell>
        </row>
        <row r="2264">
          <cell r="B2264" t="str">
            <v>DKG3-15884-001</v>
          </cell>
          <cell r="C2264" t="str">
            <v>MISSING</v>
          </cell>
          <cell r="D2264">
            <v>400</v>
          </cell>
          <cell r="G2264">
            <v>38069</v>
          </cell>
          <cell r="H2264" t="str">
            <v>DKG3-15884-001</v>
          </cell>
          <cell r="M2264" t="str">
            <v>PLATE, THRUST BEARING Rev. 1.00</v>
          </cell>
        </row>
        <row r="2265">
          <cell r="B2265" t="str">
            <v>DKG3-15885-001</v>
          </cell>
          <cell r="C2265" t="str">
            <v>MISSING</v>
          </cell>
          <cell r="D2265">
            <v>400</v>
          </cell>
          <cell r="G2265">
            <v>38027</v>
          </cell>
          <cell r="H2265" t="str">
            <v>DKG3-15885-001</v>
          </cell>
          <cell r="M2265" t="str">
            <v>BEARING, THRUST REV.1.00</v>
          </cell>
        </row>
        <row r="2266">
          <cell r="B2266" t="str">
            <v>DKG3-15886-001</v>
          </cell>
          <cell r="C2266" t="str">
            <v>1.00</v>
          </cell>
          <cell r="D2266">
            <v>400</v>
          </cell>
          <cell r="G2266">
            <v>38201</v>
          </cell>
          <cell r="H2266" t="str">
            <v>DKG3-15886-001</v>
          </cell>
          <cell r="M2266" t="str">
            <v>BEARING, CAGED NEEDLE  REV. 1.00</v>
          </cell>
        </row>
        <row r="2267">
          <cell r="B2267" t="str">
            <v>DKG3-15910-001</v>
          </cell>
          <cell r="C2267" t="str">
            <v>MISSING</v>
          </cell>
          <cell r="D2267">
            <v>400</v>
          </cell>
          <cell r="G2267">
            <v>37792</v>
          </cell>
          <cell r="H2267" t="str">
            <v>DKG3-15910-001</v>
          </cell>
          <cell r="M2267" t="str">
            <v>ASSEMBLY, GEAR-SHAFT (RILEY)</v>
          </cell>
        </row>
        <row r="2268">
          <cell r="B2268" t="str">
            <v>DKG3-15922-001</v>
          </cell>
          <cell r="C2268" t="str">
            <v>1.02</v>
          </cell>
          <cell r="D2268">
            <v>400</v>
          </cell>
          <cell r="G2268">
            <v>38174</v>
          </cell>
          <cell r="H2268" t="str">
            <v>DKG3-15922-001</v>
          </cell>
          <cell r="M2268" t="str">
            <v>ASSEMBLY, GEAR-SHAFT  REV. 1.02</v>
          </cell>
        </row>
        <row r="2269">
          <cell r="B2269" t="str">
            <v>DKG3-15922-002</v>
          </cell>
          <cell r="C2269" t="str">
            <v>MISSING</v>
          </cell>
          <cell r="D2269">
            <v>400</v>
          </cell>
          <cell r="M2269" t="str">
            <v>HA Sector Gear Rev. 1.02</v>
          </cell>
        </row>
        <row r="2270">
          <cell r="B2270" t="str">
            <v>DKG3-16080-002</v>
          </cell>
          <cell r="C2270" t="str">
            <v>MISSING</v>
          </cell>
          <cell r="D2270">
            <v>400</v>
          </cell>
          <cell r="M2270" t="str">
            <v>LH Housing Cover Rev. 1.02</v>
          </cell>
        </row>
        <row r="2271">
          <cell r="B2271" t="str">
            <v>DKG3-16081-002</v>
          </cell>
          <cell r="C2271" t="str">
            <v>MISSING</v>
          </cell>
          <cell r="D2271">
            <v>400</v>
          </cell>
          <cell r="M2271" t="str">
            <v>LH Housing Center Rev. 1.02</v>
          </cell>
        </row>
        <row r="2272">
          <cell r="B2272" t="str">
            <v>DKG3-16082-002</v>
          </cell>
          <cell r="C2272" t="str">
            <v>MISSING</v>
          </cell>
          <cell r="D2272">
            <v>400</v>
          </cell>
          <cell r="M2272" t="str">
            <v>RH Housing Center Rev. 1.02</v>
          </cell>
        </row>
        <row r="2273">
          <cell r="B2273" t="str">
            <v>DKG3-16153-001</v>
          </cell>
          <cell r="C2273" t="str">
            <v>1.0</v>
          </cell>
          <cell r="D2273">
            <v>400</v>
          </cell>
          <cell r="G2273">
            <v>38044</v>
          </cell>
          <cell r="H2273" t="str">
            <v>DKG3-16153-001</v>
          </cell>
          <cell r="M2273" t="str">
            <v>GASKET, WHEEL CLUSTER MAIN (REV. 1.0</v>
          </cell>
        </row>
        <row r="2274">
          <cell r="B2274" t="str">
            <v>DKG3-16155-001</v>
          </cell>
          <cell r="C2274" t="str">
            <v>MISSING</v>
          </cell>
          <cell r="D2274">
            <v>400</v>
          </cell>
          <cell r="H2274" t="str">
            <v>DKG3-16155-001</v>
          </cell>
          <cell r="M2274" t="str">
            <v>PIN, ROLL 6.63MM OD 19MM LONG (REV 1</v>
          </cell>
        </row>
        <row r="2275">
          <cell r="B2275" t="str">
            <v>DKG3-16156-001</v>
          </cell>
          <cell r="C2275" t="str">
            <v>1.01)</v>
          </cell>
          <cell r="D2275">
            <v>400</v>
          </cell>
          <cell r="H2275" t="str">
            <v>DKG3-16156-001</v>
          </cell>
          <cell r="M2275" t="str">
            <v>O-RING, VITON 2-037 (REV. 1.01)</v>
          </cell>
        </row>
        <row r="2276">
          <cell r="B2276" t="str">
            <v>DKG3-16257-001</v>
          </cell>
          <cell r="C2276" t="str">
            <v>MISSING</v>
          </cell>
          <cell r="D2276">
            <v>101</v>
          </cell>
          <cell r="E2276" t="str">
            <v>F</v>
          </cell>
          <cell r="G2276">
            <v>38077</v>
          </cell>
          <cell r="M2276" t="str">
            <v>WET GEAR BOX, REV 1.03</v>
          </cell>
        </row>
        <row r="2277">
          <cell r="B2277" t="str">
            <v>DKG3-16404-000</v>
          </cell>
          <cell r="C2277" t="str">
            <v>MISSING</v>
          </cell>
          <cell r="D2277">
            <v>400</v>
          </cell>
          <cell r="F2277" t="str">
            <v>X</v>
          </cell>
          <cell r="G2277">
            <v>38076</v>
          </cell>
          <cell r="H2277" t="str">
            <v>DKG3-16404-000</v>
          </cell>
          <cell r="M2277" t="str">
            <v>HOUSING, INNER WHEEL CLUSTER REV 1.0</v>
          </cell>
        </row>
        <row r="2278">
          <cell r="B2278" t="str">
            <v>DKG3-16404-002</v>
          </cell>
          <cell r="C2278" t="str">
            <v>MISSING</v>
          </cell>
          <cell r="D2278">
            <v>400</v>
          </cell>
          <cell r="G2278">
            <v>38105</v>
          </cell>
          <cell r="M2278" t="str">
            <v>Inner Wheel Cluster Housing Rev. 1.0</v>
          </cell>
        </row>
        <row r="2279">
          <cell r="B2279" t="str">
            <v>DKG3-16405-000</v>
          </cell>
          <cell r="C2279" t="str">
            <v>1.</v>
          </cell>
          <cell r="D2279">
            <v>400</v>
          </cell>
          <cell r="F2279" t="str">
            <v>X</v>
          </cell>
          <cell r="G2279">
            <v>38076</v>
          </cell>
          <cell r="H2279" t="str">
            <v>DKG3-16405-000</v>
          </cell>
          <cell r="M2279" t="str">
            <v>HOUSING, OUTER WHEEL CLUSTER REV. 1.</v>
          </cell>
        </row>
        <row r="2280">
          <cell r="B2280" t="str">
            <v>DKG3-16405-002</v>
          </cell>
          <cell r="C2280" t="str">
            <v>MISSING</v>
          </cell>
          <cell r="D2280">
            <v>400</v>
          </cell>
          <cell r="G2280">
            <v>38105</v>
          </cell>
          <cell r="M2280" t="str">
            <v>Outer Wheel Cluster Housing Rev. 1.0</v>
          </cell>
        </row>
        <row r="2281">
          <cell r="B2281" t="str">
            <v>DKG3-16455-002</v>
          </cell>
          <cell r="C2281" t="str">
            <v>1.03</v>
          </cell>
          <cell r="D2281">
            <v>400</v>
          </cell>
          <cell r="G2281">
            <v>38182</v>
          </cell>
          <cell r="H2281" t="str">
            <v>DKG3-16455-002</v>
          </cell>
          <cell r="M2281" t="str">
            <v>HOUSING, LH COVER   REV. 1.03</v>
          </cell>
        </row>
        <row r="2282">
          <cell r="B2282" t="str">
            <v>DKG3-16457-002</v>
          </cell>
          <cell r="C2282" t="str">
            <v>1.02</v>
          </cell>
          <cell r="D2282">
            <v>400</v>
          </cell>
          <cell r="H2282" t="str">
            <v>DKG3-16457-002</v>
          </cell>
          <cell r="M2282" t="str">
            <v>HOUSING, RH COVER  REV. 1.02</v>
          </cell>
        </row>
        <row r="2283">
          <cell r="B2283" t="str">
            <v>DKG3-16458-002</v>
          </cell>
          <cell r="C2283" t="str">
            <v>1.03</v>
          </cell>
          <cell r="D2283">
            <v>400</v>
          </cell>
          <cell r="H2283" t="str">
            <v>DKG3-16458-002</v>
          </cell>
          <cell r="M2283" t="str">
            <v>HOUSING, RH COVER  REV. 1.03</v>
          </cell>
        </row>
        <row r="2284">
          <cell r="B2284" t="str">
            <v>DKG3-16471-001</v>
          </cell>
          <cell r="C2284" t="str">
            <v>MISSING</v>
          </cell>
          <cell r="D2284">
            <v>400</v>
          </cell>
          <cell r="M2284" t="str">
            <v>SLEEVE, BEARING CLUSTER PINION REV.</v>
          </cell>
        </row>
        <row r="2285">
          <cell r="B2285" t="str">
            <v>DKG3-16541-001</v>
          </cell>
          <cell r="C2285" t="str">
            <v>001</v>
          </cell>
          <cell r="D2285">
            <v>102</v>
          </cell>
          <cell r="G2285">
            <v>38026</v>
          </cell>
          <cell r="M2285" t="str">
            <v>WHEEL CLUSTER ASSEMBLY  REV. 001</v>
          </cell>
        </row>
        <row r="2286">
          <cell r="B2286" t="str">
            <v>DKG3_15613_001</v>
          </cell>
          <cell r="C2286" t="str">
            <v>MISSING</v>
          </cell>
          <cell r="D2286">
            <v>102</v>
          </cell>
          <cell r="M2286" t="str">
            <v>CR Pinion-Gear Assy. Rev. 1.00</v>
          </cell>
        </row>
        <row r="2287">
          <cell r="B2287" t="str">
            <v>DKG3_15614_001</v>
          </cell>
          <cell r="C2287" t="str">
            <v>MISSING</v>
          </cell>
          <cell r="D2287">
            <v>102</v>
          </cell>
          <cell r="M2287" t="str">
            <v>CR Pinion-Gear Assy. Rev. 1.00</v>
          </cell>
        </row>
        <row r="2288">
          <cell r="B2288" t="str">
            <v>DKG3_15615_001</v>
          </cell>
          <cell r="C2288" t="str">
            <v>MISSING</v>
          </cell>
          <cell r="D2288">
            <v>102</v>
          </cell>
          <cell r="M2288" t="str">
            <v>HA Pinion-Gear Assy. Rev. 1.00</v>
          </cell>
        </row>
        <row r="2289">
          <cell r="B2289" t="str">
            <v>DKG3_15620_001</v>
          </cell>
          <cell r="C2289" t="str">
            <v>MISSING</v>
          </cell>
          <cell r="D2289">
            <v>102</v>
          </cell>
          <cell r="M2289" t="str">
            <v>CR Cross Shaft Assy. Rev. 1.00</v>
          </cell>
        </row>
        <row r="2290">
          <cell r="B2290" t="str">
            <v>DKG3_15883_001</v>
          </cell>
          <cell r="C2290" t="str">
            <v>MISSING</v>
          </cell>
          <cell r="D2290">
            <v>102</v>
          </cell>
          <cell r="G2290">
            <v>38070</v>
          </cell>
          <cell r="M2290" t="str">
            <v>HA Pinion-Gear Assy. Rev. 1.00</v>
          </cell>
        </row>
        <row r="2291">
          <cell r="B2291" t="str">
            <v>DRA-284656</v>
          </cell>
          <cell r="C2291" t="str">
            <v>MISSING</v>
          </cell>
          <cell r="D2291">
            <v>700</v>
          </cell>
          <cell r="G2291">
            <v>38070</v>
          </cell>
          <cell r="M2291" t="str">
            <v>HARD TURN CAGE FOR 777.1.0326.40 &amp; 2</v>
          </cell>
        </row>
        <row r="2292">
          <cell r="B2292" t="str">
            <v>DRA-380494</v>
          </cell>
          <cell r="C2292" t="str">
            <v>MISSING</v>
          </cell>
          <cell r="D2292">
            <v>700</v>
          </cell>
          <cell r="G2292">
            <v>38135</v>
          </cell>
          <cell r="H2292" t="str">
            <v>R1C5DE</v>
          </cell>
          <cell r="M2292" t="str">
            <v>INSERT VNMG 332 TS T7015</v>
          </cell>
        </row>
        <row r="2293">
          <cell r="B2293" t="str">
            <v>DRA-380495</v>
          </cell>
          <cell r="C2293" t="str">
            <v>MISSING</v>
          </cell>
          <cell r="D2293">
            <v>700</v>
          </cell>
          <cell r="G2293">
            <v>38068</v>
          </cell>
          <cell r="H2293" t="str">
            <v>R1C5DE</v>
          </cell>
          <cell r="M2293" t="str">
            <v>INSERT VNMG 331 TS T7015</v>
          </cell>
        </row>
        <row r="2294">
          <cell r="B2294" t="str">
            <v>DRA-380625</v>
          </cell>
          <cell r="C2294" t="str">
            <v>MISSING</v>
          </cell>
          <cell r="D2294">
            <v>700</v>
          </cell>
          <cell r="G2294">
            <v>38146</v>
          </cell>
          <cell r="H2294" t="str">
            <v>R1AC1DF</v>
          </cell>
          <cell r="M2294" t="str">
            <v>TOOL HOLDER 2525M-12 PCLNL</v>
          </cell>
        </row>
        <row r="2295">
          <cell r="B2295" t="str">
            <v>DRA-380631</v>
          </cell>
          <cell r="C2295" t="str">
            <v>MISSING</v>
          </cell>
          <cell r="D2295">
            <v>700</v>
          </cell>
          <cell r="G2295">
            <v>38077</v>
          </cell>
          <cell r="H2295" t="str">
            <v>R1AC1DB</v>
          </cell>
          <cell r="M2295" t="str">
            <v>TOOL HOLDER MCLNL-16-4D</v>
          </cell>
        </row>
        <row r="2296">
          <cell r="B2296" t="str">
            <v>DRA-380646</v>
          </cell>
          <cell r="C2296" t="str">
            <v>MISSING</v>
          </cell>
          <cell r="D2296">
            <v>700</v>
          </cell>
          <cell r="G2296">
            <v>38169</v>
          </cell>
          <cell r="M2296" t="str">
            <v>TOOL HOLDER PCLNR 2525-M12</v>
          </cell>
        </row>
        <row r="2297">
          <cell r="B2297" t="str">
            <v>DRA-380914</v>
          </cell>
          <cell r="C2297" t="str">
            <v>MISSING</v>
          </cell>
          <cell r="D2297">
            <v>700</v>
          </cell>
          <cell r="G2297">
            <v>38157</v>
          </cell>
          <cell r="H2297" t="str">
            <v>DRA-380914</v>
          </cell>
          <cell r="M2297" t="str">
            <v>MCLNR-16-4D TOOL HOLDER</v>
          </cell>
        </row>
        <row r="2298">
          <cell r="B2298" t="str">
            <v>DRA-381316</v>
          </cell>
          <cell r="C2298" t="str">
            <v>MISSING</v>
          </cell>
          <cell r="D2298">
            <v>700</v>
          </cell>
          <cell r="F2298" t="str">
            <v>X</v>
          </cell>
          <cell r="G2298">
            <v>38170</v>
          </cell>
          <cell r="H2298" t="str">
            <v>DRA-381316</v>
          </cell>
          <cell r="M2298" t="str">
            <v>MVTNR-16-3D TOOL HOLDER EDP#13222</v>
          </cell>
        </row>
        <row r="2299">
          <cell r="B2299" t="str">
            <v>DRA-381317</v>
          </cell>
          <cell r="C2299" t="str">
            <v>MISSING</v>
          </cell>
          <cell r="D2299">
            <v>700</v>
          </cell>
          <cell r="F2299" t="str">
            <v>X</v>
          </cell>
          <cell r="G2299">
            <v>38049</v>
          </cell>
          <cell r="H2299" t="str">
            <v>DRA-381317</v>
          </cell>
          <cell r="M2299" t="str">
            <v>MVTNL-16-3D TOOL HOLDER EDP#13214</v>
          </cell>
        </row>
        <row r="2300">
          <cell r="B2300" t="str">
            <v>DRA-381840</v>
          </cell>
          <cell r="C2300" t="str">
            <v>MISSING</v>
          </cell>
          <cell r="D2300">
            <v>700</v>
          </cell>
          <cell r="G2300">
            <v>38157</v>
          </cell>
          <cell r="H2300" t="str">
            <v>DRA-381840</v>
          </cell>
          <cell r="M2300" t="str">
            <v>TOOLHOLDER GHGL 25.4-4 EDP #2800243</v>
          </cell>
        </row>
        <row r="2301">
          <cell r="B2301" t="str">
            <v>DRA-381954</v>
          </cell>
          <cell r="C2301" t="str">
            <v>MISSING</v>
          </cell>
          <cell r="D2301">
            <v>700</v>
          </cell>
          <cell r="F2301" t="str">
            <v>X</v>
          </cell>
          <cell r="G2301">
            <v>38112</v>
          </cell>
          <cell r="H2301" t="str">
            <v>DRA-381954</v>
          </cell>
          <cell r="M2301" t="str">
            <v>INSERT CNMG 432 TM T7025</v>
          </cell>
        </row>
        <row r="2302">
          <cell r="B2302" t="str">
            <v>DRA-381988</v>
          </cell>
          <cell r="C2302" t="str">
            <v>MISSING</v>
          </cell>
          <cell r="D2302">
            <v>700</v>
          </cell>
          <cell r="F2302" t="str">
            <v>X</v>
          </cell>
          <cell r="G2302">
            <v>38135</v>
          </cell>
          <cell r="H2302" t="str">
            <v>DRA-381988</v>
          </cell>
          <cell r="M2302" t="str">
            <v>MAGIC DRILL INSERT ZCMT06T204 PR-660</v>
          </cell>
        </row>
        <row r="2303">
          <cell r="B2303" t="str">
            <v>DRA-381997</v>
          </cell>
          <cell r="C2303" t="str">
            <v>MISSING</v>
          </cell>
          <cell r="D2303">
            <v>700</v>
          </cell>
          <cell r="F2303" t="str">
            <v>X</v>
          </cell>
          <cell r="G2303">
            <v>38049</v>
          </cell>
          <cell r="H2303" t="str">
            <v>DRA-381997</v>
          </cell>
          <cell r="M2303" t="str">
            <v>ISCAR GHMR 25.4 GROOVING INSERT HOLD</v>
          </cell>
        </row>
        <row r="2304">
          <cell r="B2304" t="str">
            <v>DRA-382031</v>
          </cell>
          <cell r="C2304" t="str">
            <v>MISSING</v>
          </cell>
          <cell r="D2304">
            <v>700</v>
          </cell>
          <cell r="G2304">
            <v>38149</v>
          </cell>
          <cell r="H2304" t="str">
            <v>DRA-382031</v>
          </cell>
          <cell r="M2304" t="str">
            <v>GHIR 15.9-13-2 ISCAR INSERT HOLDER</v>
          </cell>
        </row>
        <row r="2305">
          <cell r="B2305" t="str">
            <v>DRA-382036</v>
          </cell>
          <cell r="C2305" t="str">
            <v>MISSING</v>
          </cell>
          <cell r="D2305">
            <v>700</v>
          </cell>
          <cell r="G2305">
            <v>38135</v>
          </cell>
          <cell r="H2305" t="str">
            <v>DRA-382036</v>
          </cell>
          <cell r="M2305" t="str">
            <v>D1435040/ABS-50N MCLNR12 T/H GTP/97-</v>
          </cell>
        </row>
        <row r="2306">
          <cell r="B2306" t="str">
            <v>DRA-382046</v>
          </cell>
          <cell r="C2306" t="str">
            <v>MISSING</v>
          </cell>
          <cell r="D2306">
            <v>700</v>
          </cell>
          <cell r="F2306" t="str">
            <v>X</v>
          </cell>
          <cell r="G2306">
            <v>38135</v>
          </cell>
          <cell r="H2306" t="str">
            <v>DRA-382046</v>
          </cell>
          <cell r="M2306" t="str">
            <v>UD1601090 D32 MCLNL 12 B/H GTP-97-10</v>
          </cell>
        </row>
        <row r="2307">
          <cell r="B2307" t="str">
            <v>DRA-382058</v>
          </cell>
          <cell r="C2307" t="str">
            <v>MISSING</v>
          </cell>
          <cell r="D2307">
            <v>700</v>
          </cell>
          <cell r="F2307" t="str">
            <v>X</v>
          </cell>
          <cell r="G2307">
            <v>38075</v>
          </cell>
          <cell r="H2307" t="str">
            <v>DRA-382058</v>
          </cell>
          <cell r="M2307" t="str">
            <v>ISCAR SPECIAL INSERT 88A11245-01 IC-</v>
          </cell>
        </row>
        <row r="2308">
          <cell r="B2308" t="str">
            <v>DRA-382059</v>
          </cell>
          <cell r="C2308" t="str">
            <v>MISSING</v>
          </cell>
          <cell r="D2308">
            <v>700</v>
          </cell>
          <cell r="G2308">
            <v>38075</v>
          </cell>
          <cell r="H2308" t="str">
            <v>DRA-382059</v>
          </cell>
          <cell r="M2308" t="str">
            <v>GROOVING INSERT GIP 2.47-0-20 IC-354</v>
          </cell>
        </row>
        <row r="2309">
          <cell r="B2309" t="str">
            <v>DRA-382061</v>
          </cell>
          <cell r="C2309" t="str">
            <v>MISSING</v>
          </cell>
          <cell r="D2309">
            <v>700</v>
          </cell>
          <cell r="G2309">
            <v>38149</v>
          </cell>
          <cell r="H2309" t="str">
            <v>DRA-382061</v>
          </cell>
          <cell r="M2309" t="str">
            <v>ISCAR INSERT #88A-11242-01-IC-328</v>
          </cell>
        </row>
        <row r="2310">
          <cell r="B2310" t="str">
            <v>DRA-382062</v>
          </cell>
          <cell r="C2310" t="str">
            <v>MISSING</v>
          </cell>
          <cell r="D2310">
            <v>700</v>
          </cell>
          <cell r="G2310">
            <v>38149</v>
          </cell>
          <cell r="H2310" t="str">
            <v>DRA-382062</v>
          </cell>
          <cell r="M2310" t="str">
            <v>ISCAR FACE GR HOLDER HFHL 25.4-100-6</v>
          </cell>
        </row>
        <row r="2311">
          <cell r="B2311" t="str">
            <v>DRA-382063</v>
          </cell>
          <cell r="C2311" t="str">
            <v>MISSING</v>
          </cell>
          <cell r="D2311">
            <v>700</v>
          </cell>
          <cell r="G2311">
            <v>38194</v>
          </cell>
          <cell r="H2311" t="str">
            <v>DRA-382063</v>
          </cell>
          <cell r="M2311" t="str">
            <v>ISCAR FACE GR INSERT HFPL 6004 IC-35</v>
          </cell>
        </row>
        <row r="2312">
          <cell r="B2312" t="str">
            <v>DRA-382286</v>
          </cell>
          <cell r="C2312" t="str">
            <v>MISSING</v>
          </cell>
          <cell r="D2312">
            <v>700</v>
          </cell>
          <cell r="G2312">
            <v>38162</v>
          </cell>
          <cell r="M2312" t="str">
            <v>2NUCNMA432-BN250 SUMITOMO INSERT</v>
          </cell>
        </row>
        <row r="2313">
          <cell r="B2313" t="str">
            <v>DRA-382348</v>
          </cell>
          <cell r="C2313" t="str">
            <v>MISSING</v>
          </cell>
          <cell r="D2313">
            <v>700</v>
          </cell>
          <cell r="G2313">
            <v>38126</v>
          </cell>
          <cell r="H2313" t="str">
            <v>DRA-382348</v>
          </cell>
          <cell r="M2313" t="str">
            <v>SUMITOMO INSERT CNMG432 ENG AC2000</v>
          </cell>
        </row>
        <row r="2314">
          <cell r="B2314" t="str">
            <v>DRA-382510</v>
          </cell>
          <cell r="C2314" t="str">
            <v>MISSING</v>
          </cell>
          <cell r="D2314">
            <v>700</v>
          </cell>
          <cell r="G2314">
            <v>38135</v>
          </cell>
          <cell r="M2314" t="str">
            <v>SUMITOMO INSERT # CCMT 32.52 ENK AC-</v>
          </cell>
        </row>
        <row r="2315">
          <cell r="B2315" t="str">
            <v>DRA-382522</v>
          </cell>
          <cell r="C2315" t="str">
            <v>MISSING</v>
          </cell>
          <cell r="D2315">
            <v>700</v>
          </cell>
          <cell r="G2315">
            <v>38022</v>
          </cell>
          <cell r="M2315" t="str">
            <v>TOOL HOLDER TUNGALOY # DCLNR 16-4</v>
          </cell>
        </row>
        <row r="2316">
          <cell r="B2316" t="str">
            <v>DRA-382690</v>
          </cell>
          <cell r="C2316" t="str">
            <v>MISSING</v>
          </cell>
          <cell r="D2316">
            <v>700</v>
          </cell>
          <cell r="F2316" t="str">
            <v>X</v>
          </cell>
          <cell r="G2316">
            <v>38054</v>
          </cell>
          <cell r="M2316" t="str">
            <v>CBN INSERT VNGA-331 WITH .08 X .15 C</v>
          </cell>
        </row>
        <row r="2317">
          <cell r="B2317" t="str">
            <v>DRA-382763</v>
          </cell>
          <cell r="C2317" t="str">
            <v>MISSING</v>
          </cell>
          <cell r="D2317">
            <v>700</v>
          </cell>
          <cell r="G2317">
            <v>37861</v>
          </cell>
          <cell r="M2317" t="str">
            <v>INSERT, DCMT 2151 LF KT315</v>
          </cell>
        </row>
        <row r="2318">
          <cell r="B2318" t="str">
            <v>DRA-382809</v>
          </cell>
          <cell r="C2318" t="str">
            <v>MISSING</v>
          </cell>
          <cell r="D2318">
            <v>700</v>
          </cell>
          <cell r="F2318" t="str">
            <v>X</v>
          </cell>
          <cell r="G2318">
            <v>38194</v>
          </cell>
          <cell r="M2318" t="str">
            <v>INSERT THINBIT GROOVING INSERT CNO15</v>
          </cell>
        </row>
        <row r="2319">
          <cell r="B2319" t="str">
            <v>DRA-382810</v>
          </cell>
          <cell r="C2319" t="str">
            <v>MISSING</v>
          </cell>
          <cell r="D2319">
            <v>700</v>
          </cell>
          <cell r="F2319" t="str">
            <v>X</v>
          </cell>
          <cell r="G2319">
            <v>38194</v>
          </cell>
          <cell r="M2319" t="str">
            <v>TOOLHOLDER FOR THINBIT LREO1O1-1"</v>
          </cell>
        </row>
        <row r="2320">
          <cell r="B2320" t="str">
            <v>DRA-383287</v>
          </cell>
          <cell r="C2320" t="str">
            <v>MISSING</v>
          </cell>
          <cell r="D2320">
            <v>700</v>
          </cell>
          <cell r="G2320">
            <v>38160</v>
          </cell>
          <cell r="M2320" t="str">
            <v>SANDVIK CNMG 433 QM 4025</v>
          </cell>
        </row>
        <row r="2321">
          <cell r="B2321" t="str">
            <v>DRA-383288</v>
          </cell>
          <cell r="C2321" t="str">
            <v>MISSING</v>
          </cell>
          <cell r="D2321">
            <v>700</v>
          </cell>
          <cell r="G2321">
            <v>38077</v>
          </cell>
          <cell r="M2321" t="str">
            <v>SANDVIK CNMG 432 WM 2015</v>
          </cell>
        </row>
        <row r="2322">
          <cell r="B2322" t="str">
            <v>DRA-383289</v>
          </cell>
          <cell r="C2322" t="str">
            <v>MISSING</v>
          </cell>
          <cell r="D2322">
            <v>700</v>
          </cell>
          <cell r="F2322" t="str">
            <v>X</v>
          </cell>
          <cell r="G2322">
            <v>38201</v>
          </cell>
          <cell r="M2322" t="str">
            <v>INSERT, VNMG 331 PF4015</v>
          </cell>
        </row>
        <row r="2323">
          <cell r="B2323" t="str">
            <v>DRA-800037</v>
          </cell>
          <cell r="C2323" t="str">
            <v>MISSING</v>
          </cell>
          <cell r="D2323">
            <v>700</v>
          </cell>
          <cell r="F2323" t="str">
            <v>X</v>
          </cell>
          <cell r="G2323">
            <v>36457</v>
          </cell>
          <cell r="M2323" t="str">
            <v>ARBOR, AC 8600 TORK LOK</v>
          </cell>
        </row>
        <row r="2324">
          <cell r="B2324" t="str">
            <v>DRA-800038</v>
          </cell>
          <cell r="C2324" t="str">
            <v>MISSING</v>
          </cell>
          <cell r="D2324">
            <v>700</v>
          </cell>
          <cell r="F2324" t="str">
            <v>X</v>
          </cell>
          <cell r="G2324">
            <v>36457</v>
          </cell>
          <cell r="M2324" t="str">
            <v>ARBOR, TORK LOK (WARNER SWASEY)</v>
          </cell>
        </row>
        <row r="2325">
          <cell r="B2325" t="str">
            <v>DRA-800039</v>
          </cell>
          <cell r="C2325" t="str">
            <v>MISSING</v>
          </cell>
          <cell r="D2325">
            <v>700</v>
          </cell>
          <cell r="G2325">
            <v>38132</v>
          </cell>
          <cell r="M2325" t="str">
            <v>2NUCNMA433-BN250 SUMITOMO INSERT</v>
          </cell>
        </row>
        <row r="2326">
          <cell r="B2326" t="str">
            <v>DRA-800040</v>
          </cell>
          <cell r="C2326" t="str">
            <v>MISSING</v>
          </cell>
          <cell r="D2326">
            <v>700</v>
          </cell>
          <cell r="F2326" t="str">
            <v>X</v>
          </cell>
          <cell r="G2326">
            <v>36456</v>
          </cell>
          <cell r="M2326" t="str">
            <v>PADS, SCOTCH BRITE #7447</v>
          </cell>
        </row>
        <row r="2327">
          <cell r="B2327" t="str">
            <v>DRA-80021</v>
          </cell>
          <cell r="C2327" t="str">
            <v>MISSING</v>
          </cell>
          <cell r="D2327">
            <v>700</v>
          </cell>
          <cell r="F2327" t="str">
            <v>X</v>
          </cell>
          <cell r="G2327">
            <v>36510</v>
          </cell>
          <cell r="M2327" t="str">
            <v>INSERT, KENNAMETAL SDEB26152 KC710</v>
          </cell>
        </row>
        <row r="2328">
          <cell r="B2328" t="str">
            <v>DRA-800595</v>
          </cell>
          <cell r="C2328" t="str">
            <v>MISSING</v>
          </cell>
          <cell r="D2328">
            <v>700</v>
          </cell>
          <cell r="G2328">
            <v>38077</v>
          </cell>
          <cell r="M2328" t="str">
            <v>HOLDER, TOOL MSDNN 164C 45' FOR +GF+</v>
          </cell>
        </row>
        <row r="2329">
          <cell r="B2329" t="str">
            <v>DRA-800617</v>
          </cell>
          <cell r="C2329" t="str">
            <v>MISSING</v>
          </cell>
          <cell r="D2329">
            <v>700</v>
          </cell>
          <cell r="F2329" t="str">
            <v>X</v>
          </cell>
          <cell r="G2329">
            <v>36510</v>
          </cell>
          <cell r="M2329" t="str">
            <v>INSERT, SANDVIK TPMR 222 GC425</v>
          </cell>
        </row>
        <row r="2330">
          <cell r="B2330" t="str">
            <v>DRA-800618</v>
          </cell>
          <cell r="C2330" t="str">
            <v>MISSING</v>
          </cell>
          <cell r="D2330">
            <v>700</v>
          </cell>
          <cell r="G2330">
            <v>38077</v>
          </cell>
          <cell r="M2330" t="str">
            <v>INSERT, KENNAMETAL CNMG433 KC910</v>
          </cell>
        </row>
        <row r="2331">
          <cell r="B2331" t="str">
            <v>DRA-800619</v>
          </cell>
          <cell r="C2331" t="str">
            <v>MISSING</v>
          </cell>
          <cell r="D2331">
            <v>700</v>
          </cell>
          <cell r="F2331" t="str">
            <v>X</v>
          </cell>
          <cell r="G2331">
            <v>36510</v>
          </cell>
          <cell r="M2331" t="str">
            <v>INSERT, KENNAMETAL INSERT KC850</v>
          </cell>
        </row>
        <row r="2332">
          <cell r="B2332" t="str">
            <v>DRA-800620</v>
          </cell>
          <cell r="C2332" t="str">
            <v>MISSING</v>
          </cell>
          <cell r="D2332">
            <v>700</v>
          </cell>
          <cell r="F2332" t="str">
            <v>X</v>
          </cell>
          <cell r="G2332">
            <v>36972</v>
          </cell>
          <cell r="M2332" t="str">
            <v>INSERT, KENNAMETAL SNMG-43K KC950 DE</v>
          </cell>
        </row>
        <row r="2333">
          <cell r="B2333" t="str">
            <v>DRA-800621</v>
          </cell>
          <cell r="C2333" t="str">
            <v>MISSING</v>
          </cell>
          <cell r="D2333">
            <v>700</v>
          </cell>
          <cell r="G2333">
            <v>38068</v>
          </cell>
          <cell r="M2333" t="str">
            <v>INSERT, KENNAMETAL SDEB26152 KC725M</v>
          </cell>
        </row>
        <row r="2334">
          <cell r="B2334" t="str">
            <v>DRA-800622</v>
          </cell>
          <cell r="C2334" t="str">
            <v>MISSING</v>
          </cell>
          <cell r="D2334">
            <v>700</v>
          </cell>
          <cell r="G2334">
            <v>38085</v>
          </cell>
          <cell r="M2334" t="str">
            <v>INSERT</v>
          </cell>
        </row>
        <row r="2335">
          <cell r="B2335" t="str">
            <v>DRA-800623</v>
          </cell>
          <cell r="C2335" t="str">
            <v>MISSING</v>
          </cell>
          <cell r="D2335">
            <v>700</v>
          </cell>
          <cell r="G2335">
            <v>38068</v>
          </cell>
          <cell r="M2335" t="str">
            <v>INSERT CNMG433MG KC935 KENNAMETAL</v>
          </cell>
        </row>
        <row r="2336">
          <cell r="B2336" t="str">
            <v>DRA-800624</v>
          </cell>
          <cell r="C2336" t="str">
            <v>MISSING</v>
          </cell>
          <cell r="D2336">
            <v>700</v>
          </cell>
          <cell r="F2336" t="str">
            <v>X</v>
          </cell>
          <cell r="G2336">
            <v>38000</v>
          </cell>
          <cell r="M2336" t="str">
            <v>INSERT, VALENITE DNMG 432 VO1</v>
          </cell>
        </row>
        <row r="2337">
          <cell r="B2337" t="str">
            <v>DRA-800625</v>
          </cell>
          <cell r="C2337" t="str">
            <v>MISSING</v>
          </cell>
          <cell r="D2337">
            <v>700</v>
          </cell>
          <cell r="F2337" t="str">
            <v>X</v>
          </cell>
          <cell r="G2337">
            <v>36840</v>
          </cell>
          <cell r="M2337" t="str">
            <v>INSERT, KENNAMETAL TPMR322 KC935</v>
          </cell>
        </row>
        <row r="2338">
          <cell r="B2338" t="str">
            <v>DRA-800626</v>
          </cell>
          <cell r="C2338" t="str">
            <v>MISSING</v>
          </cell>
          <cell r="D2338">
            <v>700</v>
          </cell>
          <cell r="F2338" t="str">
            <v>X</v>
          </cell>
          <cell r="G2338">
            <v>36840</v>
          </cell>
          <cell r="M2338" t="str">
            <v>INSERT, SANDVIK TNMG 434 GR415</v>
          </cell>
        </row>
        <row r="2339">
          <cell r="B2339" t="str">
            <v>DRA-800627</v>
          </cell>
          <cell r="C2339" t="str">
            <v>MISSING</v>
          </cell>
          <cell r="D2339">
            <v>700</v>
          </cell>
          <cell r="G2339">
            <v>38148</v>
          </cell>
          <cell r="M2339" t="str">
            <v>INSERT, KENNAMETAL SNMG 432E KC910</v>
          </cell>
        </row>
        <row r="2340">
          <cell r="B2340" t="str">
            <v>DRA-800628</v>
          </cell>
          <cell r="C2340" t="str">
            <v>MISSING</v>
          </cell>
          <cell r="D2340">
            <v>700</v>
          </cell>
          <cell r="G2340">
            <v>38068</v>
          </cell>
          <cell r="M2340" t="str">
            <v>INSERT, KENNAMETAL SNMG-433MG KC935</v>
          </cell>
        </row>
        <row r="2341">
          <cell r="B2341" t="str">
            <v>DRA-800629</v>
          </cell>
          <cell r="C2341" t="str">
            <v>MISSING</v>
          </cell>
          <cell r="D2341">
            <v>700</v>
          </cell>
          <cell r="F2341" t="str">
            <v>X</v>
          </cell>
          <cell r="G2341">
            <v>36840</v>
          </cell>
          <cell r="M2341" t="str">
            <v>INSERT, KENNAMETAL TPG-222T KT125</v>
          </cell>
        </row>
        <row r="2342">
          <cell r="B2342" t="str">
            <v>DRA-800630</v>
          </cell>
          <cell r="C2342" t="str">
            <v>MISSING</v>
          </cell>
          <cell r="D2342">
            <v>700</v>
          </cell>
          <cell r="F2342" t="str">
            <v>X</v>
          </cell>
          <cell r="G2342">
            <v>37054</v>
          </cell>
          <cell r="M2342" t="str">
            <v>INSERT, KENNAMETAL CNMG 433-K KC990</v>
          </cell>
        </row>
        <row r="2343">
          <cell r="B2343" t="str">
            <v>DRA-800631</v>
          </cell>
          <cell r="C2343" t="str">
            <v>MISSING</v>
          </cell>
          <cell r="D2343">
            <v>700</v>
          </cell>
          <cell r="F2343" t="str">
            <v>X</v>
          </cell>
          <cell r="G2343">
            <v>36840</v>
          </cell>
          <cell r="M2343" t="str">
            <v>INSERT, KENNAMETAL TPG 222 GR 850</v>
          </cell>
        </row>
        <row r="2344">
          <cell r="B2344" t="str">
            <v>DRA-800632</v>
          </cell>
          <cell r="C2344" t="str">
            <v>MISSING</v>
          </cell>
          <cell r="D2344">
            <v>700</v>
          </cell>
          <cell r="F2344" t="str">
            <v>X</v>
          </cell>
          <cell r="G2344">
            <v>36972</v>
          </cell>
          <cell r="M2344" t="str">
            <v>INSERT, KENNAMETAL TNMG-433K KC950</v>
          </cell>
        </row>
        <row r="2345">
          <cell r="B2345" t="str">
            <v>DRA-800633</v>
          </cell>
          <cell r="C2345" t="str">
            <v>MISSING</v>
          </cell>
          <cell r="D2345">
            <v>700</v>
          </cell>
          <cell r="F2345" t="str">
            <v>X</v>
          </cell>
          <cell r="G2345">
            <v>36510</v>
          </cell>
          <cell r="M2345" t="str">
            <v>INSERT, KENNAMETAL TPGE-731 KT125</v>
          </cell>
        </row>
        <row r="2346">
          <cell r="B2346" t="str">
            <v>DRA-800634</v>
          </cell>
          <cell r="C2346" t="str">
            <v>MISSING</v>
          </cell>
          <cell r="D2346">
            <v>700</v>
          </cell>
          <cell r="F2346" t="str">
            <v>X</v>
          </cell>
          <cell r="G2346">
            <v>36510</v>
          </cell>
          <cell r="M2346" t="str">
            <v>INSERT, KENNAMETAL SPEB 322 KC725M</v>
          </cell>
        </row>
        <row r="2347">
          <cell r="B2347" t="str">
            <v>DRA-800635</v>
          </cell>
          <cell r="C2347" t="str">
            <v>MISSING</v>
          </cell>
          <cell r="D2347">
            <v>700</v>
          </cell>
          <cell r="F2347" t="str">
            <v>X</v>
          </cell>
          <cell r="G2347">
            <v>36510</v>
          </cell>
          <cell r="M2347" t="str">
            <v>INSERT, SANDVIK TCMT 2(1.5) 2-435</v>
          </cell>
        </row>
        <row r="2348">
          <cell r="B2348" t="str">
            <v>DRA-800636</v>
          </cell>
          <cell r="C2348" t="str">
            <v>MISSING</v>
          </cell>
          <cell r="D2348">
            <v>700</v>
          </cell>
          <cell r="G2348">
            <v>38077</v>
          </cell>
          <cell r="M2348" t="str">
            <v>INSERT, KENNAMETAL SPG-322 KC950</v>
          </cell>
        </row>
        <row r="2349">
          <cell r="B2349" t="str">
            <v>DRA-800637</v>
          </cell>
          <cell r="C2349" t="str">
            <v>MISSING</v>
          </cell>
          <cell r="D2349">
            <v>700</v>
          </cell>
          <cell r="F2349" t="str">
            <v>X</v>
          </cell>
          <cell r="G2349">
            <v>36840</v>
          </cell>
          <cell r="M2349" t="str">
            <v>INSERT, KENNAMETAL SPG-422 KC850</v>
          </cell>
        </row>
        <row r="2350">
          <cell r="B2350" t="str">
            <v>DRA-800638</v>
          </cell>
          <cell r="C2350" t="str">
            <v>MISSING</v>
          </cell>
          <cell r="D2350">
            <v>700</v>
          </cell>
          <cell r="G2350">
            <v>38182</v>
          </cell>
          <cell r="M2350" t="str">
            <v>INSERT, KENNAMETAL TPGM 21.52 KC950</v>
          </cell>
        </row>
        <row r="2351">
          <cell r="B2351" t="str">
            <v>DRA-800639</v>
          </cell>
          <cell r="C2351" t="str">
            <v>MISSING</v>
          </cell>
          <cell r="D2351">
            <v>700</v>
          </cell>
          <cell r="E2351" t="str">
            <v>F</v>
          </cell>
          <cell r="G2351">
            <v>38068</v>
          </cell>
          <cell r="M2351" t="str">
            <v>INSERT, KENNAMETAL CPGM 21.52 KC850</v>
          </cell>
        </row>
        <row r="2352">
          <cell r="B2352" t="str">
            <v>DRA-800640</v>
          </cell>
          <cell r="C2352" t="str">
            <v>MISSING</v>
          </cell>
          <cell r="D2352">
            <v>700</v>
          </cell>
          <cell r="G2352">
            <v>38077</v>
          </cell>
          <cell r="M2352" t="str">
            <v>INSERT, KENNAMETAL SPG-423 KC850</v>
          </cell>
        </row>
        <row r="2353">
          <cell r="B2353" t="str">
            <v>DRA-800641</v>
          </cell>
          <cell r="C2353" t="str">
            <v>MISSING</v>
          </cell>
          <cell r="D2353">
            <v>700</v>
          </cell>
          <cell r="F2353" t="str">
            <v>X</v>
          </cell>
          <cell r="G2353">
            <v>36510</v>
          </cell>
          <cell r="M2353" t="str">
            <v>INSERT,  PGM-433 GRADE 435 SANVIK</v>
          </cell>
        </row>
        <row r="2354">
          <cell r="B2354" t="str">
            <v>DRA-800642</v>
          </cell>
          <cell r="C2354" t="str">
            <v>MISSING</v>
          </cell>
          <cell r="D2354">
            <v>700</v>
          </cell>
          <cell r="F2354" t="str">
            <v>X</v>
          </cell>
          <cell r="G2354">
            <v>37927</v>
          </cell>
          <cell r="M2354" t="str">
            <v>INSERT,CCMT3252LFKC935 3609824</v>
          </cell>
        </row>
        <row r="2355">
          <cell r="B2355" t="str">
            <v>DRA-800643</v>
          </cell>
          <cell r="C2355" t="str">
            <v>MISSING</v>
          </cell>
          <cell r="D2355">
            <v>700</v>
          </cell>
          <cell r="G2355">
            <v>38077</v>
          </cell>
          <cell r="M2355" t="str">
            <v>INSERT, KENNAMETAL TPG-432 KC850</v>
          </cell>
        </row>
        <row r="2356">
          <cell r="B2356" t="str">
            <v>DRA-800644</v>
          </cell>
          <cell r="C2356" t="str">
            <v>MISSING</v>
          </cell>
          <cell r="D2356">
            <v>700</v>
          </cell>
          <cell r="F2356" t="str">
            <v>X</v>
          </cell>
          <cell r="G2356">
            <v>36840</v>
          </cell>
          <cell r="M2356" t="str">
            <v>INSERT, KENNAMETAL SPG423 KT125</v>
          </cell>
        </row>
        <row r="2357">
          <cell r="B2357" t="str">
            <v>DRA-800645</v>
          </cell>
          <cell r="C2357" t="str">
            <v>MISSING</v>
          </cell>
          <cell r="D2357">
            <v>700</v>
          </cell>
          <cell r="F2357" t="str">
            <v>X</v>
          </cell>
          <cell r="G2357">
            <v>36511</v>
          </cell>
          <cell r="M2357" t="str">
            <v>INSERT, KENNAMETAL CELL 8</v>
          </cell>
        </row>
        <row r="2358">
          <cell r="B2358" t="str">
            <v>DRA-800646</v>
          </cell>
          <cell r="C2358" t="str">
            <v>MISSING</v>
          </cell>
          <cell r="D2358">
            <v>700</v>
          </cell>
          <cell r="G2358">
            <v>38077</v>
          </cell>
          <cell r="M2358" t="str">
            <v>INSERT, KENNAMETAL SNGA-434T K090</v>
          </cell>
        </row>
        <row r="2359">
          <cell r="B2359" t="str">
            <v>DRA-800647</v>
          </cell>
          <cell r="C2359" t="str">
            <v>MISSING</v>
          </cell>
          <cell r="D2359">
            <v>700</v>
          </cell>
          <cell r="F2359" t="str">
            <v>X</v>
          </cell>
          <cell r="G2359">
            <v>37564</v>
          </cell>
          <cell r="M2359" t="str">
            <v>INSERT, GROOVING</v>
          </cell>
        </row>
        <row r="2360">
          <cell r="B2360" t="str">
            <v>DRA-800648</v>
          </cell>
          <cell r="C2360" t="str">
            <v>MISSING</v>
          </cell>
          <cell r="D2360">
            <v>700</v>
          </cell>
          <cell r="G2360">
            <v>38077</v>
          </cell>
          <cell r="M2360" t="str">
            <v>INSERT, KENNAMETAL TNMG542 GRADE 435</v>
          </cell>
        </row>
        <row r="2361">
          <cell r="B2361" t="str">
            <v>DRA-800649</v>
          </cell>
          <cell r="C2361" t="str">
            <v>MISSING</v>
          </cell>
          <cell r="D2361">
            <v>700</v>
          </cell>
          <cell r="F2361" t="str">
            <v>X</v>
          </cell>
          <cell r="G2361">
            <v>35774</v>
          </cell>
          <cell r="M2361" t="str">
            <v>INSERT, KENNAMETAL TNG-333 KT125</v>
          </cell>
        </row>
        <row r="2362">
          <cell r="B2362" t="str">
            <v>DRA-800650</v>
          </cell>
          <cell r="C2362" t="str">
            <v>MISSING</v>
          </cell>
          <cell r="D2362">
            <v>700</v>
          </cell>
          <cell r="G2362">
            <v>38148</v>
          </cell>
          <cell r="M2362" t="str">
            <v>INSERT, KENNAMETAL CNGA432T K090</v>
          </cell>
        </row>
        <row r="2363">
          <cell r="B2363" t="str">
            <v>DRA-800651</v>
          </cell>
          <cell r="C2363" t="str">
            <v>MISSING</v>
          </cell>
          <cell r="D2363">
            <v>700</v>
          </cell>
          <cell r="F2363" t="str">
            <v>X</v>
          </cell>
          <cell r="G2363">
            <v>36249</v>
          </cell>
          <cell r="M2363" t="str">
            <v>INSERT, HARD TURNING NU-CNMA-432-250</v>
          </cell>
        </row>
        <row r="2364">
          <cell r="B2364" t="str">
            <v>DRA-800652</v>
          </cell>
          <cell r="C2364" t="str">
            <v>MISSING</v>
          </cell>
          <cell r="D2364">
            <v>700</v>
          </cell>
          <cell r="G2364">
            <v>38152</v>
          </cell>
          <cell r="M2364" t="str">
            <v>INSERT, KENNAMETAL 283628ROO KC720</v>
          </cell>
        </row>
        <row r="2365">
          <cell r="B2365" t="str">
            <v>DRA-800653</v>
          </cell>
          <cell r="C2365" t="str">
            <v>MISSING</v>
          </cell>
          <cell r="D2365">
            <v>700</v>
          </cell>
          <cell r="G2365">
            <v>38066</v>
          </cell>
          <cell r="M2365" t="str">
            <v>INSERT, KENNAMETAL 238697R05 KC720</v>
          </cell>
        </row>
        <row r="2366">
          <cell r="B2366" t="str">
            <v>DRA-800654</v>
          </cell>
          <cell r="C2366" t="str">
            <v>MISSING</v>
          </cell>
          <cell r="D2366">
            <v>700</v>
          </cell>
          <cell r="G2366">
            <v>38077</v>
          </cell>
          <cell r="M2366" t="str">
            <v>INSERT, KENNAMETAL TPG-222 KD100</v>
          </cell>
        </row>
        <row r="2367">
          <cell r="B2367" t="str">
            <v>DRA-800655</v>
          </cell>
          <cell r="C2367" t="str">
            <v>MISSING</v>
          </cell>
          <cell r="D2367">
            <v>700</v>
          </cell>
          <cell r="F2367" t="str">
            <v>X</v>
          </cell>
          <cell r="G2367">
            <v>36840</v>
          </cell>
          <cell r="M2367" t="str">
            <v>GROOVE TOOL HOLDER</v>
          </cell>
        </row>
        <row r="2368">
          <cell r="B2368" t="str">
            <v>DRA-800656</v>
          </cell>
          <cell r="C2368" t="str">
            <v>MISSING</v>
          </cell>
          <cell r="D2368">
            <v>700</v>
          </cell>
          <cell r="F2368" t="str">
            <v>X</v>
          </cell>
          <cell r="G2368">
            <v>36510</v>
          </cell>
          <cell r="M2368" t="str">
            <v>INSERT, SANDVIK RCMT 3(2.5) GR 435</v>
          </cell>
        </row>
        <row r="2369">
          <cell r="B2369" t="str">
            <v>DRA-800657</v>
          </cell>
          <cell r="C2369" t="str">
            <v>MISSING</v>
          </cell>
          <cell r="D2369">
            <v>700</v>
          </cell>
          <cell r="F2369" t="str">
            <v>X</v>
          </cell>
          <cell r="G2369">
            <v>35935</v>
          </cell>
          <cell r="M2369" t="str">
            <v>BAR, GROOVING (DWG 234329R00)</v>
          </cell>
        </row>
        <row r="2370">
          <cell r="B2370" t="str">
            <v>DRA-800776</v>
          </cell>
          <cell r="C2370" t="str">
            <v>MISSING</v>
          </cell>
          <cell r="D2370">
            <v>700</v>
          </cell>
          <cell r="F2370" t="str">
            <v>X</v>
          </cell>
          <cell r="G2370">
            <v>36840</v>
          </cell>
          <cell r="M2370" t="str">
            <v>INSERT, DIAMOND PPG 322 PAX3</v>
          </cell>
        </row>
        <row r="2371">
          <cell r="B2371" t="str">
            <v>DRA-800777</v>
          </cell>
          <cell r="C2371" t="str">
            <v>MISSING</v>
          </cell>
          <cell r="D2371">
            <v>700</v>
          </cell>
          <cell r="F2371" t="str">
            <v>X</v>
          </cell>
          <cell r="G2371">
            <v>37788</v>
          </cell>
          <cell r="M2371" t="str">
            <v>INSERT, KENNAMETAL, CCMT 3252 KC9010</v>
          </cell>
        </row>
        <row r="2372">
          <cell r="B2372" t="str">
            <v>DRA-800816</v>
          </cell>
          <cell r="C2372" t="str">
            <v>MISSING</v>
          </cell>
          <cell r="D2372">
            <v>700</v>
          </cell>
          <cell r="F2372" t="str">
            <v>X</v>
          </cell>
          <cell r="G2372">
            <v>36510</v>
          </cell>
          <cell r="M2372" t="str">
            <v>INSERT, KENNAMETAL, GC4250 KC850</v>
          </cell>
        </row>
        <row r="2373">
          <cell r="B2373" t="str">
            <v>DRA-800817</v>
          </cell>
          <cell r="C2373" t="str">
            <v>MISSING</v>
          </cell>
          <cell r="D2373">
            <v>700</v>
          </cell>
          <cell r="G2373">
            <v>38068</v>
          </cell>
          <cell r="M2373" t="str">
            <v>INSERT, KENNAMETAL, CNMG-433LF KC935</v>
          </cell>
        </row>
        <row r="2374">
          <cell r="B2374" t="str">
            <v>DRA-800823</v>
          </cell>
          <cell r="C2374" t="str">
            <v>MISSING</v>
          </cell>
          <cell r="D2374">
            <v>700</v>
          </cell>
          <cell r="F2374" t="str">
            <v>X</v>
          </cell>
          <cell r="G2374">
            <v>36454</v>
          </cell>
          <cell r="M2374" t="str">
            <v>HARD TURN CHUCK JAWS/3084448/H-SEIKI</v>
          </cell>
        </row>
        <row r="2375">
          <cell r="B2375" t="str">
            <v>DRA-800824</v>
          </cell>
          <cell r="C2375" t="str">
            <v>MISSING</v>
          </cell>
          <cell r="D2375">
            <v>700</v>
          </cell>
          <cell r="F2375" t="str">
            <v>X</v>
          </cell>
          <cell r="G2375">
            <v>36906</v>
          </cell>
          <cell r="M2375" t="str">
            <v>HARD TURN CHUCK JAWS/HITACHI SEIKI*1</v>
          </cell>
        </row>
        <row r="2376">
          <cell r="B2376" t="str">
            <v>DRA-800825</v>
          </cell>
          <cell r="C2376" t="str">
            <v>MISSING</v>
          </cell>
          <cell r="D2376">
            <v>700</v>
          </cell>
          <cell r="F2376" t="str">
            <v>X</v>
          </cell>
          <cell r="G2376">
            <v>36249</v>
          </cell>
          <cell r="M2376" t="str">
            <v>Soft Chuck Jaws Mori Seiki SL4</v>
          </cell>
        </row>
        <row r="2377">
          <cell r="B2377" t="str">
            <v>DRA-800856</v>
          </cell>
          <cell r="C2377" t="str">
            <v>MISSING</v>
          </cell>
          <cell r="D2377">
            <v>700</v>
          </cell>
          <cell r="G2377">
            <v>38077</v>
          </cell>
          <cell r="M2377" t="str">
            <v>Holder - Special Hard Turning</v>
          </cell>
        </row>
        <row r="2378">
          <cell r="B2378" t="str">
            <v>DRA-800857</v>
          </cell>
          <cell r="C2378" t="str">
            <v>MISSING</v>
          </cell>
          <cell r="D2378">
            <v>700</v>
          </cell>
          <cell r="G2378">
            <v>38066</v>
          </cell>
          <cell r="M2378" t="str">
            <v>INSERT-TPMT 2152S0415M KD050 KENNAME</v>
          </cell>
        </row>
        <row r="2379">
          <cell r="B2379" t="str">
            <v>DRA-800858</v>
          </cell>
          <cell r="C2379" t="str">
            <v>MISSING</v>
          </cell>
          <cell r="D2379">
            <v>700</v>
          </cell>
          <cell r="G2379">
            <v>38000</v>
          </cell>
          <cell r="M2379" t="str">
            <v>Insert - Kennametal Grooving GC4250K</v>
          </cell>
        </row>
        <row r="2380">
          <cell r="B2380" t="str">
            <v>DRA-800859</v>
          </cell>
          <cell r="C2380" t="str">
            <v>MISSING</v>
          </cell>
          <cell r="D2380">
            <v>700</v>
          </cell>
          <cell r="G2380">
            <v>38174</v>
          </cell>
          <cell r="M2380" t="str">
            <v>HOLDER - SPECIAL GROOVING</v>
          </cell>
        </row>
        <row r="2381">
          <cell r="B2381" t="str">
            <v>DRA-800884</v>
          </cell>
          <cell r="C2381" t="str">
            <v>MISSING</v>
          </cell>
          <cell r="D2381">
            <v>700</v>
          </cell>
          <cell r="G2381">
            <v>38077</v>
          </cell>
          <cell r="M2381" t="str">
            <v>Insert - Diamond TPG322 KD100</v>
          </cell>
        </row>
        <row r="2382">
          <cell r="B2382" t="str">
            <v>DRA-800886</v>
          </cell>
          <cell r="C2382" t="str">
            <v>MISSING</v>
          </cell>
          <cell r="D2382">
            <v>700</v>
          </cell>
          <cell r="G2382">
            <v>38077</v>
          </cell>
          <cell r="M2382" t="str">
            <v>Insert - Kennemetal NG-331RK KC720</v>
          </cell>
        </row>
        <row r="2383">
          <cell r="B2383" t="str">
            <v>DRA-800943</v>
          </cell>
          <cell r="C2383" t="str">
            <v>MISSING</v>
          </cell>
          <cell r="D2383">
            <v>700</v>
          </cell>
          <cell r="G2383">
            <v>38176</v>
          </cell>
          <cell r="M2383" t="str">
            <v>INSERT,KENNAMETAL 35 DEGREE DIAMOND</v>
          </cell>
        </row>
        <row r="2384">
          <cell r="B2384" t="str">
            <v>DRA-800944</v>
          </cell>
          <cell r="C2384" t="str">
            <v>MISSING</v>
          </cell>
          <cell r="D2384">
            <v>700</v>
          </cell>
          <cell r="G2384">
            <v>37927</v>
          </cell>
          <cell r="M2384" t="str">
            <v>INSERT, KENNAMETAL 35 DEGREE DIAMOND</v>
          </cell>
        </row>
        <row r="2385">
          <cell r="B2385" t="str">
            <v>DRA-800945</v>
          </cell>
          <cell r="C2385" t="str">
            <v>MISSING</v>
          </cell>
          <cell r="D2385">
            <v>700</v>
          </cell>
          <cell r="G2385">
            <v>38111</v>
          </cell>
          <cell r="M2385" t="str">
            <v>CAGE, HARD TURN - CHECK REWORK STOCK</v>
          </cell>
        </row>
        <row r="2386">
          <cell r="B2386" t="str">
            <v>DRA-800946</v>
          </cell>
          <cell r="C2386" t="str">
            <v>MISSING</v>
          </cell>
          <cell r="D2386">
            <v>700</v>
          </cell>
          <cell r="G2386">
            <v>37855</v>
          </cell>
          <cell r="M2386" t="str">
            <v>CAGE,APEX 3680545/543</v>
          </cell>
        </row>
        <row r="2387">
          <cell r="B2387" t="str">
            <v>DRA-800947</v>
          </cell>
          <cell r="C2387" t="str">
            <v>MISSING</v>
          </cell>
          <cell r="D2387">
            <v>700</v>
          </cell>
          <cell r="G2387">
            <v>37855</v>
          </cell>
          <cell r="M2387" t="str">
            <v>CAGE.APEX 3680542</v>
          </cell>
        </row>
        <row r="2388">
          <cell r="B2388" t="str">
            <v>DRA-800948</v>
          </cell>
          <cell r="C2388" t="str">
            <v>MISSING</v>
          </cell>
          <cell r="D2388">
            <v>700</v>
          </cell>
          <cell r="G2388">
            <v>37855</v>
          </cell>
          <cell r="M2388" t="str">
            <v>CAGE, HARD TURN APEX GEARS</v>
          </cell>
        </row>
        <row r="2389">
          <cell r="B2389" t="str">
            <v>DRA-800949</v>
          </cell>
          <cell r="C2389" t="str">
            <v>MISSING</v>
          </cell>
          <cell r="D2389">
            <v>700</v>
          </cell>
          <cell r="G2389">
            <v>37855</v>
          </cell>
          <cell r="M2389" t="str">
            <v>CAGE,APEX 3680521</v>
          </cell>
        </row>
        <row r="2390">
          <cell r="B2390" t="str">
            <v>DRA-800950</v>
          </cell>
          <cell r="C2390" t="str">
            <v>MISSING</v>
          </cell>
          <cell r="D2390">
            <v>700</v>
          </cell>
          <cell r="G2390">
            <v>37855</v>
          </cell>
          <cell r="M2390" t="str">
            <v>CAGE,APEX 3680544</v>
          </cell>
        </row>
        <row r="2391">
          <cell r="B2391" t="str">
            <v>DRA-800951</v>
          </cell>
          <cell r="C2391" t="str">
            <v>MISSING</v>
          </cell>
          <cell r="D2391">
            <v>700</v>
          </cell>
          <cell r="G2391">
            <v>38037</v>
          </cell>
          <cell r="M2391" t="str">
            <v>CAGE,APEX  3680549</v>
          </cell>
        </row>
        <row r="2392">
          <cell r="B2392" t="str">
            <v>DRA-800952</v>
          </cell>
          <cell r="C2392" t="str">
            <v>MISSING</v>
          </cell>
          <cell r="D2392">
            <v>700</v>
          </cell>
          <cell r="G2392">
            <v>38082</v>
          </cell>
          <cell r="M2392" t="str">
            <v>CAGE, HARD TURN</v>
          </cell>
        </row>
        <row r="2393">
          <cell r="B2393" t="str">
            <v>DRA-800953</v>
          </cell>
          <cell r="C2393" t="str">
            <v>MISSING</v>
          </cell>
          <cell r="D2393">
            <v>700</v>
          </cell>
          <cell r="G2393">
            <v>38082</v>
          </cell>
          <cell r="M2393" t="str">
            <v>CAGE, HARDTURN 3090257</v>
          </cell>
        </row>
        <row r="2394">
          <cell r="B2394" t="str">
            <v>DRA-800954</v>
          </cell>
          <cell r="C2394" t="str">
            <v>MISSING</v>
          </cell>
          <cell r="D2394">
            <v>700</v>
          </cell>
          <cell r="G2394">
            <v>37855</v>
          </cell>
          <cell r="M2394" t="str">
            <v>CAGE,HARD TURN 3096340</v>
          </cell>
        </row>
        <row r="2395">
          <cell r="B2395" t="str">
            <v>DRA-800955</v>
          </cell>
          <cell r="C2395" t="str">
            <v>MISSING</v>
          </cell>
          <cell r="D2395">
            <v>700</v>
          </cell>
          <cell r="G2395">
            <v>37855</v>
          </cell>
          <cell r="M2395" t="str">
            <v>CAGE,HARDTURN 3090487</v>
          </cell>
        </row>
        <row r="2396">
          <cell r="B2396" t="str">
            <v>DRA-800956</v>
          </cell>
          <cell r="C2396" t="str">
            <v>MISSING</v>
          </cell>
          <cell r="D2396">
            <v>700</v>
          </cell>
          <cell r="G2396">
            <v>37855</v>
          </cell>
          <cell r="M2396" t="str">
            <v>CAGE,HARD TURN 3090484</v>
          </cell>
        </row>
        <row r="2397">
          <cell r="B2397" t="str">
            <v>DRA-800977</v>
          </cell>
          <cell r="C2397" t="str">
            <v>MISSING</v>
          </cell>
          <cell r="D2397">
            <v>700</v>
          </cell>
          <cell r="G2397">
            <v>38110</v>
          </cell>
          <cell r="M2397" t="str">
            <v>CAGE, HARD TURN P/N: 3161385</v>
          </cell>
        </row>
        <row r="2398">
          <cell r="B2398" t="str">
            <v>DRA-801022</v>
          </cell>
          <cell r="C2398" t="str">
            <v>MISSING</v>
          </cell>
          <cell r="D2398">
            <v>700</v>
          </cell>
          <cell r="G2398">
            <v>37855</v>
          </cell>
          <cell r="M2398" t="str">
            <v>CAGE HARD TURN 3073343(H-HINDGE MACH</v>
          </cell>
        </row>
        <row r="2399">
          <cell r="B2399" t="str">
            <v>DRA-801029</v>
          </cell>
          <cell r="C2399" t="str">
            <v>MISSING</v>
          </cell>
          <cell r="D2399">
            <v>700</v>
          </cell>
          <cell r="G2399">
            <v>38121</v>
          </cell>
          <cell r="M2399" t="str">
            <v>2NUDNMA433-BNX20 SUMITOMO INSERT</v>
          </cell>
        </row>
        <row r="2400">
          <cell r="B2400" t="str">
            <v>DRA-801030</v>
          </cell>
          <cell r="C2400" t="str">
            <v>MISSING</v>
          </cell>
          <cell r="D2400">
            <v>700</v>
          </cell>
          <cell r="G2400">
            <v>38104</v>
          </cell>
          <cell r="M2400" t="str">
            <v>SHIM CARBIDE IVSN-322 K9 @BOA800019</v>
          </cell>
        </row>
        <row r="2401">
          <cell r="B2401" t="str">
            <v>DRA-801039</v>
          </cell>
          <cell r="C2401" t="str">
            <v>MISSING</v>
          </cell>
          <cell r="D2401">
            <v>700</v>
          </cell>
          <cell r="G2401">
            <v>38078</v>
          </cell>
          <cell r="M2401" t="str">
            <v>JAWS HARD TURN CHUCK,PN 3008970/71</v>
          </cell>
        </row>
        <row r="2402">
          <cell r="B2402" t="str">
            <v>DRA-801040</v>
          </cell>
          <cell r="C2402" t="str">
            <v>MISSING</v>
          </cell>
          <cell r="D2402">
            <v>700</v>
          </cell>
          <cell r="G2402">
            <v>38078</v>
          </cell>
          <cell r="M2402" t="str">
            <v>JAWS HARD TURN PN3096340</v>
          </cell>
        </row>
        <row r="2403">
          <cell r="B2403" t="str">
            <v>DRA-801041</v>
          </cell>
          <cell r="C2403" t="str">
            <v>MISSING</v>
          </cell>
          <cell r="D2403">
            <v>700</v>
          </cell>
          <cell r="G2403">
            <v>38078</v>
          </cell>
          <cell r="M2403" t="str">
            <v>JAWS HARDTURN CHUCK PN3073343</v>
          </cell>
        </row>
        <row r="2404">
          <cell r="B2404" t="str">
            <v>DRA-801046</v>
          </cell>
          <cell r="C2404" t="str">
            <v>MISSING</v>
          </cell>
          <cell r="D2404">
            <v>700</v>
          </cell>
          <cell r="G2404">
            <v>38068</v>
          </cell>
          <cell r="M2404" t="str">
            <v>INSERT POCKET MILL SDEB26152 KC994M</v>
          </cell>
        </row>
        <row r="2405">
          <cell r="B2405" t="str">
            <v>DRA-801047</v>
          </cell>
          <cell r="C2405" t="str">
            <v>MISSING</v>
          </cell>
          <cell r="D2405">
            <v>700</v>
          </cell>
          <cell r="G2405">
            <v>38152</v>
          </cell>
          <cell r="M2405" t="str">
            <v>INSERT CARBIDE INSISDE SPGM2153 KC73</v>
          </cell>
        </row>
        <row r="2406">
          <cell r="B2406" t="str">
            <v>DRA-801048</v>
          </cell>
          <cell r="C2406" t="str">
            <v>MISSING</v>
          </cell>
          <cell r="D2406">
            <v>700</v>
          </cell>
          <cell r="G2406">
            <v>38070</v>
          </cell>
          <cell r="M2406" t="str">
            <v>INSERT POCKET MILLINGSPGM2153KC850</v>
          </cell>
        </row>
        <row r="2407">
          <cell r="B2407" t="str">
            <v>DRA-801053</v>
          </cell>
          <cell r="C2407" t="str">
            <v>MISSING</v>
          </cell>
          <cell r="D2407">
            <v>700</v>
          </cell>
          <cell r="G2407">
            <v>37855</v>
          </cell>
          <cell r="M2407" t="str">
            <v>CAGE HARDTURN HARDINGE3035195 300290</v>
          </cell>
        </row>
        <row r="2408">
          <cell r="B2408" t="str">
            <v>DRA-801081</v>
          </cell>
          <cell r="C2408" t="str">
            <v>MISSING</v>
          </cell>
          <cell r="D2408">
            <v>700</v>
          </cell>
          <cell r="G2408">
            <v>38077</v>
          </cell>
          <cell r="M2408" t="str">
            <v>INSERT 1/2"ROUND RCGT1204M0HP APEXDL</v>
          </cell>
        </row>
        <row r="2409">
          <cell r="B2409" t="str">
            <v>DRA-801083</v>
          </cell>
          <cell r="C2409" t="str">
            <v>MISSING</v>
          </cell>
          <cell r="D2409">
            <v>700</v>
          </cell>
          <cell r="G2409">
            <v>38132</v>
          </cell>
          <cell r="M2409" t="str">
            <v>NUCNMA433-BN600 SUMITOMO INSERT</v>
          </cell>
        </row>
        <row r="2410">
          <cell r="B2410" t="str">
            <v>DRA-801092</v>
          </cell>
          <cell r="C2410" t="str">
            <v>MISSING</v>
          </cell>
          <cell r="D2410">
            <v>700</v>
          </cell>
          <cell r="G2410">
            <v>38111</v>
          </cell>
          <cell r="M2410" t="str">
            <v>CAGE, HARD TURN - CHECK REWORK STOCK</v>
          </cell>
        </row>
        <row r="2411">
          <cell r="B2411" t="str">
            <v>DRA-801094</v>
          </cell>
          <cell r="C2411" t="str">
            <v>MISSING</v>
          </cell>
          <cell r="D2411">
            <v>700</v>
          </cell>
          <cell r="G2411">
            <v>37855</v>
          </cell>
          <cell r="M2411" t="str">
            <v>cage for p/n 207269/252 (hard turn)</v>
          </cell>
        </row>
        <row r="2412">
          <cell r="B2412" t="str">
            <v>DRA-801095</v>
          </cell>
          <cell r="C2412" t="str">
            <v>MISSING</v>
          </cell>
          <cell r="D2412">
            <v>700</v>
          </cell>
          <cell r="G2412">
            <v>37855</v>
          </cell>
          <cell r="M2412" t="str">
            <v>cage for p/n 3609824 (hard turn)</v>
          </cell>
        </row>
        <row r="2413">
          <cell r="B2413" t="str">
            <v>DRA-801096</v>
          </cell>
          <cell r="C2413" t="str">
            <v>MISSING</v>
          </cell>
          <cell r="D2413">
            <v>700</v>
          </cell>
          <cell r="G2413">
            <v>37937</v>
          </cell>
          <cell r="M2413" t="str">
            <v>cage for p/n 207268 (hard turn)</v>
          </cell>
        </row>
        <row r="2414">
          <cell r="B2414" t="str">
            <v>DRA-801097</v>
          </cell>
          <cell r="C2414" t="str">
            <v>MISSING</v>
          </cell>
          <cell r="D2414">
            <v>700</v>
          </cell>
          <cell r="G2414">
            <v>37937</v>
          </cell>
          <cell r="M2414" t="str">
            <v>cage for p/n 204945 (hard turn)</v>
          </cell>
        </row>
        <row r="2415">
          <cell r="B2415" t="str">
            <v>DRA-801098</v>
          </cell>
          <cell r="C2415" t="str">
            <v>MISSING</v>
          </cell>
          <cell r="D2415">
            <v>700</v>
          </cell>
          <cell r="G2415">
            <v>37855</v>
          </cell>
          <cell r="M2415" t="str">
            <v>hard turn cage</v>
          </cell>
        </row>
        <row r="2416">
          <cell r="B2416" t="str">
            <v>DRA-801099</v>
          </cell>
          <cell r="C2416" t="str">
            <v>MISSING</v>
          </cell>
          <cell r="D2416">
            <v>700</v>
          </cell>
          <cell r="G2416">
            <v>38152</v>
          </cell>
          <cell r="M2416" t="str">
            <v>INSERT RCGH43 KC850</v>
          </cell>
        </row>
        <row r="2417">
          <cell r="B2417" t="str">
            <v>DRA-801100</v>
          </cell>
          <cell r="C2417" t="str">
            <v>MISSING</v>
          </cell>
          <cell r="D2417">
            <v>700</v>
          </cell>
          <cell r="G2417">
            <v>38077</v>
          </cell>
          <cell r="M2417" t="str">
            <v>TOOL HOLDER PROON-164D</v>
          </cell>
        </row>
        <row r="2418">
          <cell r="B2418" t="str">
            <v>DRA-801120</v>
          </cell>
          <cell r="C2418" t="str">
            <v>MISSING</v>
          </cell>
          <cell r="D2418">
            <v>700</v>
          </cell>
          <cell r="G2418">
            <v>38078</v>
          </cell>
          <cell r="M2418" t="str">
            <v>hard turn jaws for p/n 207269/207252</v>
          </cell>
        </row>
        <row r="2419">
          <cell r="B2419" t="str">
            <v>DRA-801121</v>
          </cell>
          <cell r="C2419" t="str">
            <v>MISSING</v>
          </cell>
          <cell r="D2419">
            <v>700</v>
          </cell>
          <cell r="G2419">
            <v>38078</v>
          </cell>
          <cell r="M2419" t="str">
            <v>chuck jaws hard turn for p/n 204945</v>
          </cell>
        </row>
        <row r="2420">
          <cell r="B2420" t="str">
            <v>DRA-801122</v>
          </cell>
          <cell r="C2420" t="str">
            <v>MISSING</v>
          </cell>
          <cell r="D2420">
            <v>700</v>
          </cell>
          <cell r="G2420">
            <v>38078</v>
          </cell>
          <cell r="M2420" t="str">
            <v>chuck jaws hard turn for p/n 207268/</v>
          </cell>
        </row>
        <row r="2421">
          <cell r="B2421" t="str">
            <v>DRA-801123</v>
          </cell>
          <cell r="C2421" t="str">
            <v>MISSING</v>
          </cell>
          <cell r="D2421">
            <v>700</v>
          </cell>
          <cell r="G2421">
            <v>38078</v>
          </cell>
          <cell r="M2421" t="str">
            <v>chuck jaws hard turn for p/n 3609824</v>
          </cell>
        </row>
        <row r="2422">
          <cell r="B2422" t="str">
            <v>DRA-801124</v>
          </cell>
          <cell r="C2422" t="str">
            <v>MISSING</v>
          </cell>
          <cell r="D2422">
            <v>700</v>
          </cell>
          <cell r="F2422" t="str">
            <v>X</v>
          </cell>
          <cell r="G2422">
            <v>36327</v>
          </cell>
          <cell r="M2422" t="str">
            <v>del*chuck jaws hd turn p/n4514,1933,</v>
          </cell>
        </row>
        <row r="2423">
          <cell r="B2423" t="str">
            <v>DRA-801125</v>
          </cell>
          <cell r="C2423" t="str">
            <v>MISSING</v>
          </cell>
          <cell r="D2423">
            <v>700</v>
          </cell>
          <cell r="F2423" t="str">
            <v>X</v>
          </cell>
          <cell r="G2423">
            <v>36327</v>
          </cell>
          <cell r="M2423" t="str">
            <v>chuck jaws hard turn p/n 179464del</v>
          </cell>
        </row>
        <row r="2424">
          <cell r="B2424" t="str">
            <v>DRA-801126</v>
          </cell>
          <cell r="C2424" t="str">
            <v>MISSING</v>
          </cell>
          <cell r="D2424">
            <v>700</v>
          </cell>
          <cell r="F2424" t="str">
            <v>X</v>
          </cell>
          <cell r="G2424">
            <v>36327</v>
          </cell>
          <cell r="M2424" t="str">
            <v>chuck jaws hard turn p/n 3084445(del</v>
          </cell>
        </row>
        <row r="2425">
          <cell r="B2425" t="str">
            <v>DRA-801127</v>
          </cell>
          <cell r="C2425" t="str">
            <v>MISSING</v>
          </cell>
          <cell r="D2425">
            <v>700</v>
          </cell>
          <cell r="F2425" t="str">
            <v>X</v>
          </cell>
          <cell r="G2425">
            <v>36327</v>
          </cell>
          <cell r="M2425" t="str">
            <v>chuck jaws hard turn p/n 207276,271</v>
          </cell>
        </row>
        <row r="2426">
          <cell r="B2426" t="str">
            <v>DRA-801128</v>
          </cell>
          <cell r="C2426" t="str">
            <v>MISSING</v>
          </cell>
          <cell r="D2426">
            <v>700</v>
          </cell>
          <cell r="G2426">
            <v>38078</v>
          </cell>
          <cell r="M2426" t="str">
            <v>chuck jaws soft turn op.91 for p/n44</v>
          </cell>
        </row>
        <row r="2427">
          <cell r="B2427" t="str">
            <v>DRA-801129</v>
          </cell>
          <cell r="C2427" t="str">
            <v>MISSING</v>
          </cell>
          <cell r="D2427">
            <v>700</v>
          </cell>
          <cell r="G2427">
            <v>37855</v>
          </cell>
          <cell r="M2427" t="str">
            <v>cage hard turn p/n 207259,207253</v>
          </cell>
        </row>
        <row r="2428">
          <cell r="B2428" t="str">
            <v>DRA-801130</v>
          </cell>
          <cell r="C2428" t="str">
            <v>MISSING</v>
          </cell>
          <cell r="D2428">
            <v>700</v>
          </cell>
          <cell r="G2428">
            <v>37861</v>
          </cell>
          <cell r="M2428" t="str">
            <v>chuck jaws hard turn p/n 207259,2072</v>
          </cell>
        </row>
        <row r="2429">
          <cell r="B2429" t="str">
            <v>DRA-801131</v>
          </cell>
          <cell r="C2429" t="str">
            <v>MISSING</v>
          </cell>
          <cell r="D2429">
            <v>700</v>
          </cell>
          <cell r="G2429">
            <v>37855</v>
          </cell>
          <cell r="M2429" t="str">
            <v>cage hard turn p/n 142689/3014614</v>
          </cell>
        </row>
        <row r="2430">
          <cell r="B2430" t="str">
            <v>DRA-801132</v>
          </cell>
          <cell r="C2430" t="str">
            <v>MISSING</v>
          </cell>
          <cell r="D2430">
            <v>700</v>
          </cell>
          <cell r="F2430" t="str">
            <v>X</v>
          </cell>
          <cell r="G2430">
            <v>36864</v>
          </cell>
          <cell r="M2430" t="str">
            <v>chuck jaws hard turn p/n 142689,3014</v>
          </cell>
        </row>
        <row r="2431">
          <cell r="B2431" t="str">
            <v>DRA-801133</v>
          </cell>
          <cell r="C2431" t="str">
            <v>MISSING</v>
          </cell>
          <cell r="D2431">
            <v>700</v>
          </cell>
          <cell r="G2431">
            <v>37855</v>
          </cell>
          <cell r="M2431" t="str">
            <v>cage hard turn p/n 3084445</v>
          </cell>
        </row>
        <row r="2432">
          <cell r="B2432" t="str">
            <v>DRA-801134</v>
          </cell>
          <cell r="C2432" t="str">
            <v>MISSING</v>
          </cell>
          <cell r="D2432">
            <v>700</v>
          </cell>
          <cell r="F2432" t="str">
            <v>X</v>
          </cell>
          <cell r="G2432">
            <v>36698</v>
          </cell>
          <cell r="M2432" t="str">
            <v>chuck jaws hard turn p/n 3084445 TRI</v>
          </cell>
        </row>
        <row r="2433">
          <cell r="B2433" t="str">
            <v>DRA-801135</v>
          </cell>
          <cell r="C2433" t="str">
            <v>MISSING</v>
          </cell>
          <cell r="D2433">
            <v>700</v>
          </cell>
          <cell r="G2433">
            <v>37855</v>
          </cell>
          <cell r="M2433" t="str">
            <v>hard turn cage p/n 179464</v>
          </cell>
        </row>
        <row r="2434">
          <cell r="B2434" t="str">
            <v>DRA-801136</v>
          </cell>
          <cell r="C2434" t="str">
            <v>MISSING</v>
          </cell>
          <cell r="D2434">
            <v>700</v>
          </cell>
          <cell r="F2434" t="str">
            <v>X</v>
          </cell>
          <cell r="G2434">
            <v>36698</v>
          </cell>
          <cell r="M2434" t="str">
            <v>chuck jaws hard turn p/n 179464  del</v>
          </cell>
        </row>
        <row r="2435">
          <cell r="B2435" t="str">
            <v>DRA-801142</v>
          </cell>
          <cell r="C2435" t="str">
            <v>MISSING</v>
          </cell>
          <cell r="D2435">
            <v>700</v>
          </cell>
          <cell r="G2435">
            <v>38078</v>
          </cell>
          <cell r="M2435" t="str">
            <v>HARD TURN CHUCK JAWS</v>
          </cell>
        </row>
        <row r="2436">
          <cell r="B2436" t="str">
            <v>DRA-801167</v>
          </cell>
          <cell r="C2436" t="str">
            <v>MISSING</v>
          </cell>
          <cell r="D2436">
            <v>700</v>
          </cell>
          <cell r="G2436">
            <v>38068</v>
          </cell>
          <cell r="M2436" t="str">
            <v>INSERT, CNMG 433RN KC9040</v>
          </cell>
        </row>
        <row r="2437">
          <cell r="B2437" t="str">
            <v>DRA-801177</v>
          </cell>
          <cell r="C2437" t="str">
            <v>MISSING</v>
          </cell>
          <cell r="D2437">
            <v>700</v>
          </cell>
          <cell r="G2437">
            <v>37855</v>
          </cell>
          <cell r="M2437" t="str">
            <v>hard turn cage p/n 3681675 08c-00747</v>
          </cell>
        </row>
        <row r="2438">
          <cell r="B2438" t="str">
            <v>DRA-801178</v>
          </cell>
          <cell r="C2438" t="str">
            <v>MISSING</v>
          </cell>
          <cell r="D2438">
            <v>700</v>
          </cell>
          <cell r="G2438">
            <v>38078</v>
          </cell>
          <cell r="M2438" t="str">
            <v>hard turn jaws p/n 3681675 08c-00748</v>
          </cell>
        </row>
        <row r="2439">
          <cell r="B2439" t="str">
            <v>DRA-801180</v>
          </cell>
          <cell r="C2439" t="str">
            <v>MISSING</v>
          </cell>
          <cell r="D2439">
            <v>700</v>
          </cell>
          <cell r="F2439" t="str">
            <v>X</v>
          </cell>
          <cell r="G2439">
            <v>36598</v>
          </cell>
          <cell r="M2439" t="str">
            <v>HARD TURN CHUCK JAWS P/N 3084445 del</v>
          </cell>
        </row>
        <row r="2440">
          <cell r="B2440" t="str">
            <v>DRA-801181</v>
          </cell>
          <cell r="C2440" t="str">
            <v>MISSING</v>
          </cell>
          <cell r="D2440">
            <v>700</v>
          </cell>
          <cell r="F2440" t="str">
            <v>X</v>
          </cell>
          <cell r="G2440">
            <v>36881</v>
          </cell>
          <cell r="M2440" t="str">
            <v>HARD TURN JAWS P/N 3680542 delete</v>
          </cell>
        </row>
        <row r="2441">
          <cell r="B2441" t="str">
            <v>DRA-801182</v>
          </cell>
          <cell r="C2441" t="str">
            <v>MISSING</v>
          </cell>
          <cell r="D2441">
            <v>700</v>
          </cell>
          <cell r="F2441" t="str">
            <v>X</v>
          </cell>
          <cell r="G2441">
            <v>36881</v>
          </cell>
          <cell r="M2441" t="str">
            <v>HARD TURN CHUCK JAWS P/N 3680550 del</v>
          </cell>
        </row>
        <row r="2442">
          <cell r="B2442" t="str">
            <v>DRA-801185</v>
          </cell>
          <cell r="C2442" t="str">
            <v>MISSING</v>
          </cell>
          <cell r="D2442">
            <v>700</v>
          </cell>
          <cell r="G2442">
            <v>38078</v>
          </cell>
          <cell r="M2442" t="str">
            <v>CHUCK JAWS OP.91 TURN FINISH SIDE</v>
          </cell>
        </row>
        <row r="2443">
          <cell r="B2443" t="str">
            <v>DRA-801231</v>
          </cell>
          <cell r="C2443" t="str">
            <v>MISSING</v>
          </cell>
          <cell r="D2443">
            <v>700</v>
          </cell>
          <cell r="G2443">
            <v>37855</v>
          </cell>
          <cell r="M2443" t="str">
            <v>HARD TURN CAGE OP.295 FOR P/N 391877</v>
          </cell>
        </row>
        <row r="2444">
          <cell r="B2444" t="str">
            <v>DRA-801232</v>
          </cell>
          <cell r="C2444" t="str">
            <v>MISSING</v>
          </cell>
          <cell r="D2444">
            <v>700</v>
          </cell>
          <cell r="G2444">
            <v>38078</v>
          </cell>
          <cell r="M2444" t="str">
            <v>HARD TURN JAWS OP.295 P/N 3918776</v>
          </cell>
        </row>
        <row r="2445">
          <cell r="B2445" t="str">
            <v>DRA-801233</v>
          </cell>
          <cell r="C2445" t="str">
            <v>MISSING</v>
          </cell>
          <cell r="D2445">
            <v>700</v>
          </cell>
          <cell r="G2445">
            <v>38078</v>
          </cell>
          <cell r="M2445" t="str">
            <v>FINISH CHUCK JAWS OP.91 P/N 3918776</v>
          </cell>
        </row>
        <row r="2446">
          <cell r="B2446" t="str">
            <v>DRA-801234</v>
          </cell>
          <cell r="C2446" t="str">
            <v>MISSING</v>
          </cell>
          <cell r="D2446">
            <v>700</v>
          </cell>
          <cell r="F2446" t="str">
            <v>X</v>
          </cell>
          <cell r="G2446">
            <v>38110</v>
          </cell>
          <cell r="M2446" t="str">
            <v>ROUGH CHUCK JAWS OP.90 3918776</v>
          </cell>
        </row>
        <row r="2447">
          <cell r="B2447" t="str">
            <v>DRA-801235</v>
          </cell>
          <cell r="C2447" t="str">
            <v>MISSING</v>
          </cell>
          <cell r="D2447">
            <v>700</v>
          </cell>
          <cell r="G2447">
            <v>38078</v>
          </cell>
          <cell r="M2447" t="str">
            <v>HARD TURN CHUCK JAWS P/N 3090258</v>
          </cell>
        </row>
        <row r="2448">
          <cell r="B2448" t="str">
            <v>DRA-801239</v>
          </cell>
          <cell r="C2448" t="str">
            <v>MISSING</v>
          </cell>
          <cell r="D2448">
            <v>700</v>
          </cell>
          <cell r="G2448">
            <v>38078</v>
          </cell>
          <cell r="M2448" t="str">
            <v>chuck jaws new design finish turn</v>
          </cell>
        </row>
        <row r="2449">
          <cell r="B2449" t="str">
            <v>DRA-801244</v>
          </cell>
          <cell r="C2449" t="str">
            <v>MISSING</v>
          </cell>
          <cell r="D2449">
            <v>700</v>
          </cell>
          <cell r="G2449">
            <v>38078</v>
          </cell>
          <cell r="M2449" t="str">
            <v>CHUCK JAWS ROUGH TURN FORGING/391877</v>
          </cell>
        </row>
        <row r="2450">
          <cell r="B2450" t="str">
            <v>DRA-801245</v>
          </cell>
          <cell r="C2450" t="str">
            <v>MISSING</v>
          </cell>
          <cell r="D2450">
            <v>700</v>
          </cell>
          <cell r="G2450">
            <v>38078</v>
          </cell>
          <cell r="M2450" t="str">
            <v>CHUCK JAWS FINISH TURN FORGING /3918</v>
          </cell>
        </row>
        <row r="2451">
          <cell r="B2451" t="str">
            <v>DRA-801247</v>
          </cell>
          <cell r="C2451" t="str">
            <v>MISSING</v>
          </cell>
          <cell r="D2451">
            <v>700</v>
          </cell>
          <cell r="G2451">
            <v>38132</v>
          </cell>
          <cell r="M2451" t="str">
            <v>INSERT, HARD TURN - NUCCGA-32.51 BN2</v>
          </cell>
        </row>
        <row r="2452">
          <cell r="B2452" t="str">
            <v>DRA-801248</v>
          </cell>
          <cell r="C2452" t="str">
            <v>MISSING</v>
          </cell>
          <cell r="D2452">
            <v>700</v>
          </cell>
          <cell r="G2452">
            <v>37855</v>
          </cell>
          <cell r="M2452" t="str">
            <v>HARD TURN CAGE FOR P/N 3954237</v>
          </cell>
        </row>
        <row r="2453">
          <cell r="B2453" t="str">
            <v>DRA-801249</v>
          </cell>
          <cell r="C2453" t="str">
            <v>MISSING</v>
          </cell>
          <cell r="D2453">
            <v>700</v>
          </cell>
          <cell r="G2453">
            <v>38078</v>
          </cell>
          <cell r="M2453" t="str">
            <v>HARD TURN CHUCK JAWS FOR P/N 3954237</v>
          </cell>
        </row>
        <row r="2454">
          <cell r="B2454" t="str">
            <v>DRA-801250</v>
          </cell>
          <cell r="C2454" t="str">
            <v>MISSING</v>
          </cell>
          <cell r="D2454">
            <v>700</v>
          </cell>
          <cell r="G2454">
            <v>38078</v>
          </cell>
          <cell r="M2454" t="str">
            <v>FINISH JAWS FOR P/N 3954237</v>
          </cell>
        </row>
        <row r="2455">
          <cell r="B2455" t="str">
            <v>DRA-801277</v>
          </cell>
          <cell r="C2455" t="str">
            <v>MISSING</v>
          </cell>
          <cell r="D2455">
            <v>700</v>
          </cell>
          <cell r="G2455">
            <v>38078</v>
          </cell>
          <cell r="M2455" t="str">
            <v>CHUCK JAWS,HARD TURN 3946436/3942755</v>
          </cell>
        </row>
        <row r="2456">
          <cell r="B2456" t="str">
            <v>DRA-801284</v>
          </cell>
          <cell r="C2456" t="str">
            <v>MISSING</v>
          </cell>
          <cell r="D2456">
            <v>700</v>
          </cell>
          <cell r="G2456">
            <v>38106</v>
          </cell>
          <cell r="M2456" t="str">
            <v>OD GROOVE BAR OP90 3935414 PLATE</v>
          </cell>
        </row>
        <row r="2457">
          <cell r="B2457" t="str">
            <v>DRA-801285</v>
          </cell>
          <cell r="C2457" t="str">
            <v>MISSING</v>
          </cell>
          <cell r="D2457">
            <v>700</v>
          </cell>
          <cell r="G2457">
            <v>38106</v>
          </cell>
          <cell r="M2457" t="str">
            <v>O.D.GROOVE BAR OP 90 SCISSOR 3935413</v>
          </cell>
        </row>
        <row r="2458">
          <cell r="B2458" t="str">
            <v>DRA-801302</v>
          </cell>
          <cell r="C2458" t="str">
            <v>MISSING</v>
          </cell>
          <cell r="D2458">
            <v>700</v>
          </cell>
          <cell r="G2458">
            <v>38104</v>
          </cell>
          <cell r="M2458" t="str">
            <v>2NUVNMA331-BN250 SUMITOMO INSERT</v>
          </cell>
        </row>
        <row r="2459">
          <cell r="B2459" t="str">
            <v>DRA-801325</v>
          </cell>
          <cell r="C2459" t="str">
            <v>MISSING</v>
          </cell>
          <cell r="D2459">
            <v>700</v>
          </cell>
          <cell r="G2459">
            <v>38077</v>
          </cell>
          <cell r="M2459" t="str">
            <v>cdhb12061 kc5010 black 5/32 ic 80 de</v>
          </cell>
        </row>
        <row r="2460">
          <cell r="B2460" t="str">
            <v>DRA-801331</v>
          </cell>
          <cell r="C2460" t="str">
            <v>MISSING</v>
          </cell>
          <cell r="D2460">
            <v>700</v>
          </cell>
          <cell r="G2460">
            <v>38188</v>
          </cell>
          <cell r="M2460" t="str">
            <v>GROOVING BAR</v>
          </cell>
        </row>
        <row r="2461">
          <cell r="B2461" t="str">
            <v>DRA-801332</v>
          </cell>
          <cell r="C2461" t="str">
            <v>MISSING</v>
          </cell>
          <cell r="D2461">
            <v>700</v>
          </cell>
          <cell r="G2461">
            <v>38164</v>
          </cell>
          <cell r="M2461" t="str">
            <v>GROOVE INSERT GIF 8.00E-1.20IC908</v>
          </cell>
        </row>
        <row r="2462">
          <cell r="B2462" t="str">
            <v>DRA-801341</v>
          </cell>
          <cell r="C2462" t="str">
            <v>MISSING</v>
          </cell>
          <cell r="D2462">
            <v>700</v>
          </cell>
          <cell r="G2462">
            <v>37940</v>
          </cell>
          <cell r="M2462" t="str">
            <v>cage for p/n 2949358 echo</v>
          </cell>
        </row>
        <row r="2463">
          <cell r="B2463" t="str">
            <v>DRA-801342</v>
          </cell>
          <cell r="C2463" t="str">
            <v>MISSING</v>
          </cell>
          <cell r="D2463">
            <v>700</v>
          </cell>
          <cell r="F2463" t="str">
            <v>X</v>
          </cell>
          <cell r="G2463">
            <v>37634</v>
          </cell>
          <cell r="M2463" t="str">
            <v>CNMG 433MW KC9010 80 DEGREE TURNING</v>
          </cell>
        </row>
        <row r="2464">
          <cell r="B2464" t="str">
            <v>DRA-801343</v>
          </cell>
          <cell r="C2464" t="str">
            <v>MISSING</v>
          </cell>
          <cell r="D2464">
            <v>700</v>
          </cell>
          <cell r="F2464" t="str">
            <v>X</v>
          </cell>
          <cell r="G2464">
            <v>37634</v>
          </cell>
          <cell r="M2464" t="str">
            <v>CNMG433FW KC9010 80 DEGREE DIAMOND</v>
          </cell>
        </row>
        <row r="2465">
          <cell r="B2465" t="str">
            <v>DRA-801369</v>
          </cell>
          <cell r="C2465" t="str">
            <v>MISSING</v>
          </cell>
          <cell r="D2465">
            <v>700</v>
          </cell>
          <cell r="G2465">
            <v>38066</v>
          </cell>
          <cell r="M2465" t="str">
            <v>tnmg433k-kc950 triangle insert carbi</v>
          </cell>
        </row>
        <row r="2466">
          <cell r="B2466" t="str">
            <v>DRA-801371</v>
          </cell>
          <cell r="C2466" t="str">
            <v>MISSING</v>
          </cell>
          <cell r="D2466">
            <v>700</v>
          </cell>
          <cell r="F2466" t="str">
            <v>X</v>
          </cell>
          <cell r="G2466">
            <v>38194</v>
          </cell>
          <cell r="M2466" t="str">
            <v>BFTX0409N LOCKING SCREW SUMITOMO</v>
          </cell>
        </row>
        <row r="2467">
          <cell r="B2467" t="str">
            <v>DRA-801372</v>
          </cell>
          <cell r="C2467" t="str">
            <v>MISSING</v>
          </cell>
          <cell r="D2467">
            <v>700</v>
          </cell>
          <cell r="G2467">
            <v>38078</v>
          </cell>
          <cell r="M2467" t="str">
            <v>FINISH TURN JAWS NEW DESIGN OP91 FIN</v>
          </cell>
        </row>
        <row r="2468">
          <cell r="B2468" t="str">
            <v>DRA-801373</v>
          </cell>
          <cell r="C2468" t="str">
            <v>MISSING</v>
          </cell>
          <cell r="D2468">
            <v>700</v>
          </cell>
          <cell r="G2468">
            <v>38078</v>
          </cell>
          <cell r="M2468" t="str">
            <v>hard turn jaws for p/n 3090484/20725</v>
          </cell>
        </row>
        <row r="2469">
          <cell r="B2469" t="str">
            <v>DRA-801375</v>
          </cell>
          <cell r="C2469" t="str">
            <v>MISSING</v>
          </cell>
          <cell r="D2469">
            <v>700</v>
          </cell>
          <cell r="G2469">
            <v>37855</v>
          </cell>
          <cell r="M2469" t="str">
            <v>HARD TURN CAGE FOR P/N 207253</v>
          </cell>
        </row>
        <row r="2470">
          <cell r="B2470" t="str">
            <v>DRA-801376</v>
          </cell>
          <cell r="C2470" t="str">
            <v>MISSING</v>
          </cell>
          <cell r="D2470">
            <v>700</v>
          </cell>
          <cell r="G2470">
            <v>38078</v>
          </cell>
          <cell r="M2470" t="str">
            <v>HARD TURN CHUCK JAWS FOR P/N 207253</v>
          </cell>
        </row>
        <row r="2471">
          <cell r="B2471" t="str">
            <v>DRA-801377</v>
          </cell>
          <cell r="C2471" t="str">
            <v>MISSING</v>
          </cell>
          <cell r="D2471">
            <v>700</v>
          </cell>
          <cell r="G2471">
            <v>37855</v>
          </cell>
          <cell r="M2471" t="str">
            <v>HARD TURN CAGE FOR P/N 3014614/14268</v>
          </cell>
        </row>
        <row r="2472">
          <cell r="B2472" t="str">
            <v>DRA-801378</v>
          </cell>
          <cell r="C2472" t="str">
            <v>MISSING</v>
          </cell>
          <cell r="D2472">
            <v>700</v>
          </cell>
          <cell r="G2472">
            <v>38078</v>
          </cell>
          <cell r="M2472" t="str">
            <v>HARD TURN CHUCK JAWS FOR P/N 3014614</v>
          </cell>
        </row>
        <row r="2473">
          <cell r="B2473" t="str">
            <v>DRA-801381</v>
          </cell>
          <cell r="C2473" t="str">
            <v>MISSING</v>
          </cell>
          <cell r="D2473">
            <v>700</v>
          </cell>
          <cell r="G2473">
            <v>38078</v>
          </cell>
          <cell r="M2473" t="str">
            <v>chuck jaws finish side op91 p/n 3078</v>
          </cell>
        </row>
        <row r="2474">
          <cell r="B2474" t="str">
            <v>DRA-801391</v>
          </cell>
          <cell r="C2474" t="str">
            <v>MISSING</v>
          </cell>
          <cell r="D2474">
            <v>700</v>
          </cell>
          <cell r="G2474">
            <v>38078</v>
          </cell>
          <cell r="M2474" t="str">
            <v>adjustable rest pads for # 3073344/8</v>
          </cell>
        </row>
        <row r="2475">
          <cell r="B2475" t="str">
            <v>DRA-801398</v>
          </cell>
          <cell r="C2475" t="str">
            <v>MISSING</v>
          </cell>
          <cell r="D2475">
            <v>700</v>
          </cell>
          <cell r="G2475">
            <v>37861</v>
          </cell>
          <cell r="M2475" t="str">
            <v>HARD TURN JAWS FOR ECHO 779.1.9358.4</v>
          </cell>
        </row>
        <row r="2476">
          <cell r="B2476" t="str">
            <v>DRA-801400</v>
          </cell>
          <cell r="C2476" t="str">
            <v>MISSING</v>
          </cell>
          <cell r="D2476">
            <v>700</v>
          </cell>
          <cell r="G2476">
            <v>38078</v>
          </cell>
          <cell r="M2476" t="str">
            <v>CHUCK JAWS FOR P/N 3680545/3681674</v>
          </cell>
        </row>
        <row r="2477">
          <cell r="B2477" t="str">
            <v>DRA-801405</v>
          </cell>
          <cell r="C2477" t="str">
            <v>MISSING</v>
          </cell>
          <cell r="D2477">
            <v>700</v>
          </cell>
          <cell r="G2477">
            <v>38077</v>
          </cell>
          <cell r="M2477" t="str">
            <v>BORING BAR A20-MCKNR4 FOR P/N 9358/5</v>
          </cell>
        </row>
        <row r="2478">
          <cell r="B2478" t="str">
            <v>DRA-801406</v>
          </cell>
          <cell r="C2478" t="str">
            <v>MISSING</v>
          </cell>
          <cell r="D2478">
            <v>700</v>
          </cell>
          <cell r="G2478">
            <v>38077</v>
          </cell>
          <cell r="M2478" t="str">
            <v>BORING BAR A20-MCKNL4 FOR P/N 9358/5</v>
          </cell>
        </row>
        <row r="2479">
          <cell r="B2479" t="str">
            <v>DRA-801407</v>
          </cell>
          <cell r="C2479" t="str">
            <v>MISSING</v>
          </cell>
          <cell r="D2479">
            <v>700</v>
          </cell>
          <cell r="G2479">
            <v>38077</v>
          </cell>
          <cell r="M2479" t="str">
            <v>CLAMP SCREW - KENNAMETAL MS1595</v>
          </cell>
        </row>
        <row r="2480">
          <cell r="B2480" t="str">
            <v>DRA-801408</v>
          </cell>
          <cell r="C2480" t="str">
            <v>MISSING</v>
          </cell>
          <cell r="D2480">
            <v>700</v>
          </cell>
          <cell r="G2480">
            <v>38068</v>
          </cell>
          <cell r="M2480" t="str">
            <v>CLAMP CK-43</v>
          </cell>
        </row>
        <row r="2481">
          <cell r="B2481" t="str">
            <v>DRA-801409</v>
          </cell>
          <cell r="C2481" t="str">
            <v>MISSING</v>
          </cell>
          <cell r="D2481">
            <v>700</v>
          </cell>
          <cell r="G2481">
            <v>38077</v>
          </cell>
          <cell r="M2481" t="str">
            <v>TOOL HOLDER OD GROOVING NSR-163D P/N</v>
          </cell>
        </row>
        <row r="2482">
          <cell r="B2482" t="str">
            <v>DRA-801410</v>
          </cell>
          <cell r="C2482" t="str">
            <v>MISSING</v>
          </cell>
          <cell r="D2482">
            <v>700</v>
          </cell>
          <cell r="G2482">
            <v>38077</v>
          </cell>
          <cell r="M2482" t="str">
            <v>INSERT GROOVING NG3M250RK KC5025 P/N</v>
          </cell>
        </row>
        <row r="2483">
          <cell r="B2483" t="str">
            <v>DRA-801411</v>
          </cell>
          <cell r="C2483" t="str">
            <v>MISSING</v>
          </cell>
          <cell r="D2483">
            <v>700</v>
          </cell>
          <cell r="G2483">
            <v>38085</v>
          </cell>
          <cell r="M2483" t="str">
            <v>TOOL HOLDER MVJNL-163D FOR 5413/5414</v>
          </cell>
        </row>
        <row r="2484">
          <cell r="B2484" t="str">
            <v>DRA-801412</v>
          </cell>
          <cell r="C2484" t="str">
            <v>MISSING</v>
          </cell>
          <cell r="D2484">
            <v>700</v>
          </cell>
          <cell r="G2484">
            <v>38094</v>
          </cell>
          <cell r="M2484" t="str">
            <v>TOOL HOLDER MVJNR-163D FOR 5413/5414</v>
          </cell>
        </row>
        <row r="2485">
          <cell r="B2485" t="str">
            <v>DRA-801413</v>
          </cell>
          <cell r="C2485" t="str">
            <v>MISSING</v>
          </cell>
          <cell r="D2485">
            <v>700</v>
          </cell>
          <cell r="G2485">
            <v>38077</v>
          </cell>
          <cell r="M2485" t="str">
            <v>FACE GROOVING TOOL HOLDER,</v>
          </cell>
        </row>
        <row r="2486">
          <cell r="B2486" t="str">
            <v>DRA-801414</v>
          </cell>
          <cell r="C2486" t="str">
            <v>MISSING</v>
          </cell>
          <cell r="D2486">
            <v>700</v>
          </cell>
          <cell r="G2486">
            <v>38077</v>
          </cell>
          <cell r="M2486" t="str">
            <v>INSERT FACE GROOVING A3G0605M06404DM</v>
          </cell>
        </row>
        <row r="2487">
          <cell r="B2487" t="str">
            <v>DRA-801415</v>
          </cell>
          <cell r="C2487" t="str">
            <v>MISSING</v>
          </cell>
          <cell r="D2487">
            <v>700</v>
          </cell>
          <cell r="G2487">
            <v>38004</v>
          </cell>
          <cell r="M2487" t="str">
            <v>HARD TURN CAGE P/N: 207248</v>
          </cell>
        </row>
        <row r="2488">
          <cell r="B2488" t="str">
            <v>DRA-801416</v>
          </cell>
          <cell r="C2488" t="str">
            <v>MISSING</v>
          </cell>
          <cell r="D2488">
            <v>700</v>
          </cell>
          <cell r="G2488">
            <v>37855</v>
          </cell>
          <cell r="M2488" t="str">
            <v>HARD TURN CAGE FOR 206747</v>
          </cell>
        </row>
        <row r="2489">
          <cell r="B2489" t="str">
            <v>DRA-801417</v>
          </cell>
          <cell r="C2489" t="str">
            <v>MISSING</v>
          </cell>
          <cell r="D2489">
            <v>700</v>
          </cell>
          <cell r="G2489">
            <v>38078</v>
          </cell>
          <cell r="M2489" t="str">
            <v>ROUGH JAWS FOR P/N 6126-71-3310</v>
          </cell>
        </row>
        <row r="2490">
          <cell r="B2490" t="str">
            <v>DRA-801418</v>
          </cell>
          <cell r="C2490" t="str">
            <v>MISSING</v>
          </cell>
          <cell r="D2490">
            <v>700</v>
          </cell>
          <cell r="G2490">
            <v>38078</v>
          </cell>
          <cell r="M2490" t="str">
            <v>FINISH JAWS FOR P/N 6126-71-3310</v>
          </cell>
        </row>
        <row r="2491">
          <cell r="B2491" t="str">
            <v>DRA-801419</v>
          </cell>
          <cell r="C2491" t="str">
            <v>MISSING</v>
          </cell>
          <cell r="D2491">
            <v>700</v>
          </cell>
          <cell r="G2491">
            <v>38077</v>
          </cell>
          <cell r="M2491" t="str">
            <v>INSERT NG2M170 LK KC5025</v>
          </cell>
        </row>
        <row r="2492">
          <cell r="B2492" t="str">
            <v>DRA-801420</v>
          </cell>
          <cell r="C2492" t="str">
            <v>MISSING</v>
          </cell>
          <cell r="D2492">
            <v>700</v>
          </cell>
          <cell r="G2492">
            <v>38077</v>
          </cell>
          <cell r="M2492" t="str">
            <v>CLAMP SCREW S-39</v>
          </cell>
        </row>
        <row r="2493">
          <cell r="B2493" t="str">
            <v>DRA-801421</v>
          </cell>
          <cell r="C2493" t="str">
            <v>MISSING</v>
          </cell>
          <cell r="D2493">
            <v>700</v>
          </cell>
          <cell r="G2493">
            <v>38077</v>
          </cell>
          <cell r="M2493" t="str">
            <v>INSERT CLAMP CM-147</v>
          </cell>
        </row>
        <row r="2494">
          <cell r="B2494" t="str">
            <v>DRA-801423</v>
          </cell>
          <cell r="C2494" t="str">
            <v>MISSING</v>
          </cell>
          <cell r="D2494">
            <v>700</v>
          </cell>
          <cell r="G2494">
            <v>38000</v>
          </cell>
          <cell r="M2494" t="str">
            <v>INSERT CLAMP CM-72</v>
          </cell>
        </row>
        <row r="2495">
          <cell r="B2495" t="str">
            <v>DRA-801424</v>
          </cell>
          <cell r="C2495" t="str">
            <v>MISSING</v>
          </cell>
          <cell r="D2495">
            <v>700</v>
          </cell>
          <cell r="G2495">
            <v>38077</v>
          </cell>
          <cell r="M2495" t="str">
            <v>TOOL HOLDER J08-NER2</v>
          </cell>
        </row>
        <row r="2496">
          <cell r="B2496" t="str">
            <v>DRA-801425</v>
          </cell>
          <cell r="C2496" t="str">
            <v>MISSING</v>
          </cell>
          <cell r="D2496">
            <v>700</v>
          </cell>
          <cell r="G2496">
            <v>38068</v>
          </cell>
          <cell r="M2496" t="str">
            <v>DPGW325250415M KD050 55DEG. DIAMOND</v>
          </cell>
        </row>
        <row r="2497">
          <cell r="B2497" t="str">
            <v>DRA-801426</v>
          </cell>
          <cell r="C2497" t="str">
            <v>MISSING</v>
          </cell>
          <cell r="D2497">
            <v>700</v>
          </cell>
          <cell r="G2497">
            <v>38175</v>
          </cell>
          <cell r="M2497" t="str">
            <v>A16-SDUPL3 1" DIA. STEEL 55 DEG.</v>
          </cell>
        </row>
        <row r="2498">
          <cell r="B2498" t="str">
            <v>DRA-801433</v>
          </cell>
          <cell r="C2498" t="str">
            <v>MISSING</v>
          </cell>
          <cell r="D2498">
            <v>700</v>
          </cell>
          <cell r="F2498" t="str">
            <v>X</v>
          </cell>
          <cell r="G2498">
            <v>37573</v>
          </cell>
          <cell r="M2498" t="str">
            <v>DPGW3252S0415M INSERT SCREW ON MINI</v>
          </cell>
        </row>
        <row r="2499">
          <cell r="B2499" t="str">
            <v>DRA-801436</v>
          </cell>
          <cell r="C2499" t="str">
            <v>MISSING</v>
          </cell>
          <cell r="D2499">
            <v>700</v>
          </cell>
          <cell r="G2499">
            <v>37855</v>
          </cell>
          <cell r="M2499" t="str">
            <v>chuck jaws (rough) for p/n 3084445</v>
          </cell>
        </row>
        <row r="2500">
          <cell r="B2500" t="str">
            <v>DRA-801437</v>
          </cell>
          <cell r="C2500" t="str">
            <v>MISSING</v>
          </cell>
          <cell r="D2500">
            <v>700</v>
          </cell>
          <cell r="G2500">
            <v>37855</v>
          </cell>
          <cell r="M2500" t="str">
            <v>chuck jaws (finish)for p/n 3084445</v>
          </cell>
        </row>
        <row r="2501">
          <cell r="B2501" t="str">
            <v>DRA-801438</v>
          </cell>
          <cell r="C2501" t="str">
            <v>MISSING</v>
          </cell>
          <cell r="D2501">
            <v>700</v>
          </cell>
          <cell r="G2501">
            <v>37855</v>
          </cell>
          <cell r="M2501" t="str">
            <v>chuck jaws (rough) for p/n 3084533</v>
          </cell>
        </row>
        <row r="2502">
          <cell r="B2502" t="str">
            <v>DRA-801439</v>
          </cell>
          <cell r="C2502" t="str">
            <v>MISSING</v>
          </cell>
          <cell r="D2502">
            <v>700</v>
          </cell>
          <cell r="G2502">
            <v>37855</v>
          </cell>
          <cell r="M2502" t="str">
            <v>chuck jaws (finish) for p/n 3084533</v>
          </cell>
        </row>
        <row r="2503">
          <cell r="B2503" t="str">
            <v>DRA-801440</v>
          </cell>
          <cell r="C2503" t="str">
            <v>MISSING</v>
          </cell>
          <cell r="D2503">
            <v>700</v>
          </cell>
          <cell r="G2503">
            <v>37855</v>
          </cell>
          <cell r="M2503" t="str">
            <v>CHUCK JAWS ( ROUGH) FOR P/N 3918776</v>
          </cell>
        </row>
        <row r="2504">
          <cell r="B2504" t="str">
            <v>DRA-801441</v>
          </cell>
          <cell r="C2504" t="str">
            <v>MISSING</v>
          </cell>
          <cell r="D2504">
            <v>700</v>
          </cell>
          <cell r="G2504">
            <v>38110</v>
          </cell>
          <cell r="M2504" t="str">
            <v>CHUCK JAWS (FINISH) FOR P/N 3918776</v>
          </cell>
        </row>
        <row r="2505">
          <cell r="B2505" t="str">
            <v>DRA-801442</v>
          </cell>
          <cell r="C2505" t="str">
            <v>MISSING</v>
          </cell>
          <cell r="D2505">
            <v>700</v>
          </cell>
          <cell r="G2505">
            <v>38068</v>
          </cell>
          <cell r="M2505" t="str">
            <v>INSERT, CNMG-433 DIAMOND 80 DEGREE</v>
          </cell>
        </row>
        <row r="2506">
          <cell r="B2506" t="str">
            <v>DRA-801448</v>
          </cell>
          <cell r="C2506" t="str">
            <v>MISSING</v>
          </cell>
          <cell r="D2506">
            <v>700</v>
          </cell>
          <cell r="G2506">
            <v>38117</v>
          </cell>
          <cell r="M2506" t="str">
            <v>CNMG431EGU-AC3000 CARBIDE INSERT</v>
          </cell>
        </row>
        <row r="2507">
          <cell r="B2507" t="str">
            <v>DRA-801449</v>
          </cell>
          <cell r="C2507" t="str">
            <v>MISSING</v>
          </cell>
          <cell r="D2507">
            <v>700</v>
          </cell>
          <cell r="G2507">
            <v>38077</v>
          </cell>
          <cell r="M2507" t="str">
            <v>CNMG433EMX-AC3000 CARBIDE INSERT</v>
          </cell>
        </row>
        <row r="2508">
          <cell r="B2508" t="str">
            <v>DRA-801453</v>
          </cell>
          <cell r="C2508" t="str">
            <v>MISSING</v>
          </cell>
          <cell r="D2508">
            <v>700</v>
          </cell>
          <cell r="G2508">
            <v>37855</v>
          </cell>
          <cell r="M2508" t="str">
            <v>CHUCK JAWS (OP.295) FOR P/N 3093266</v>
          </cell>
        </row>
        <row r="2509">
          <cell r="B2509" t="str">
            <v>DRA-801454</v>
          </cell>
          <cell r="C2509" t="str">
            <v>MISSING</v>
          </cell>
          <cell r="D2509">
            <v>700</v>
          </cell>
          <cell r="G2509">
            <v>37855</v>
          </cell>
          <cell r="M2509" t="str">
            <v>HARD TURN CAGE FOR P/N 3093266</v>
          </cell>
        </row>
        <row r="2510">
          <cell r="B2510" t="str">
            <v>DRA-801461</v>
          </cell>
          <cell r="C2510" t="str">
            <v>MISSING</v>
          </cell>
          <cell r="D2510">
            <v>700</v>
          </cell>
          <cell r="G2510">
            <v>38070</v>
          </cell>
          <cell r="M2510" t="str">
            <v>DWG 107564R00 BACK FACE BAR BLACK</v>
          </cell>
        </row>
        <row r="2511">
          <cell r="B2511" t="str">
            <v>DRA-801462</v>
          </cell>
          <cell r="C2511" t="str">
            <v>MISSING</v>
          </cell>
          <cell r="D2511">
            <v>700</v>
          </cell>
          <cell r="G2511">
            <v>38070</v>
          </cell>
          <cell r="M2511" t="str">
            <v>SAME AS DRA-801462 EXCEPT LEFT HAND</v>
          </cell>
        </row>
        <row r="2512">
          <cell r="B2512" t="str">
            <v>DRA-801466</v>
          </cell>
          <cell r="C2512" t="str">
            <v>MISSING</v>
          </cell>
          <cell r="D2512">
            <v>700</v>
          </cell>
          <cell r="G2512">
            <v>38068</v>
          </cell>
          <cell r="M2512" t="str">
            <v>INSERT SNMG 322MN KC9125 SQUARE BLAC</v>
          </cell>
        </row>
        <row r="2513">
          <cell r="B2513" t="str">
            <v>DRA-801467</v>
          </cell>
          <cell r="C2513" t="str">
            <v>MISSING</v>
          </cell>
          <cell r="D2513">
            <v>700</v>
          </cell>
          <cell r="G2513">
            <v>38068</v>
          </cell>
          <cell r="M2513" t="str">
            <v>KL34 LOCK PIN BLACK INCH FOR P/N 394</v>
          </cell>
        </row>
        <row r="2514">
          <cell r="B2514" t="str">
            <v>DRA-801468</v>
          </cell>
          <cell r="C2514" t="str">
            <v>MISSING</v>
          </cell>
          <cell r="D2514">
            <v>700</v>
          </cell>
          <cell r="G2514">
            <v>38068</v>
          </cell>
          <cell r="M2514" t="str">
            <v>SCREW CLAMP STC5 PKG 10 PER PACK</v>
          </cell>
        </row>
        <row r="2515">
          <cell r="B2515" t="str">
            <v>DRA-801469</v>
          </cell>
          <cell r="C2515" t="str">
            <v>MISSING</v>
          </cell>
          <cell r="D2515">
            <v>700</v>
          </cell>
          <cell r="G2515">
            <v>38068</v>
          </cell>
          <cell r="M2515" t="str">
            <v>CLAMP CK6 POR P/N 3949358</v>
          </cell>
        </row>
        <row r="2516">
          <cell r="B2516" t="str">
            <v>DRA-801470</v>
          </cell>
          <cell r="C2516" t="str">
            <v>MISSING</v>
          </cell>
          <cell r="D2516">
            <v>700</v>
          </cell>
          <cell r="G2516">
            <v>38068</v>
          </cell>
          <cell r="M2516" t="str">
            <v>SHIM ISSN-322 K9 GREY FOR P/N 394935</v>
          </cell>
        </row>
        <row r="2517">
          <cell r="B2517" t="str">
            <v>DRA-801471</v>
          </cell>
          <cell r="C2517" t="str">
            <v>MISSING</v>
          </cell>
          <cell r="D2517">
            <v>700</v>
          </cell>
          <cell r="G2517">
            <v>38110</v>
          </cell>
          <cell r="M2517" t="str">
            <v>CHUCK JAWS - ROUGH</v>
          </cell>
        </row>
        <row r="2518">
          <cell r="B2518" t="str">
            <v>DRA-801472</v>
          </cell>
          <cell r="C2518" t="str">
            <v>MISSING</v>
          </cell>
          <cell r="D2518">
            <v>700</v>
          </cell>
          <cell r="G2518">
            <v>38078</v>
          </cell>
          <cell r="M2518" t="str">
            <v>CHUCK JAWS FINISH FOR P/N 3949359</v>
          </cell>
        </row>
        <row r="2519">
          <cell r="B2519" t="str">
            <v>DRA-801475</v>
          </cell>
          <cell r="C2519" t="str">
            <v>MISSING</v>
          </cell>
          <cell r="D2519">
            <v>700</v>
          </cell>
          <cell r="F2519" t="str">
            <v>X</v>
          </cell>
          <cell r="G2519">
            <v>37930</v>
          </cell>
          <cell r="M2519" t="str">
            <v>BORING BAR - KENNAMETAL REPLACEMENT</v>
          </cell>
        </row>
        <row r="2520">
          <cell r="B2520" t="str">
            <v>DRA-801476</v>
          </cell>
          <cell r="C2520" t="str">
            <v>MISSING</v>
          </cell>
          <cell r="D2520">
            <v>700</v>
          </cell>
          <cell r="G2520">
            <v>38094</v>
          </cell>
          <cell r="M2520" t="str">
            <v>BORING BAR</v>
          </cell>
        </row>
        <row r="2521">
          <cell r="B2521" t="str">
            <v>DRA-801477</v>
          </cell>
          <cell r="C2521" t="str">
            <v>MISSING</v>
          </cell>
          <cell r="D2521">
            <v>700</v>
          </cell>
          <cell r="G2521">
            <v>37854</v>
          </cell>
          <cell r="M2521" t="str">
            <v>INSERT</v>
          </cell>
        </row>
        <row r="2522">
          <cell r="B2522" t="str">
            <v>DRA-801478</v>
          </cell>
          <cell r="C2522" t="str">
            <v>MISSING</v>
          </cell>
          <cell r="D2522">
            <v>700</v>
          </cell>
          <cell r="G2522">
            <v>38000</v>
          </cell>
          <cell r="M2522" t="str">
            <v>TOOL HOLDER LH</v>
          </cell>
        </row>
        <row r="2523">
          <cell r="B2523" t="str">
            <v>DRA-801479</v>
          </cell>
          <cell r="C2523" t="str">
            <v>MISSING</v>
          </cell>
          <cell r="D2523">
            <v>700</v>
          </cell>
          <cell r="G2523">
            <v>38094</v>
          </cell>
          <cell r="M2523" t="str">
            <v>TOOL HOLDER RH</v>
          </cell>
        </row>
        <row r="2524">
          <cell r="B2524" t="str">
            <v>DRA-801480</v>
          </cell>
          <cell r="C2524" t="str">
            <v>MISSING</v>
          </cell>
          <cell r="D2524">
            <v>700</v>
          </cell>
          <cell r="G2524">
            <v>38194</v>
          </cell>
          <cell r="M2524" t="str">
            <v>CARBIDE INSERT - CCMT32.52ENK AC700G</v>
          </cell>
        </row>
        <row r="2525">
          <cell r="B2525" t="str">
            <v>DRA-801481</v>
          </cell>
          <cell r="C2525" t="str">
            <v>MISSING</v>
          </cell>
          <cell r="D2525">
            <v>700</v>
          </cell>
          <cell r="F2525" t="str">
            <v>X</v>
          </cell>
          <cell r="G2525">
            <v>37720</v>
          </cell>
          <cell r="M2525" t="str">
            <v>INSERT - MIDRANGE TRANSFER</v>
          </cell>
        </row>
        <row r="2526">
          <cell r="B2526" t="str">
            <v>DRA-801604</v>
          </cell>
          <cell r="C2526" t="str">
            <v>MISSING</v>
          </cell>
          <cell r="D2526">
            <v>700</v>
          </cell>
          <cell r="G2526">
            <v>38094</v>
          </cell>
          <cell r="M2526" t="str">
            <v>BORING BAR - HEAVY METAL</v>
          </cell>
        </row>
        <row r="2527">
          <cell r="B2527" t="str">
            <v>DRA-801605</v>
          </cell>
          <cell r="C2527" t="str">
            <v>MISSING</v>
          </cell>
          <cell r="D2527">
            <v>700</v>
          </cell>
          <cell r="G2527">
            <v>38094</v>
          </cell>
          <cell r="M2527" t="str">
            <v>BORING BAR - HEAVY METAL</v>
          </cell>
        </row>
        <row r="2528">
          <cell r="B2528" t="str">
            <v>DRA-801609</v>
          </cell>
          <cell r="C2528" t="str">
            <v>MISSING</v>
          </cell>
          <cell r="D2528">
            <v>700</v>
          </cell>
          <cell r="M2528" t="str">
            <v>INSERT JTIP CNGA-432 BNZ-200</v>
          </cell>
        </row>
        <row r="2529">
          <cell r="B2529" t="str">
            <v>DRA-801610</v>
          </cell>
          <cell r="C2529" t="str">
            <v>MISSING</v>
          </cell>
          <cell r="D2529">
            <v>700</v>
          </cell>
          <cell r="M2529" t="str">
            <v>INSERT</v>
          </cell>
        </row>
        <row r="2530">
          <cell r="B2530" t="str">
            <v>DRA-801611</v>
          </cell>
          <cell r="C2530" t="str">
            <v>MISSING</v>
          </cell>
          <cell r="D2530">
            <v>700</v>
          </cell>
          <cell r="M2530" t="str">
            <v>INSERT</v>
          </cell>
        </row>
        <row r="2531">
          <cell r="B2531" t="str">
            <v>DRA-801630</v>
          </cell>
          <cell r="C2531" t="str">
            <v>MISSING</v>
          </cell>
          <cell r="D2531">
            <v>700</v>
          </cell>
          <cell r="G2531">
            <v>37937</v>
          </cell>
          <cell r="M2531" t="str">
            <v>HARD TURN CAGE P/N: 3944298</v>
          </cell>
        </row>
        <row r="2532">
          <cell r="B2532" t="str">
            <v>DRA-801649</v>
          </cell>
          <cell r="C2532" t="str">
            <v>MISSING</v>
          </cell>
          <cell r="D2532">
            <v>700</v>
          </cell>
          <cell r="G2532">
            <v>38191</v>
          </cell>
          <cell r="M2532" t="str">
            <v>CNMG433MW KC9110 CARBIDE INSERT</v>
          </cell>
        </row>
        <row r="2533">
          <cell r="B2533" t="str">
            <v>DRA-801650</v>
          </cell>
          <cell r="C2533" t="str">
            <v>MISSING</v>
          </cell>
          <cell r="D2533">
            <v>700</v>
          </cell>
          <cell r="G2533">
            <v>38180</v>
          </cell>
          <cell r="M2533" t="str">
            <v>HARD TURN CAGE W/SEGMENTS</v>
          </cell>
        </row>
        <row r="2534">
          <cell r="B2534" t="str">
            <v>DRA-801652</v>
          </cell>
          <cell r="C2534" t="str">
            <v>MISSING</v>
          </cell>
          <cell r="D2534">
            <v>700</v>
          </cell>
          <cell r="E2534" t="str">
            <v>F</v>
          </cell>
          <cell r="G2534">
            <v>38195</v>
          </cell>
          <cell r="M2534" t="str">
            <v>insert carbide1/2"I.C cnmg431fnkc911</v>
          </cell>
        </row>
        <row r="2535">
          <cell r="B2535" t="str">
            <v>DRA-801653</v>
          </cell>
          <cell r="C2535" t="str">
            <v>MISSING</v>
          </cell>
          <cell r="D2535">
            <v>700</v>
          </cell>
          <cell r="G2535">
            <v>38071</v>
          </cell>
          <cell r="M2535" t="str">
            <v>bar boring steel 1-1/4"dia boa-38264</v>
          </cell>
        </row>
        <row r="2536">
          <cell r="B2536" t="str">
            <v>DRA-801654</v>
          </cell>
          <cell r="C2536" t="str">
            <v>MISSING</v>
          </cell>
          <cell r="D2536">
            <v>700</v>
          </cell>
          <cell r="G2536">
            <v>38152</v>
          </cell>
          <cell r="M2536" t="str">
            <v>COLLET 100TG0562 .562"DIA. KENNAMETA</v>
          </cell>
        </row>
        <row r="2537">
          <cell r="B2537" t="str">
            <v>DRA-801661</v>
          </cell>
          <cell r="C2537" t="str">
            <v>MISSING</v>
          </cell>
          <cell r="D2537">
            <v>700</v>
          </cell>
          <cell r="G2537">
            <v>38106</v>
          </cell>
          <cell r="M2537" t="str">
            <v>JAWS CHUCK 3950135/3944298 HARDINGE</v>
          </cell>
        </row>
        <row r="2538">
          <cell r="B2538" t="str">
            <v>DRA-801669</v>
          </cell>
          <cell r="C2538" t="str">
            <v>MISSING</v>
          </cell>
          <cell r="D2538">
            <v>700</v>
          </cell>
          <cell r="G2538">
            <v>38139</v>
          </cell>
          <cell r="M2538" t="str">
            <v>CHUCK "T" HANDLE</v>
          </cell>
        </row>
        <row r="2539">
          <cell r="B2539" t="str">
            <v>DRA-801672</v>
          </cell>
          <cell r="C2539" t="str">
            <v>MISSING</v>
          </cell>
          <cell r="D2539">
            <v>700</v>
          </cell>
          <cell r="G2539">
            <v>38110</v>
          </cell>
          <cell r="M2539" t="str">
            <v>CHUCK JAWS FOR P/N 3401439 OP#90</v>
          </cell>
        </row>
        <row r="2540">
          <cell r="B2540" t="str">
            <v>DRA-801673</v>
          </cell>
          <cell r="C2540" t="str">
            <v>MISSING</v>
          </cell>
          <cell r="D2540">
            <v>700</v>
          </cell>
          <cell r="G2540">
            <v>38110</v>
          </cell>
          <cell r="M2540" t="str">
            <v>CHUCK JAWS FOR P/N 3401439 #91</v>
          </cell>
        </row>
        <row r="2541">
          <cell r="B2541" t="str">
            <v>DRA-801674</v>
          </cell>
          <cell r="C2541" t="str">
            <v>MISSING</v>
          </cell>
          <cell r="D2541">
            <v>700</v>
          </cell>
          <cell r="G2541">
            <v>38112</v>
          </cell>
          <cell r="M2541" t="str">
            <v>CHUCK JAWS FOR P/N 3944298 OP#90</v>
          </cell>
        </row>
        <row r="2542">
          <cell r="B2542" t="str">
            <v>DRA-801675</v>
          </cell>
          <cell r="C2542" t="str">
            <v>MISSING</v>
          </cell>
          <cell r="D2542">
            <v>700</v>
          </cell>
          <cell r="G2542">
            <v>38110</v>
          </cell>
          <cell r="M2542" t="str">
            <v>CHUCK JAWS FOR P/N 3946436 OP#91</v>
          </cell>
        </row>
        <row r="2543">
          <cell r="B2543" t="str">
            <v>DRA-801676</v>
          </cell>
          <cell r="C2543" t="str">
            <v>MISSING</v>
          </cell>
          <cell r="D2543">
            <v>700</v>
          </cell>
          <cell r="G2543">
            <v>38110</v>
          </cell>
          <cell r="M2543" t="str">
            <v>CHUCK JAWS FOR P/N 3944298 OP#91</v>
          </cell>
        </row>
        <row r="2544">
          <cell r="B2544" t="str">
            <v>DRA-805057</v>
          </cell>
          <cell r="C2544" t="str">
            <v>MISSING</v>
          </cell>
          <cell r="D2544">
            <v>700</v>
          </cell>
          <cell r="G2544">
            <v>37930</v>
          </cell>
          <cell r="M2544" t="str">
            <v>hard turn cage for p/n 149-9106</v>
          </cell>
        </row>
        <row r="2545">
          <cell r="B2545" t="str">
            <v>DRA-805058</v>
          </cell>
          <cell r="C2545" t="str">
            <v>MISSING</v>
          </cell>
          <cell r="D2545">
            <v>700</v>
          </cell>
          <cell r="G2545">
            <v>38067</v>
          </cell>
          <cell r="M2545" t="str">
            <v>HARD TURN CAGE FOR CAT P/N 6I-4582</v>
          </cell>
        </row>
        <row r="2546">
          <cell r="B2546" t="str">
            <v>DRA-805060</v>
          </cell>
          <cell r="C2546" t="str">
            <v>MISSING</v>
          </cell>
          <cell r="D2546">
            <v>700</v>
          </cell>
          <cell r="G2546">
            <v>37854</v>
          </cell>
          <cell r="M2546" t="str">
            <v>HARD TURN CAGE FOR P/N 136-8605</v>
          </cell>
        </row>
        <row r="2547">
          <cell r="B2547" t="str">
            <v>DRA-805072</v>
          </cell>
          <cell r="C2547" t="str">
            <v>MISSING</v>
          </cell>
          <cell r="D2547">
            <v>700</v>
          </cell>
          <cell r="G2547">
            <v>38104</v>
          </cell>
          <cell r="M2547" t="str">
            <v>BORING BAR - KENNAMETAL J10-SCLPR3 R</v>
          </cell>
        </row>
        <row r="2548">
          <cell r="B2548" t="str">
            <v>DRA-805073</v>
          </cell>
          <cell r="C2548" t="str">
            <v>MISSING</v>
          </cell>
          <cell r="D2548">
            <v>700</v>
          </cell>
          <cell r="G2548">
            <v>38068</v>
          </cell>
          <cell r="M2548" t="str">
            <v>QPV 1850 GDM KC200 P/N 149-9110 CAT</v>
          </cell>
        </row>
        <row r="2549">
          <cell r="B2549" t="str">
            <v>DRA-805074</v>
          </cell>
          <cell r="C2549" t="str">
            <v>MISSING</v>
          </cell>
          <cell r="D2549">
            <v>700</v>
          </cell>
          <cell r="E2549" t="str">
            <v>F</v>
          </cell>
          <cell r="G2549">
            <v>38071</v>
          </cell>
          <cell r="M2549" t="str">
            <v>DRILL QPV0859RSSSF075 KENNAMETAL</v>
          </cell>
        </row>
        <row r="2550">
          <cell r="B2550" t="str">
            <v>DRA-805075</v>
          </cell>
          <cell r="C2550" t="str">
            <v>MISSING</v>
          </cell>
          <cell r="D2550">
            <v>700</v>
          </cell>
          <cell r="G2550">
            <v>38070</v>
          </cell>
          <cell r="M2550" t="str">
            <v>mdqnr164d tool holder 55deg diamond</v>
          </cell>
        </row>
        <row r="2551">
          <cell r="B2551" t="str">
            <v>DRA-805076</v>
          </cell>
          <cell r="C2551" t="str">
            <v>MISSING</v>
          </cell>
          <cell r="D2551">
            <v>700</v>
          </cell>
          <cell r="G2551">
            <v>37977</v>
          </cell>
          <cell r="M2551" t="str">
            <v>DNMG433MG KC935 55 DEG DIAMOND INSER</v>
          </cell>
        </row>
        <row r="2552">
          <cell r="B2552" t="str">
            <v>DRA-805077</v>
          </cell>
          <cell r="C2552" t="str">
            <v>MISSING</v>
          </cell>
          <cell r="D2552">
            <v>700</v>
          </cell>
          <cell r="E2552" t="str">
            <v>F</v>
          </cell>
          <cell r="G2552">
            <v>38128</v>
          </cell>
          <cell r="M2552" t="str">
            <v>SEAT, INSERT CPMT3252LF kc9110</v>
          </cell>
        </row>
        <row r="2553">
          <cell r="B2553" t="str">
            <v>DRA-805078</v>
          </cell>
          <cell r="C2553" t="str">
            <v>MISSING</v>
          </cell>
          <cell r="D2553">
            <v>700</v>
          </cell>
          <cell r="G2553">
            <v>37854</v>
          </cell>
          <cell r="M2553" t="str">
            <v>CHUCK JAWS (ROUGH) FOR P/N 6I-4582 C</v>
          </cell>
        </row>
        <row r="2554">
          <cell r="B2554" t="str">
            <v>DRA-805079</v>
          </cell>
          <cell r="C2554" t="str">
            <v>MISSING</v>
          </cell>
          <cell r="D2554">
            <v>700</v>
          </cell>
          <cell r="G2554">
            <v>38020</v>
          </cell>
          <cell r="M2554" t="str">
            <v>CHUCK JAWS (FINISH) P/N 6I-4582 CAT</v>
          </cell>
        </row>
        <row r="2555">
          <cell r="B2555" t="str">
            <v>DRA-805080</v>
          </cell>
          <cell r="C2555" t="str">
            <v>MISSING</v>
          </cell>
          <cell r="D2555">
            <v>700</v>
          </cell>
          <cell r="G2555">
            <v>37854</v>
          </cell>
          <cell r="M2555" t="str">
            <v>CHUCK JAWS (ROUGH) FOR P/N 149-9110</v>
          </cell>
        </row>
        <row r="2556">
          <cell r="B2556" t="str">
            <v>DRA-805081</v>
          </cell>
          <cell r="C2556" t="str">
            <v>MISSING</v>
          </cell>
          <cell r="D2556">
            <v>700</v>
          </cell>
          <cell r="G2556">
            <v>37854</v>
          </cell>
          <cell r="M2556" t="str">
            <v>CHUCK JAWS (FINISH) P/N: 149-9110 CA</v>
          </cell>
        </row>
        <row r="2557">
          <cell r="B2557" t="str">
            <v>DRA-805082</v>
          </cell>
          <cell r="C2557" t="str">
            <v>MISSING</v>
          </cell>
          <cell r="D2557">
            <v>700</v>
          </cell>
          <cell r="G2557">
            <v>37854</v>
          </cell>
          <cell r="M2557" t="str">
            <v>CHUCK JAWS (ROUGH) FOR P/N 149-9106</v>
          </cell>
        </row>
        <row r="2558">
          <cell r="B2558" t="str">
            <v>DRA-805083</v>
          </cell>
          <cell r="C2558" t="str">
            <v>MISSING</v>
          </cell>
          <cell r="D2558">
            <v>700</v>
          </cell>
          <cell r="G2558">
            <v>37854</v>
          </cell>
          <cell r="M2558" t="str">
            <v>CHUCK JAWS (FINISH) FOR P/N 149-9106</v>
          </cell>
        </row>
        <row r="2559">
          <cell r="B2559" t="str">
            <v>DRA-805084</v>
          </cell>
          <cell r="C2559" t="str">
            <v>MISSING</v>
          </cell>
          <cell r="D2559">
            <v>700</v>
          </cell>
          <cell r="G2559">
            <v>38068</v>
          </cell>
          <cell r="M2559" t="str">
            <v>IDSN-443 K9 55DEG. DIAMOND SHIM SILV</v>
          </cell>
        </row>
        <row r="2560">
          <cell r="B2560" t="str">
            <v>DRA-805085</v>
          </cell>
          <cell r="C2560" t="str">
            <v>MISSING</v>
          </cell>
          <cell r="D2560">
            <v>700</v>
          </cell>
          <cell r="G2560">
            <v>37854</v>
          </cell>
          <cell r="M2560" t="str">
            <v>locator pin for broach for pn 6i-458</v>
          </cell>
        </row>
        <row r="2561">
          <cell r="B2561" t="str">
            <v>DRA-805086</v>
          </cell>
          <cell r="C2561" t="str">
            <v>MISSING</v>
          </cell>
          <cell r="D2561">
            <v>700</v>
          </cell>
          <cell r="G2561">
            <v>37854</v>
          </cell>
          <cell r="M2561" t="str">
            <v>CHUCK JAWS</v>
          </cell>
        </row>
        <row r="2562">
          <cell r="B2562" t="str">
            <v>DRA-805087</v>
          </cell>
          <cell r="C2562" t="str">
            <v>MISSING</v>
          </cell>
          <cell r="D2562">
            <v>700</v>
          </cell>
          <cell r="G2562">
            <v>37854</v>
          </cell>
          <cell r="M2562" t="str">
            <v>chuck jaws hard turn po 295 for p/n</v>
          </cell>
        </row>
        <row r="2563">
          <cell r="B2563" t="str">
            <v>DRA-805090</v>
          </cell>
          <cell r="C2563" t="str">
            <v>MISSING</v>
          </cell>
          <cell r="D2563">
            <v>700</v>
          </cell>
          <cell r="G2563">
            <v>38068</v>
          </cell>
          <cell r="M2563" t="str">
            <v>NS2015 PKG SCREW-SPADE BLADE FOR PN</v>
          </cell>
        </row>
        <row r="2564">
          <cell r="B2564" t="str">
            <v>DRA-805091</v>
          </cell>
          <cell r="C2564" t="str">
            <v>MISSING</v>
          </cell>
          <cell r="D2564">
            <v>700</v>
          </cell>
          <cell r="G2564">
            <v>37931</v>
          </cell>
          <cell r="M2564" t="str">
            <v>HARD TURN CAGE FOR P/N 6I-4581</v>
          </cell>
        </row>
        <row r="2565">
          <cell r="B2565" t="str">
            <v>DRA-805092</v>
          </cell>
          <cell r="C2565" t="str">
            <v>MISSING</v>
          </cell>
          <cell r="D2565">
            <v>700</v>
          </cell>
          <cell r="G2565">
            <v>37854</v>
          </cell>
          <cell r="M2565" t="str">
            <v>CHUCK JAWS HARD TURN FOR P/N 6I-4581</v>
          </cell>
        </row>
        <row r="2566">
          <cell r="B2566" t="str">
            <v>DRA-805093</v>
          </cell>
          <cell r="C2566" t="str">
            <v>MISSING</v>
          </cell>
          <cell r="D2566">
            <v>700</v>
          </cell>
          <cell r="G2566">
            <v>37854</v>
          </cell>
          <cell r="M2566" t="str">
            <v>CHUCK JAWS FINISH TURN FOR P/N 6I-45</v>
          </cell>
        </row>
        <row r="2567">
          <cell r="B2567" t="str">
            <v>DRA-805094</v>
          </cell>
          <cell r="C2567" t="str">
            <v>MISSING</v>
          </cell>
          <cell r="D2567">
            <v>700</v>
          </cell>
          <cell r="G2567">
            <v>37854</v>
          </cell>
          <cell r="M2567" t="str">
            <v>HARD TURN CAGE FOR P/N 160-5120</v>
          </cell>
        </row>
        <row r="2568">
          <cell r="B2568" t="str">
            <v>DRA-805095</v>
          </cell>
          <cell r="C2568" t="str">
            <v>MISSING</v>
          </cell>
          <cell r="D2568">
            <v>700</v>
          </cell>
          <cell r="G2568">
            <v>37884</v>
          </cell>
          <cell r="M2568" t="str">
            <v>CHUCK JAWS FOR P/N 160-5120</v>
          </cell>
        </row>
        <row r="2569">
          <cell r="B2569" t="str">
            <v>DRA-805096</v>
          </cell>
          <cell r="C2569" t="str">
            <v>MISSING</v>
          </cell>
          <cell r="D2569">
            <v>700</v>
          </cell>
          <cell r="G2569">
            <v>37929</v>
          </cell>
          <cell r="M2569" t="str">
            <v>CHUCK JAWS FOR P/N 160-5120</v>
          </cell>
        </row>
        <row r="2570">
          <cell r="B2570" t="str">
            <v>DRA-805097</v>
          </cell>
          <cell r="C2570" t="str">
            <v>MISSING</v>
          </cell>
          <cell r="D2570">
            <v>700</v>
          </cell>
          <cell r="G2570">
            <v>37854</v>
          </cell>
          <cell r="M2570" t="str">
            <v>CHUCK JAWS FOR P/N 133-7100</v>
          </cell>
        </row>
        <row r="2571">
          <cell r="B2571" t="str">
            <v>DRA-805099</v>
          </cell>
          <cell r="C2571" t="str">
            <v>MISSING</v>
          </cell>
          <cell r="D2571">
            <v>700</v>
          </cell>
          <cell r="G2571">
            <v>37854</v>
          </cell>
          <cell r="M2571" t="str">
            <v>CHUCK JAWS FOR P/N 136-8605</v>
          </cell>
        </row>
        <row r="2572">
          <cell r="B2572" t="str">
            <v>DRA-805100</v>
          </cell>
          <cell r="C2572" t="str">
            <v>MISSING</v>
          </cell>
          <cell r="D2572">
            <v>700</v>
          </cell>
          <cell r="G2572">
            <v>37854</v>
          </cell>
          <cell r="M2572" t="str">
            <v>CHUCK JAWS FOR P/N 136-8605</v>
          </cell>
        </row>
        <row r="2573">
          <cell r="B2573" t="str">
            <v>DRA-805101</v>
          </cell>
          <cell r="C2573" t="str">
            <v>MISSING</v>
          </cell>
          <cell r="D2573">
            <v>700</v>
          </cell>
          <cell r="G2573">
            <v>37854</v>
          </cell>
          <cell r="M2573" t="str">
            <v>CHUCK JAWS FOR P/N 136-8605</v>
          </cell>
        </row>
        <row r="2574">
          <cell r="B2574" t="str">
            <v>DRA-805104</v>
          </cell>
          <cell r="C2574" t="str">
            <v>MISSING</v>
          </cell>
          <cell r="D2574">
            <v>700</v>
          </cell>
          <cell r="G2574">
            <v>38077</v>
          </cell>
          <cell r="M2574" t="str">
            <v>HEAVY METALBORINGBAR A24-MCLNR4-C/OF</v>
          </cell>
        </row>
        <row r="2575">
          <cell r="B2575" t="str">
            <v>DRA-805105</v>
          </cell>
          <cell r="C2575" t="str">
            <v>MISSING</v>
          </cell>
          <cell r="D2575">
            <v>700</v>
          </cell>
          <cell r="F2575" t="str">
            <v>X</v>
          </cell>
          <cell r="G2575">
            <v>37575</v>
          </cell>
          <cell r="M2575" t="str">
            <v>CNMG431FN KC9125 INSERT FOR CAT</v>
          </cell>
        </row>
        <row r="2576">
          <cell r="B2576" t="str">
            <v>DRA-805106</v>
          </cell>
          <cell r="C2576" t="str">
            <v>MISSING</v>
          </cell>
          <cell r="D2576">
            <v>700</v>
          </cell>
          <cell r="F2576" t="str">
            <v>X</v>
          </cell>
          <cell r="G2576">
            <v>37512</v>
          </cell>
          <cell r="M2576" t="str">
            <v>NUCNMA 431 BNX20  CBN INSERT FOR P/N</v>
          </cell>
        </row>
        <row r="2577">
          <cell r="B2577" t="str">
            <v>DRA-805108</v>
          </cell>
          <cell r="C2577" t="str">
            <v>MISSING</v>
          </cell>
          <cell r="D2577">
            <v>700</v>
          </cell>
          <cell r="G2577">
            <v>37854</v>
          </cell>
          <cell r="M2577" t="str">
            <v>CHUCK JAWS D125 CAT P/N 133-7100</v>
          </cell>
        </row>
        <row r="2578">
          <cell r="B2578" t="str">
            <v>DRA-805109</v>
          </cell>
          <cell r="C2578" t="str">
            <v>MISSING</v>
          </cell>
          <cell r="D2578">
            <v>700</v>
          </cell>
          <cell r="G2578">
            <v>37854</v>
          </cell>
          <cell r="M2578" t="str">
            <v>chuck jaws for dl25 cot p/n 160-5120</v>
          </cell>
        </row>
        <row r="2579">
          <cell r="B2579" t="str">
            <v>DRA-805112</v>
          </cell>
          <cell r="C2579" t="str">
            <v>MISSING</v>
          </cell>
          <cell r="D2579">
            <v>700</v>
          </cell>
          <cell r="F2579" t="str">
            <v>X</v>
          </cell>
          <cell r="G2579">
            <v>38023</v>
          </cell>
          <cell r="M2579" t="str">
            <v>CHUCK JAWS-CAT P/N: 6I-4582 (RL-253)</v>
          </cell>
        </row>
        <row r="2580">
          <cell r="B2580" t="str">
            <v>DRA-805146</v>
          </cell>
          <cell r="C2580" t="str">
            <v>MISSING</v>
          </cell>
          <cell r="D2580">
            <v>700</v>
          </cell>
          <cell r="G2580">
            <v>37854</v>
          </cell>
          <cell r="M2580" t="str">
            <v>hard turn cage for cat # 7n7591</v>
          </cell>
        </row>
        <row r="2581">
          <cell r="B2581" t="str">
            <v>DRA-805150</v>
          </cell>
          <cell r="C2581" t="str">
            <v>MISSING</v>
          </cell>
          <cell r="D2581">
            <v>700</v>
          </cell>
          <cell r="G2581">
            <v>38131</v>
          </cell>
          <cell r="M2581" t="str">
            <v>HARD TURN CAGE</v>
          </cell>
        </row>
        <row r="2582">
          <cell r="B2582" t="str">
            <v>DRA-805151</v>
          </cell>
          <cell r="C2582" t="str">
            <v>MISSING</v>
          </cell>
          <cell r="D2582">
            <v>700</v>
          </cell>
          <cell r="G2582">
            <v>37874</v>
          </cell>
          <cell r="M2582" t="str">
            <v>HARD TURN CAGE FINISH</v>
          </cell>
        </row>
        <row r="2583">
          <cell r="B2583" t="str">
            <v>DRA-805152</v>
          </cell>
          <cell r="C2583" t="str">
            <v>MISSING</v>
          </cell>
          <cell r="D2583">
            <v>700</v>
          </cell>
          <cell r="G2583">
            <v>37854</v>
          </cell>
          <cell r="M2583" t="str">
            <v>HARD TURN CAGE CAT P/N 151-2940</v>
          </cell>
        </row>
        <row r="2584">
          <cell r="B2584" t="str">
            <v>DRA-805163</v>
          </cell>
          <cell r="C2584" t="str">
            <v>MISSING</v>
          </cell>
          <cell r="D2584">
            <v>700</v>
          </cell>
          <cell r="G2584">
            <v>38071</v>
          </cell>
          <cell r="M2584" t="str">
            <v>mdqnl-164d lh 55deg. toolholder diam</v>
          </cell>
        </row>
        <row r="2585">
          <cell r="B2585" t="str">
            <v>DRA-805164</v>
          </cell>
          <cell r="C2585" t="str">
            <v>MISSING</v>
          </cell>
          <cell r="D2585">
            <v>700</v>
          </cell>
          <cell r="G2585">
            <v>37854</v>
          </cell>
          <cell r="M2585" t="str">
            <v>ROUGH JAWS FOR CAT 7N-7591</v>
          </cell>
        </row>
        <row r="2586">
          <cell r="B2586" t="str">
            <v>DRA-805165</v>
          </cell>
          <cell r="C2586" t="str">
            <v>MISSING</v>
          </cell>
          <cell r="D2586">
            <v>700</v>
          </cell>
          <cell r="G2586">
            <v>37854</v>
          </cell>
          <cell r="M2586" t="str">
            <v>FINISH JAWS FOR CAT 7N-7591</v>
          </cell>
        </row>
        <row r="2587">
          <cell r="B2587" t="str">
            <v>DRA-805166</v>
          </cell>
          <cell r="C2587" t="str">
            <v>MISSING</v>
          </cell>
          <cell r="D2587">
            <v>700</v>
          </cell>
          <cell r="G2587">
            <v>37854</v>
          </cell>
          <cell r="M2587" t="str">
            <v>HARD TURN JAWS FOR CAT 7N-7591</v>
          </cell>
        </row>
        <row r="2588">
          <cell r="B2588" t="str">
            <v>DRA-805167</v>
          </cell>
          <cell r="C2588" t="str">
            <v>MISSING</v>
          </cell>
          <cell r="D2588">
            <v>700</v>
          </cell>
          <cell r="G2588">
            <v>37854</v>
          </cell>
          <cell r="M2588" t="str">
            <v>ROUGH JAWS FOR CAT 2W-7339</v>
          </cell>
        </row>
        <row r="2589">
          <cell r="B2589" t="str">
            <v>DRA-805168</v>
          </cell>
          <cell r="C2589" t="str">
            <v>MISSING</v>
          </cell>
          <cell r="D2589">
            <v>700</v>
          </cell>
          <cell r="G2589">
            <v>37854</v>
          </cell>
          <cell r="M2589" t="str">
            <v>FINISH JAWS FOR CAT 2W-7339</v>
          </cell>
        </row>
        <row r="2590">
          <cell r="B2590" t="str">
            <v>DRA-805169</v>
          </cell>
          <cell r="C2590" t="str">
            <v>MISSING</v>
          </cell>
          <cell r="D2590">
            <v>700</v>
          </cell>
          <cell r="G2590">
            <v>37896</v>
          </cell>
          <cell r="M2590" t="str">
            <v>HARD TURN JAWS FOR CAT 2W-7339</v>
          </cell>
        </row>
        <row r="2591">
          <cell r="B2591" t="str">
            <v>DRA-805170</v>
          </cell>
          <cell r="C2591" t="str">
            <v>MISSING</v>
          </cell>
          <cell r="D2591">
            <v>700</v>
          </cell>
          <cell r="G2591">
            <v>37854</v>
          </cell>
          <cell r="M2591" t="str">
            <v>ROUGH JAWS FOR CAT 8N-8251</v>
          </cell>
        </row>
        <row r="2592">
          <cell r="B2592" t="str">
            <v>DRA-805171</v>
          </cell>
          <cell r="C2592" t="str">
            <v>MISSING</v>
          </cell>
          <cell r="D2592">
            <v>700</v>
          </cell>
          <cell r="G2592">
            <v>37854</v>
          </cell>
          <cell r="M2592" t="str">
            <v>FINISH JAWS FOR CAT 8N-8251</v>
          </cell>
        </row>
        <row r="2593">
          <cell r="B2593" t="str">
            <v>DRA-805172</v>
          </cell>
          <cell r="C2593" t="str">
            <v>MISSING</v>
          </cell>
          <cell r="D2593">
            <v>700</v>
          </cell>
          <cell r="G2593">
            <v>37930</v>
          </cell>
          <cell r="M2593" t="str">
            <v>HARD TURN JAWS P/N 8N-8251 CAT</v>
          </cell>
        </row>
        <row r="2594">
          <cell r="B2594" t="str">
            <v>DRA-805173</v>
          </cell>
          <cell r="C2594" t="str">
            <v>MISSING</v>
          </cell>
          <cell r="D2594">
            <v>700</v>
          </cell>
          <cell r="F2594" t="str">
            <v>X</v>
          </cell>
          <cell r="G2594">
            <v>37910</v>
          </cell>
          <cell r="M2594" t="str">
            <v>ROUGH JAWS FOR CAT 136-8606</v>
          </cell>
        </row>
        <row r="2595">
          <cell r="B2595" t="str">
            <v>DRA-805174</v>
          </cell>
          <cell r="C2595" t="str">
            <v>MISSING</v>
          </cell>
          <cell r="D2595">
            <v>700</v>
          </cell>
          <cell r="F2595" t="str">
            <v>X</v>
          </cell>
          <cell r="G2595">
            <v>37910</v>
          </cell>
          <cell r="M2595" t="str">
            <v>FINISH JAWS FOR CAT 136-8606</v>
          </cell>
        </row>
        <row r="2596">
          <cell r="B2596" t="str">
            <v>DRA-805175</v>
          </cell>
          <cell r="C2596" t="str">
            <v>MISSING</v>
          </cell>
          <cell r="D2596">
            <v>700</v>
          </cell>
          <cell r="F2596" t="str">
            <v>X</v>
          </cell>
          <cell r="G2596">
            <v>37910</v>
          </cell>
          <cell r="M2596" t="str">
            <v>HARD TURN JAWS FOR CAT 136-8606</v>
          </cell>
        </row>
        <row r="2597">
          <cell r="B2597" t="str">
            <v>DRA-805176</v>
          </cell>
          <cell r="C2597" t="str">
            <v>MISSING</v>
          </cell>
          <cell r="D2597">
            <v>700</v>
          </cell>
          <cell r="G2597">
            <v>37854</v>
          </cell>
          <cell r="M2597" t="str">
            <v>ROUGH JAWS FOR CAT 151-2940</v>
          </cell>
        </row>
        <row r="2598">
          <cell r="B2598" t="str">
            <v>DRA-805177</v>
          </cell>
          <cell r="C2598" t="str">
            <v>MISSING</v>
          </cell>
          <cell r="D2598">
            <v>700</v>
          </cell>
          <cell r="G2598">
            <v>37884</v>
          </cell>
          <cell r="M2598" t="str">
            <v>FINISH JAWS P/N 151-2940 CAT</v>
          </cell>
        </row>
        <row r="2599">
          <cell r="B2599" t="str">
            <v>DRA-805178</v>
          </cell>
          <cell r="C2599" t="str">
            <v>MISSING</v>
          </cell>
          <cell r="D2599">
            <v>700</v>
          </cell>
          <cell r="G2599">
            <v>38016</v>
          </cell>
          <cell r="M2599" t="str">
            <v>JAWS, HARD TURN CAT P/N: 151-2940</v>
          </cell>
        </row>
        <row r="2600">
          <cell r="B2600" t="str">
            <v>DRA-805185</v>
          </cell>
          <cell r="C2600" t="str">
            <v>MISSING</v>
          </cell>
          <cell r="D2600">
            <v>700</v>
          </cell>
          <cell r="F2600" t="str">
            <v>X</v>
          </cell>
          <cell r="G2600">
            <v>37489</v>
          </cell>
          <cell r="M2600" t="str">
            <v>ms2015 pkg screw-spade blade black</v>
          </cell>
        </row>
        <row r="2601">
          <cell r="B2601" t="str">
            <v>DRA-805187</v>
          </cell>
          <cell r="C2601" t="str">
            <v>MISSING</v>
          </cell>
          <cell r="D2601">
            <v>700</v>
          </cell>
          <cell r="G2601">
            <v>38029</v>
          </cell>
          <cell r="M2601" t="str">
            <v>CHUCK JAWS  FOR CAT P/N 8N-8251 (ROU</v>
          </cell>
        </row>
        <row r="2602">
          <cell r="B2602" t="str">
            <v>DRA-805188</v>
          </cell>
          <cell r="C2602" t="str">
            <v>MISSING</v>
          </cell>
          <cell r="D2602">
            <v>700</v>
          </cell>
          <cell r="G2602">
            <v>37854</v>
          </cell>
          <cell r="M2602" t="str">
            <v>CHUCK JAWS FOR CAT P/N 8N-8251 (FINI</v>
          </cell>
        </row>
        <row r="2603">
          <cell r="B2603" t="str">
            <v>DRA-805189</v>
          </cell>
          <cell r="C2603" t="str">
            <v>MISSING</v>
          </cell>
          <cell r="D2603">
            <v>700</v>
          </cell>
          <cell r="F2603" t="str">
            <v>X</v>
          </cell>
          <cell r="G2603">
            <v>37550</v>
          </cell>
          <cell r="M2603" t="str">
            <v>heavy metal boring bar 1.5"dia. x 7"</v>
          </cell>
        </row>
        <row r="2604">
          <cell r="B2604" t="str">
            <v>DRA-805191</v>
          </cell>
          <cell r="C2604" t="str">
            <v>MISSING</v>
          </cell>
          <cell r="D2604">
            <v>700</v>
          </cell>
          <cell r="G2604">
            <v>38071</v>
          </cell>
          <cell r="M2604" t="str">
            <v>42MM DIAMETER INSERTED DRILL</v>
          </cell>
        </row>
        <row r="2605">
          <cell r="B2605" t="str">
            <v>DRA-805192</v>
          </cell>
          <cell r="C2605" t="str">
            <v>MISSING</v>
          </cell>
          <cell r="D2605">
            <v>700</v>
          </cell>
          <cell r="G2605">
            <v>38068</v>
          </cell>
          <cell r="M2605" t="str">
            <v>INSERT (CARBIDE) 42MM DIA. DRILL</v>
          </cell>
        </row>
        <row r="2606">
          <cell r="B2606" t="str">
            <v>DRA-805193</v>
          </cell>
          <cell r="C2606" t="str">
            <v>MISSING</v>
          </cell>
          <cell r="D2606">
            <v>700</v>
          </cell>
          <cell r="G2606">
            <v>38068</v>
          </cell>
          <cell r="M2606" t="str">
            <v>INSERT SCREW</v>
          </cell>
        </row>
        <row r="2607">
          <cell r="B2607" t="str">
            <v>DRA-805200</v>
          </cell>
          <cell r="C2607" t="str">
            <v>MISSING</v>
          </cell>
          <cell r="D2607">
            <v>700</v>
          </cell>
          <cell r="G2607">
            <v>37930</v>
          </cell>
          <cell r="M2607" t="str">
            <v>CHUCK JAWS</v>
          </cell>
        </row>
        <row r="2608">
          <cell r="B2608" t="str">
            <v>DRA-805201</v>
          </cell>
          <cell r="C2608" t="str">
            <v>MISSING</v>
          </cell>
          <cell r="D2608">
            <v>700</v>
          </cell>
          <cell r="G2608">
            <v>37855</v>
          </cell>
          <cell r="M2608" t="str">
            <v>CHUCK JAWS</v>
          </cell>
        </row>
        <row r="2609">
          <cell r="B2609" t="str">
            <v>DRA-805202</v>
          </cell>
          <cell r="C2609" t="str">
            <v>MISSING</v>
          </cell>
          <cell r="D2609">
            <v>700</v>
          </cell>
          <cell r="G2609">
            <v>37855</v>
          </cell>
          <cell r="M2609" t="str">
            <v>CHUCK JAWS</v>
          </cell>
        </row>
        <row r="2610">
          <cell r="B2610" t="str">
            <v>DRA-805205</v>
          </cell>
          <cell r="C2610" t="str">
            <v>MISSING</v>
          </cell>
          <cell r="D2610">
            <v>700</v>
          </cell>
          <cell r="G2610">
            <v>38070</v>
          </cell>
          <cell r="M2610" t="str">
            <v>KL58 LOCKPIN</v>
          </cell>
        </row>
        <row r="2611">
          <cell r="B2611" t="str">
            <v>DRA-805206</v>
          </cell>
          <cell r="C2611" t="str">
            <v>MISSING</v>
          </cell>
          <cell r="D2611">
            <v>700</v>
          </cell>
          <cell r="G2611">
            <v>38070</v>
          </cell>
          <cell r="M2611" t="str">
            <v>DNMG543RN KC9110 CARBIDE INSERT</v>
          </cell>
        </row>
        <row r="2612">
          <cell r="B2612" t="str">
            <v>DRA-805207</v>
          </cell>
          <cell r="C2612" t="str">
            <v>MISSING</v>
          </cell>
          <cell r="D2612">
            <v>700</v>
          </cell>
          <cell r="G2612">
            <v>38070</v>
          </cell>
          <cell r="M2612" t="str">
            <v>MDJNR165D TOOLHOLDER</v>
          </cell>
        </row>
        <row r="2613">
          <cell r="B2613" t="str">
            <v>DRA-805208</v>
          </cell>
          <cell r="C2613" t="str">
            <v>MISSING</v>
          </cell>
          <cell r="D2613">
            <v>700</v>
          </cell>
          <cell r="G2613">
            <v>38068</v>
          </cell>
          <cell r="M2613" t="str">
            <v>IDSN533 K9 SHIM</v>
          </cell>
        </row>
        <row r="2614">
          <cell r="B2614" t="str">
            <v>DRA-805210</v>
          </cell>
          <cell r="C2614" t="str">
            <v>MISSING</v>
          </cell>
          <cell r="D2614">
            <v>700</v>
          </cell>
          <cell r="G2614">
            <v>38068</v>
          </cell>
          <cell r="M2614" t="str">
            <v>INSERT SCREW FOR 21.5MM INSERTED DRI</v>
          </cell>
        </row>
        <row r="2615">
          <cell r="B2615" t="str">
            <v>DRA-805211</v>
          </cell>
          <cell r="C2615" t="str">
            <v>MISSING</v>
          </cell>
          <cell r="D2615">
            <v>700</v>
          </cell>
          <cell r="G2615">
            <v>38183</v>
          </cell>
          <cell r="M2615" t="str">
            <v>CHUCK JAW HARD TURN OP.295 6I-4575</v>
          </cell>
        </row>
        <row r="2616">
          <cell r="B2616" t="str">
            <v>DRA-805212</v>
          </cell>
          <cell r="C2616" t="str">
            <v>MISSING</v>
          </cell>
          <cell r="D2616">
            <v>700</v>
          </cell>
          <cell r="G2616">
            <v>38004</v>
          </cell>
          <cell r="M2616" t="str">
            <v>HARD TURN CAGE - CAT P/N: 101-9640</v>
          </cell>
        </row>
        <row r="2617">
          <cell r="B2617" t="str">
            <v>DRA-805213</v>
          </cell>
          <cell r="C2617" t="str">
            <v>MISSING</v>
          </cell>
          <cell r="D2617">
            <v>700</v>
          </cell>
          <cell r="G2617">
            <v>37896</v>
          </cell>
          <cell r="M2617" t="str">
            <v>CHUCK JAWS - HARD TURN</v>
          </cell>
        </row>
        <row r="2618">
          <cell r="B2618" t="str">
            <v>DRA-805214</v>
          </cell>
          <cell r="C2618" t="str">
            <v>MISSING</v>
          </cell>
          <cell r="D2618">
            <v>700</v>
          </cell>
          <cell r="G2618">
            <v>38104</v>
          </cell>
          <cell r="M2618" t="str">
            <v>BORING BAR - KENNAMETAL J10SCLPL3 LH</v>
          </cell>
        </row>
        <row r="2619">
          <cell r="B2619" t="str">
            <v>DRA-805215</v>
          </cell>
          <cell r="C2619" t="str">
            <v>MISSING</v>
          </cell>
          <cell r="D2619">
            <v>700</v>
          </cell>
          <cell r="G2619">
            <v>38071</v>
          </cell>
          <cell r="M2619" t="str">
            <v>METRIC SCREW INSERT 191.164</v>
          </cell>
        </row>
        <row r="2620">
          <cell r="B2620" t="str">
            <v>DRA-805216</v>
          </cell>
          <cell r="C2620" t="str">
            <v>MISSING</v>
          </cell>
          <cell r="D2620">
            <v>700</v>
          </cell>
          <cell r="G2620">
            <v>38071</v>
          </cell>
          <cell r="M2620" t="str">
            <v>INSERTED DRILL DFT0625R4SSF075 .625"</v>
          </cell>
        </row>
        <row r="2621">
          <cell r="B2621" t="str">
            <v>DRA-805217</v>
          </cell>
          <cell r="C2621" t="str">
            <v>MISSING</v>
          </cell>
          <cell r="D2621">
            <v>700</v>
          </cell>
          <cell r="G2621">
            <v>38071</v>
          </cell>
          <cell r="M2621" t="str">
            <v>CARBIDE INSERT,DRILL DFT030204LD KC7</v>
          </cell>
        </row>
        <row r="2622">
          <cell r="B2622" t="str">
            <v>DRA-805223</v>
          </cell>
          <cell r="C2622" t="str">
            <v>MISSING</v>
          </cell>
          <cell r="D2622">
            <v>700</v>
          </cell>
          <cell r="G2622">
            <v>38016</v>
          </cell>
          <cell r="M2622" t="str">
            <v>CHUCK JAWS 1ST SIDE CAT P/N:#6I-4575</v>
          </cell>
        </row>
        <row r="2623">
          <cell r="B2623" t="str">
            <v>DRA-805224</v>
          </cell>
          <cell r="C2623" t="str">
            <v>MISSING</v>
          </cell>
          <cell r="D2623">
            <v>700</v>
          </cell>
          <cell r="G2623">
            <v>38061</v>
          </cell>
          <cell r="M2623" t="str">
            <v>CHUCK JAWS 2ND SIDE CAT P/N: #6I-457</v>
          </cell>
        </row>
        <row r="2624">
          <cell r="B2624" t="str">
            <v>DRA-805230</v>
          </cell>
          <cell r="C2624" t="str">
            <v>MISSING</v>
          </cell>
          <cell r="D2624">
            <v>700</v>
          </cell>
          <cell r="G2624">
            <v>38188</v>
          </cell>
          <cell r="M2624" t="str">
            <v>DWG01548682ROO GROOVING CHAMBER INSE</v>
          </cell>
        </row>
        <row r="2625">
          <cell r="B2625" t="str">
            <v>DRA-805232</v>
          </cell>
          <cell r="C2625" t="str">
            <v>MISSING</v>
          </cell>
          <cell r="D2625">
            <v>700</v>
          </cell>
          <cell r="E2625" t="str">
            <v>F</v>
          </cell>
          <cell r="G2625">
            <v>38175</v>
          </cell>
          <cell r="M2625" t="str">
            <v>HOLDER TOOL 6I-4575 TURN/MORISEIKI</v>
          </cell>
        </row>
        <row r="2626">
          <cell r="B2626" t="str">
            <v>DRA800638</v>
          </cell>
          <cell r="C2626" t="str">
            <v>MISSING</v>
          </cell>
          <cell r="D2626">
            <v>700</v>
          </cell>
          <cell r="F2626" t="str">
            <v>X</v>
          </cell>
          <cell r="G2626">
            <v>36510</v>
          </cell>
          <cell r="M2626" t="str">
            <v>INSERT, KENNAMETAL TPGM 21.52 KC950</v>
          </cell>
        </row>
        <row r="2627">
          <cell r="B2627" t="str">
            <v>EBA-381419</v>
          </cell>
          <cell r="C2627" t="str">
            <v>MISSING</v>
          </cell>
          <cell r="D2627">
            <v>700</v>
          </cell>
          <cell r="G2627">
            <v>34407</v>
          </cell>
          <cell r="H2627" t="str">
            <v>EBA-381419</v>
          </cell>
          <cell r="M2627" t="str">
            <v>F &amp; C TOOL HOLDER GTP-0557</v>
          </cell>
        </row>
        <row r="2628">
          <cell r="B2628" t="str">
            <v>EGA-800594</v>
          </cell>
          <cell r="C2628" t="str">
            <v>MISSING</v>
          </cell>
          <cell r="D2628">
            <v>700</v>
          </cell>
          <cell r="F2628" t="str">
            <v>X</v>
          </cell>
          <cell r="G2628">
            <v>36514</v>
          </cell>
          <cell r="M2628" t="str">
            <v>HANDLE, DEBURR VARGUS</v>
          </cell>
        </row>
        <row r="2629">
          <cell r="B2629" t="str">
            <v>EGW-281733</v>
          </cell>
          <cell r="C2629" t="str">
            <v>MISSING</v>
          </cell>
          <cell r="D2629">
            <v>700</v>
          </cell>
          <cell r="G2629">
            <v>38106</v>
          </cell>
          <cell r="M2629" t="str">
            <v>CHAMFER BLADE SET - SU-0357/96.2 &amp; 9</v>
          </cell>
        </row>
        <row r="2630">
          <cell r="B2630" t="str">
            <v>EGW-284662</v>
          </cell>
          <cell r="C2630" t="str">
            <v>MISSING</v>
          </cell>
          <cell r="D2630" t="str">
            <v>V00</v>
          </cell>
          <cell r="G2630">
            <v>37628</v>
          </cell>
          <cell r="M2630" t="str">
            <v>R. SIDE CAM GEAR FIXTURE</v>
          </cell>
        </row>
        <row r="2631">
          <cell r="B2631" t="str">
            <v>EGW-284807</v>
          </cell>
          <cell r="C2631" t="str">
            <v>MISSING</v>
          </cell>
          <cell r="D2631" t="str">
            <v>V00</v>
          </cell>
          <cell r="G2631">
            <v>37628</v>
          </cell>
          <cell r="M2631" t="str">
            <v>PART HOLDER</v>
          </cell>
        </row>
        <row r="2632">
          <cell r="B2632" t="str">
            <v>EGW-284810</v>
          </cell>
          <cell r="C2632" t="str">
            <v>MISSING</v>
          </cell>
          <cell r="D2632" t="str">
            <v>V00</v>
          </cell>
          <cell r="G2632">
            <v>37628</v>
          </cell>
          <cell r="M2632" t="str">
            <v>EXTRACTOR</v>
          </cell>
        </row>
        <row r="2633">
          <cell r="B2633" t="str">
            <v>EGW-284812</v>
          </cell>
          <cell r="C2633" t="str">
            <v>MISSING</v>
          </cell>
          <cell r="D2633" t="str">
            <v>V00</v>
          </cell>
          <cell r="G2633">
            <v>37628</v>
          </cell>
          <cell r="M2633" t="str">
            <v>SHUTTLE POCKET</v>
          </cell>
        </row>
        <row r="2634">
          <cell r="B2634" t="str">
            <v>EGW-305001</v>
          </cell>
          <cell r="C2634" t="str">
            <v>MISSING</v>
          </cell>
          <cell r="D2634">
            <v>700</v>
          </cell>
          <cell r="F2634" t="str">
            <v>X</v>
          </cell>
          <cell r="G2634">
            <v>37252</v>
          </cell>
          <cell r="M2634" t="str">
            <v>SUA-4976 CHAMFER TOOL FOR CAT</v>
          </cell>
        </row>
        <row r="2635">
          <cell r="B2635" t="str">
            <v>EGW-380198</v>
          </cell>
          <cell r="C2635" t="str">
            <v>MISSING</v>
          </cell>
          <cell r="D2635">
            <v>700</v>
          </cell>
          <cell r="G2635">
            <v>38075</v>
          </cell>
          <cell r="H2635" t="str">
            <v>R1C4DE</v>
          </cell>
          <cell r="M2635" t="str">
            <v>DEBURRING TOOL SM-42L2 2" OAL #18050</v>
          </cell>
        </row>
        <row r="2636">
          <cell r="B2636" t="str">
            <v>EGW-382764</v>
          </cell>
          <cell r="C2636" t="str">
            <v>MISSING</v>
          </cell>
          <cell r="D2636">
            <v>700</v>
          </cell>
          <cell r="G2636">
            <v>38072</v>
          </cell>
          <cell r="M2636" t="str">
            <v>FP50-R3 SOLID CARBIDE DEBUR 1/8" SHA</v>
          </cell>
        </row>
        <row r="2637">
          <cell r="B2637" t="str">
            <v>EGW-800041</v>
          </cell>
          <cell r="C2637" t="str">
            <v>MISSING</v>
          </cell>
          <cell r="D2637">
            <v>700</v>
          </cell>
          <cell r="F2637" t="str">
            <v>X</v>
          </cell>
          <cell r="G2637">
            <v>36458</v>
          </cell>
          <cell r="M2637" t="str">
            <v>CHAMFER TOOL - RESHARPENED</v>
          </cell>
        </row>
        <row r="2638">
          <cell r="B2638" t="str">
            <v>EGW-800042</v>
          </cell>
          <cell r="C2638" t="str">
            <v>MISSING</v>
          </cell>
          <cell r="D2638">
            <v>700</v>
          </cell>
          <cell r="F2638" t="str">
            <v>X</v>
          </cell>
          <cell r="G2638">
            <v>36458</v>
          </cell>
          <cell r="M2638" t="str">
            <v>CHAMFER TOOL (3003901) RESHARPEN</v>
          </cell>
        </row>
        <row r="2639">
          <cell r="B2639" t="str">
            <v>EGW-800043</v>
          </cell>
          <cell r="C2639" t="str">
            <v>MISSING</v>
          </cell>
          <cell r="D2639">
            <v>700</v>
          </cell>
          <cell r="F2639" t="str">
            <v>X</v>
          </cell>
          <cell r="G2639">
            <v>36514</v>
          </cell>
          <cell r="M2639" t="str">
            <v>CHAMFER TOOL (3014614) RESHARPENED</v>
          </cell>
        </row>
        <row r="2640">
          <cell r="B2640" t="str">
            <v>EGW-800044</v>
          </cell>
          <cell r="C2640" t="str">
            <v>MISSING</v>
          </cell>
          <cell r="D2640">
            <v>700</v>
          </cell>
          <cell r="F2640" t="str">
            <v>X</v>
          </cell>
          <cell r="G2640">
            <v>36458</v>
          </cell>
          <cell r="M2640" t="str">
            <v>CHAMFER TOOL (3073343) RESHARPEN</v>
          </cell>
        </row>
        <row r="2641">
          <cell r="B2641" t="str">
            <v>EGW-800045</v>
          </cell>
          <cell r="C2641" t="str">
            <v>MISSING</v>
          </cell>
          <cell r="D2641">
            <v>700</v>
          </cell>
          <cell r="F2641" t="str">
            <v>X</v>
          </cell>
          <cell r="G2641">
            <v>36458</v>
          </cell>
          <cell r="M2641" t="str">
            <v>CHAMFER TOOL (3073344) RESHARPEN</v>
          </cell>
        </row>
        <row r="2642">
          <cell r="B2642" t="str">
            <v>EGW-800046</v>
          </cell>
          <cell r="C2642" t="str">
            <v>MISSING</v>
          </cell>
          <cell r="D2642">
            <v>700</v>
          </cell>
          <cell r="F2642" t="str">
            <v>X</v>
          </cell>
          <cell r="G2642">
            <v>36458</v>
          </cell>
          <cell r="M2642" t="str">
            <v>CHAMFER TOOL (8984) RESHARPENED</v>
          </cell>
        </row>
        <row r="2643">
          <cell r="B2643" t="str">
            <v>EGW-800047</v>
          </cell>
          <cell r="C2643" t="str">
            <v>MISSING</v>
          </cell>
          <cell r="D2643">
            <v>700</v>
          </cell>
          <cell r="F2643" t="str">
            <v>X</v>
          </cell>
          <cell r="G2643">
            <v>38091</v>
          </cell>
          <cell r="M2643" t="str">
            <v>CHAMFER TOOL (8985) RESHARPEN</v>
          </cell>
        </row>
        <row r="2644">
          <cell r="B2644" t="str">
            <v>EGW-800048</v>
          </cell>
          <cell r="C2644" t="str">
            <v>MISSING</v>
          </cell>
          <cell r="D2644">
            <v>700</v>
          </cell>
          <cell r="F2644" t="str">
            <v>X</v>
          </cell>
          <cell r="G2644">
            <v>36458</v>
          </cell>
          <cell r="M2644" t="str">
            <v>CHAMFER TOOL (8987) RESHARPEN</v>
          </cell>
        </row>
        <row r="2645">
          <cell r="B2645" t="str">
            <v>EGW-800049</v>
          </cell>
          <cell r="C2645" t="str">
            <v>MISSING</v>
          </cell>
          <cell r="D2645">
            <v>700</v>
          </cell>
          <cell r="F2645" t="str">
            <v>X</v>
          </cell>
          <cell r="G2645">
            <v>36514</v>
          </cell>
          <cell r="M2645" t="str">
            <v>CHAMFER TOOL (8989) RESHARPENED</v>
          </cell>
        </row>
        <row r="2646">
          <cell r="B2646" t="str">
            <v>EGW-800050</v>
          </cell>
          <cell r="C2646" t="str">
            <v>MISSING</v>
          </cell>
          <cell r="D2646">
            <v>700</v>
          </cell>
          <cell r="F2646" t="str">
            <v>X</v>
          </cell>
          <cell r="G2646">
            <v>36514</v>
          </cell>
          <cell r="M2646" t="str">
            <v>CHAMFER TOOL (8991) RESHARPENED</v>
          </cell>
        </row>
        <row r="2647">
          <cell r="B2647" t="str">
            <v>EGW-800051</v>
          </cell>
          <cell r="C2647" t="str">
            <v>MISSING</v>
          </cell>
          <cell r="D2647">
            <v>700</v>
          </cell>
          <cell r="F2647" t="str">
            <v>X</v>
          </cell>
          <cell r="G2647">
            <v>36458</v>
          </cell>
          <cell r="M2647" t="str">
            <v>CHAMFER TOOL (8993) RESHARPENED</v>
          </cell>
        </row>
        <row r="2648">
          <cell r="B2648" t="str">
            <v>EGW-800052</v>
          </cell>
          <cell r="C2648" t="str">
            <v>MISSING</v>
          </cell>
          <cell r="D2648">
            <v>700</v>
          </cell>
          <cell r="F2648" t="str">
            <v>X</v>
          </cell>
          <cell r="G2648">
            <v>36514</v>
          </cell>
          <cell r="M2648" t="str">
            <v>CHAMFER TOOL (8995/1042) RESHARP</v>
          </cell>
        </row>
        <row r="2649">
          <cell r="B2649" t="str">
            <v>EGW-800053</v>
          </cell>
          <cell r="C2649" t="str">
            <v>MISSING</v>
          </cell>
          <cell r="D2649">
            <v>700</v>
          </cell>
          <cell r="F2649" t="str">
            <v>X</v>
          </cell>
          <cell r="G2649">
            <v>36514</v>
          </cell>
          <cell r="M2649" t="str">
            <v>CHAMFER TOOL (RESHARP)</v>
          </cell>
        </row>
        <row r="2650">
          <cell r="B2650" t="str">
            <v>EGW-800054</v>
          </cell>
          <cell r="C2650" t="str">
            <v>MISSING</v>
          </cell>
          <cell r="D2650">
            <v>700</v>
          </cell>
          <cell r="G2650">
            <v>38034</v>
          </cell>
          <cell r="M2650" t="str">
            <v>CHAMFER TOOL 8970/248/253/259/4738</v>
          </cell>
        </row>
        <row r="2651">
          <cell r="B2651" t="str">
            <v>EGW-800055</v>
          </cell>
          <cell r="C2651" t="str">
            <v>MISSING</v>
          </cell>
          <cell r="D2651">
            <v>700</v>
          </cell>
          <cell r="G2651">
            <v>37855</v>
          </cell>
          <cell r="M2651" t="str">
            <v>CHAMFER TOOL 8971/747/256/4599/4680</v>
          </cell>
        </row>
        <row r="2652">
          <cell r="B2652" t="str">
            <v>EGW-800056</v>
          </cell>
          <cell r="C2652" t="str">
            <v>MISSING</v>
          </cell>
          <cell r="D2652">
            <v>700</v>
          </cell>
          <cell r="G2652">
            <v>37855</v>
          </cell>
          <cell r="M2652" t="str">
            <v>CHAMFER TOOL FOR 3002901</v>
          </cell>
        </row>
        <row r="2653">
          <cell r="B2653" t="str">
            <v>EGW-800057</v>
          </cell>
          <cell r="C2653" t="str">
            <v>MISSING</v>
          </cell>
          <cell r="D2653">
            <v>700</v>
          </cell>
          <cell r="G2653">
            <v>37855</v>
          </cell>
          <cell r="M2653" t="str">
            <v>CHAMFER TOOL FOR 3014614</v>
          </cell>
        </row>
        <row r="2654">
          <cell r="B2654" t="str">
            <v>EGW-800058</v>
          </cell>
          <cell r="C2654" t="str">
            <v>MISSING</v>
          </cell>
          <cell r="D2654">
            <v>700</v>
          </cell>
          <cell r="G2654">
            <v>37855</v>
          </cell>
          <cell r="M2654" t="str">
            <v>CHAMFER TOOL FOR 3073343</v>
          </cell>
        </row>
        <row r="2655">
          <cell r="B2655" t="str">
            <v>EGW-800059</v>
          </cell>
          <cell r="C2655" t="str">
            <v>MISSING</v>
          </cell>
          <cell r="D2655">
            <v>700</v>
          </cell>
          <cell r="G2655">
            <v>37855</v>
          </cell>
          <cell r="M2655" t="str">
            <v>CHAMFER TOOL FOR 3073344</v>
          </cell>
        </row>
        <row r="2656">
          <cell r="B2656" t="str">
            <v>EGW-800060</v>
          </cell>
          <cell r="C2656" t="str">
            <v>MISSING</v>
          </cell>
          <cell r="D2656">
            <v>700</v>
          </cell>
          <cell r="F2656" t="str">
            <v>X</v>
          </cell>
          <cell r="G2656">
            <v>36458</v>
          </cell>
          <cell r="M2656" t="str">
            <v>CHAMFER TOOL FOR 8984</v>
          </cell>
        </row>
        <row r="2657">
          <cell r="B2657" t="str">
            <v>EGW-800061</v>
          </cell>
          <cell r="C2657" t="str">
            <v>MISSING</v>
          </cell>
          <cell r="D2657">
            <v>700</v>
          </cell>
          <cell r="F2657" t="str">
            <v>X</v>
          </cell>
          <cell r="G2657">
            <v>38091</v>
          </cell>
          <cell r="M2657" t="str">
            <v>CHAMFER TOOL FOR 8985*DO NOT REORDER</v>
          </cell>
        </row>
        <row r="2658">
          <cell r="B2658" t="str">
            <v>EGW-800062</v>
          </cell>
          <cell r="C2658" t="str">
            <v>MISSING</v>
          </cell>
          <cell r="D2658">
            <v>700</v>
          </cell>
          <cell r="G2658">
            <v>37855</v>
          </cell>
          <cell r="M2658" t="str">
            <v>CHAMFER TOOL FOR 8987</v>
          </cell>
        </row>
        <row r="2659">
          <cell r="B2659" t="str">
            <v>EGW-800063</v>
          </cell>
          <cell r="C2659" t="str">
            <v>MISSING</v>
          </cell>
          <cell r="D2659">
            <v>700</v>
          </cell>
          <cell r="G2659">
            <v>37855</v>
          </cell>
          <cell r="M2659" t="str">
            <v>CHAMFER TOOL FOR 8989</v>
          </cell>
        </row>
        <row r="2660">
          <cell r="B2660" t="str">
            <v>EGW-800064</v>
          </cell>
          <cell r="C2660" t="str">
            <v>MISSING</v>
          </cell>
          <cell r="D2660">
            <v>700</v>
          </cell>
          <cell r="F2660" t="str">
            <v>X</v>
          </cell>
          <cell r="G2660">
            <v>36458</v>
          </cell>
          <cell r="M2660" t="str">
            <v>CHAMFER TOOL FOR 8991</v>
          </cell>
        </row>
        <row r="2661">
          <cell r="B2661" t="str">
            <v>EGW-800065</v>
          </cell>
          <cell r="C2661" t="str">
            <v>MISSING</v>
          </cell>
          <cell r="D2661">
            <v>700</v>
          </cell>
          <cell r="F2661" t="str">
            <v>X</v>
          </cell>
          <cell r="G2661">
            <v>36458</v>
          </cell>
          <cell r="M2661" t="str">
            <v>CHAMFER TOOL FOR 8993</v>
          </cell>
        </row>
        <row r="2662">
          <cell r="B2662" t="str">
            <v>EGW-800066</v>
          </cell>
          <cell r="C2662" t="str">
            <v>MISSING</v>
          </cell>
          <cell r="D2662">
            <v>700</v>
          </cell>
          <cell r="G2662">
            <v>37855</v>
          </cell>
          <cell r="M2662" t="str">
            <v>CHAMFER TOOL FOR 8995,1042*DON'T REO</v>
          </cell>
        </row>
        <row r="2663">
          <cell r="B2663" t="str">
            <v>EGW-800067</v>
          </cell>
          <cell r="C2663" t="str">
            <v>MISSING</v>
          </cell>
          <cell r="D2663">
            <v>700</v>
          </cell>
          <cell r="F2663" t="str">
            <v>X</v>
          </cell>
          <cell r="G2663">
            <v>36456</v>
          </cell>
          <cell r="M2663" t="str">
            <v>CLIPPER RESHARPENED(IN HOUSE)</v>
          </cell>
        </row>
        <row r="2664">
          <cell r="B2664" t="str">
            <v>EGW-800068</v>
          </cell>
          <cell r="C2664" t="str">
            <v>MISSING</v>
          </cell>
          <cell r="D2664">
            <v>700</v>
          </cell>
          <cell r="F2664" t="str">
            <v>X</v>
          </cell>
          <cell r="G2664">
            <v>36510</v>
          </cell>
          <cell r="M2664" t="str">
            <v>CLIPPER, MODERN BURMASTER TB10131</v>
          </cell>
        </row>
        <row r="2665">
          <cell r="B2665" t="str">
            <v>EGW-800069</v>
          </cell>
          <cell r="C2665" t="str">
            <v>MISSING</v>
          </cell>
          <cell r="D2665">
            <v>700</v>
          </cell>
          <cell r="G2665">
            <v>38078</v>
          </cell>
          <cell r="M2665" t="str">
            <v>CLIPPER, MODERN BURRMASTER 72-9168</v>
          </cell>
        </row>
        <row r="2666">
          <cell r="B2666" t="str">
            <v>EGW-800070</v>
          </cell>
          <cell r="C2666" t="str">
            <v>MISSING</v>
          </cell>
          <cell r="D2666">
            <v>700</v>
          </cell>
          <cell r="G2666">
            <v>38078</v>
          </cell>
          <cell r="M2666" t="str">
            <v>CLIPPER, MASTER   73-9168 * ITW</v>
          </cell>
        </row>
        <row r="2667">
          <cell r="B2667" t="str">
            <v>EGW-800071</v>
          </cell>
          <cell r="C2667" t="str">
            <v>MISSING</v>
          </cell>
          <cell r="D2667">
            <v>700</v>
          </cell>
          <cell r="G2667">
            <v>38078</v>
          </cell>
          <cell r="M2667" t="str">
            <v>CLIPPER, MODERN BURRMASTER    NTB-10</v>
          </cell>
        </row>
        <row r="2668">
          <cell r="B2668" t="str">
            <v>EGW-800072</v>
          </cell>
          <cell r="C2668" t="str">
            <v>MISSING</v>
          </cell>
          <cell r="D2668">
            <v>700</v>
          </cell>
          <cell r="G2668">
            <v>38078</v>
          </cell>
          <cell r="M2668" t="str">
            <v>CLIPPER,MODERN BURRMASTER RH71-9168</v>
          </cell>
        </row>
        <row r="2669">
          <cell r="B2669" t="str">
            <v>EGW-800073</v>
          </cell>
          <cell r="C2669" t="str">
            <v>MISSING</v>
          </cell>
          <cell r="D2669">
            <v>700</v>
          </cell>
          <cell r="F2669" t="str">
            <v>X</v>
          </cell>
          <cell r="G2669">
            <v>36514</v>
          </cell>
          <cell r="M2669" t="str">
            <v>DEBURR CUTTER</v>
          </cell>
        </row>
        <row r="2670">
          <cell r="B2670" t="str">
            <v>EGW-800074</v>
          </cell>
          <cell r="C2670" t="str">
            <v>MISSING</v>
          </cell>
          <cell r="D2670">
            <v>700</v>
          </cell>
          <cell r="F2670" t="str">
            <v>X</v>
          </cell>
          <cell r="G2670">
            <v>36514</v>
          </cell>
          <cell r="M2670" t="str">
            <v>DEBURR CUTTER - RESHARPEN</v>
          </cell>
        </row>
        <row r="2671">
          <cell r="B2671" t="str">
            <v>EGW-800075</v>
          </cell>
          <cell r="C2671" t="str">
            <v>MISSING</v>
          </cell>
          <cell r="D2671">
            <v>700</v>
          </cell>
          <cell r="F2671" t="str">
            <v>X</v>
          </cell>
          <cell r="G2671">
            <v>36514</v>
          </cell>
          <cell r="M2671" t="str">
            <v>DEBURR CUTTER - RESHARPEN</v>
          </cell>
        </row>
        <row r="2672">
          <cell r="B2672" t="str">
            <v>EGW-800076</v>
          </cell>
          <cell r="C2672" t="str">
            <v>MISSING</v>
          </cell>
          <cell r="D2672">
            <v>700</v>
          </cell>
          <cell r="F2672" t="str">
            <v>X</v>
          </cell>
          <cell r="G2672">
            <v>36377</v>
          </cell>
          <cell r="M2672" t="str">
            <v>DEBURR CUTTER  4599/4738/253/259/</v>
          </cell>
        </row>
        <row r="2673">
          <cell r="B2673" t="str">
            <v>EGW-800077</v>
          </cell>
          <cell r="C2673" t="str">
            <v>MISSING</v>
          </cell>
          <cell r="D2673">
            <v>700</v>
          </cell>
          <cell r="F2673" t="str">
            <v>X</v>
          </cell>
          <cell r="G2673">
            <v>36514</v>
          </cell>
          <cell r="M2673" t="str">
            <v>DEBURR CUTTER (3002901) RESHARPEN</v>
          </cell>
        </row>
        <row r="2674">
          <cell r="B2674" t="str">
            <v>EGW-800078</v>
          </cell>
          <cell r="C2674" t="str">
            <v>MISSING</v>
          </cell>
          <cell r="D2674">
            <v>700</v>
          </cell>
          <cell r="F2674" t="str">
            <v>X</v>
          </cell>
          <cell r="G2674">
            <v>36514</v>
          </cell>
          <cell r="M2674" t="str">
            <v>DEBURR CUTTER (3014614) - RESHARPEN</v>
          </cell>
        </row>
        <row r="2675">
          <cell r="B2675" t="str">
            <v>EGW-800079</v>
          </cell>
          <cell r="C2675" t="str">
            <v>MISSING</v>
          </cell>
          <cell r="D2675">
            <v>700</v>
          </cell>
          <cell r="F2675" t="str">
            <v>X</v>
          </cell>
          <cell r="G2675">
            <v>36514</v>
          </cell>
          <cell r="M2675" t="str">
            <v>DEBURR CUTTER (3073343) RESHARPEN</v>
          </cell>
        </row>
        <row r="2676">
          <cell r="B2676" t="str">
            <v>EGW-800080</v>
          </cell>
          <cell r="C2676" t="str">
            <v>MISSING</v>
          </cell>
          <cell r="D2676">
            <v>700</v>
          </cell>
          <cell r="F2676" t="str">
            <v>X</v>
          </cell>
          <cell r="G2676">
            <v>36514</v>
          </cell>
          <cell r="M2676" t="str">
            <v>DEBURR CUTTER (3073344) RESHARPEN</v>
          </cell>
        </row>
        <row r="2677">
          <cell r="B2677" t="str">
            <v>EGW-800081</v>
          </cell>
          <cell r="C2677" t="str">
            <v>MISSING</v>
          </cell>
          <cell r="D2677">
            <v>700</v>
          </cell>
          <cell r="F2677" t="str">
            <v>X</v>
          </cell>
          <cell r="G2677">
            <v>36514</v>
          </cell>
          <cell r="M2677" t="str">
            <v>DEBURR CUTTER (8984) RESHARPEN</v>
          </cell>
        </row>
        <row r="2678">
          <cell r="B2678" t="str">
            <v>EGW-800082</v>
          </cell>
          <cell r="C2678" t="str">
            <v>MISSING</v>
          </cell>
          <cell r="D2678">
            <v>700</v>
          </cell>
          <cell r="F2678" t="str">
            <v>X</v>
          </cell>
          <cell r="G2678">
            <v>36514</v>
          </cell>
          <cell r="M2678" t="str">
            <v>DEBURR CUTTER (8985) RESHARPEN</v>
          </cell>
        </row>
        <row r="2679">
          <cell r="B2679" t="str">
            <v>EGW-800083</v>
          </cell>
          <cell r="C2679" t="str">
            <v>MISSING</v>
          </cell>
          <cell r="D2679">
            <v>700</v>
          </cell>
          <cell r="F2679" t="str">
            <v>X</v>
          </cell>
          <cell r="G2679">
            <v>36514</v>
          </cell>
          <cell r="M2679" t="str">
            <v>DEBURR CUTTER (8987) RESHARPEN</v>
          </cell>
        </row>
        <row r="2680">
          <cell r="B2680" t="str">
            <v>EGW-800084</v>
          </cell>
          <cell r="C2680" t="str">
            <v>MISSING</v>
          </cell>
          <cell r="D2680">
            <v>700</v>
          </cell>
          <cell r="F2680" t="str">
            <v>X</v>
          </cell>
          <cell r="G2680">
            <v>36458</v>
          </cell>
          <cell r="M2680" t="str">
            <v>DEBURR CUTTER (8989) RESHARPEN</v>
          </cell>
        </row>
        <row r="2681">
          <cell r="B2681" t="str">
            <v>EGW-800085</v>
          </cell>
          <cell r="C2681" t="str">
            <v>MISSING</v>
          </cell>
          <cell r="D2681">
            <v>700</v>
          </cell>
          <cell r="F2681" t="str">
            <v>X</v>
          </cell>
          <cell r="G2681">
            <v>36514</v>
          </cell>
          <cell r="M2681" t="str">
            <v>DEBURR CUTTER (8991) RESHARPEN</v>
          </cell>
        </row>
        <row r="2682">
          <cell r="B2682" t="str">
            <v>EGW-800086</v>
          </cell>
          <cell r="C2682" t="str">
            <v>MISSING</v>
          </cell>
          <cell r="D2682">
            <v>700</v>
          </cell>
          <cell r="F2682" t="str">
            <v>X</v>
          </cell>
          <cell r="G2682">
            <v>36514</v>
          </cell>
          <cell r="M2682" t="str">
            <v>DEBURR CUTTER (8992/2341) RESHARP</v>
          </cell>
        </row>
        <row r="2683">
          <cell r="B2683" t="str">
            <v>EGW-800087</v>
          </cell>
          <cell r="C2683" t="str">
            <v>MISSING</v>
          </cell>
          <cell r="D2683">
            <v>700</v>
          </cell>
          <cell r="F2683" t="str">
            <v>X</v>
          </cell>
          <cell r="G2683">
            <v>36514</v>
          </cell>
          <cell r="M2683" t="str">
            <v>DEBURR CUTTER (8993) RESHARPEN</v>
          </cell>
        </row>
        <row r="2684">
          <cell r="B2684" t="str">
            <v>EGW-800088</v>
          </cell>
          <cell r="C2684" t="str">
            <v>MISSING</v>
          </cell>
          <cell r="D2684">
            <v>700</v>
          </cell>
          <cell r="F2684" t="str">
            <v>X</v>
          </cell>
          <cell r="G2684">
            <v>36514</v>
          </cell>
          <cell r="M2684" t="str">
            <v>DEBURR CUTTER (8995/1042) RESHARP</v>
          </cell>
        </row>
        <row r="2685">
          <cell r="B2685" t="str">
            <v>EGW-800089</v>
          </cell>
          <cell r="C2685" t="str">
            <v>MISSING</v>
          </cell>
          <cell r="D2685">
            <v>700</v>
          </cell>
          <cell r="G2685">
            <v>37855</v>
          </cell>
          <cell r="M2685" t="str">
            <v>DEBURR CUTTER 3002901</v>
          </cell>
        </row>
        <row r="2686">
          <cell r="B2686" t="str">
            <v>EGW-800090</v>
          </cell>
          <cell r="C2686" t="str">
            <v>MISSING</v>
          </cell>
          <cell r="D2686">
            <v>700</v>
          </cell>
          <cell r="G2686">
            <v>37855</v>
          </cell>
          <cell r="M2686" t="str">
            <v>DEBURR CUTTER 3014614</v>
          </cell>
        </row>
        <row r="2687">
          <cell r="B2687" t="str">
            <v>EGW-800091</v>
          </cell>
          <cell r="C2687" t="str">
            <v>MISSING</v>
          </cell>
          <cell r="D2687">
            <v>700</v>
          </cell>
          <cell r="G2687">
            <v>38016</v>
          </cell>
          <cell r="M2687" t="str">
            <v>DEBURR CUTTER FOR 3073343</v>
          </cell>
        </row>
        <row r="2688">
          <cell r="B2688" t="str">
            <v>EGW-800092</v>
          </cell>
          <cell r="C2688" t="str">
            <v>MISSING</v>
          </cell>
          <cell r="D2688">
            <v>700</v>
          </cell>
          <cell r="F2688" t="str">
            <v>X</v>
          </cell>
          <cell r="G2688">
            <v>36514</v>
          </cell>
          <cell r="M2688" t="str">
            <v>DEBURR CUTTER FOR 8984</v>
          </cell>
        </row>
        <row r="2689">
          <cell r="B2689" t="str">
            <v>EGW-800093</v>
          </cell>
          <cell r="C2689" t="str">
            <v>MISSING</v>
          </cell>
          <cell r="D2689">
            <v>700</v>
          </cell>
          <cell r="F2689" t="str">
            <v>X</v>
          </cell>
          <cell r="G2689">
            <v>36514</v>
          </cell>
          <cell r="M2689" t="str">
            <v>DEBURR CUTTER FOR 8985</v>
          </cell>
        </row>
        <row r="2690">
          <cell r="B2690" t="str">
            <v>EGW-800094</v>
          </cell>
          <cell r="C2690" t="str">
            <v>MISSING</v>
          </cell>
          <cell r="D2690">
            <v>700</v>
          </cell>
          <cell r="G2690">
            <v>37855</v>
          </cell>
          <cell r="M2690" t="str">
            <v>DEBURR CUTTER FOR 8989</v>
          </cell>
        </row>
        <row r="2691">
          <cell r="B2691" t="str">
            <v>EGW-800095</v>
          </cell>
          <cell r="C2691" t="str">
            <v>MISSING</v>
          </cell>
          <cell r="D2691">
            <v>700</v>
          </cell>
          <cell r="F2691" t="str">
            <v>X</v>
          </cell>
          <cell r="G2691">
            <v>36514</v>
          </cell>
          <cell r="M2691" t="str">
            <v>DEBURR CUTTER FOR 8991</v>
          </cell>
        </row>
        <row r="2692">
          <cell r="B2692" t="str">
            <v>EGW-800096</v>
          </cell>
          <cell r="C2692" t="str">
            <v>MISSING</v>
          </cell>
          <cell r="D2692">
            <v>700</v>
          </cell>
          <cell r="F2692" t="str">
            <v>X</v>
          </cell>
          <cell r="G2692">
            <v>36514</v>
          </cell>
          <cell r="M2692" t="str">
            <v>DEBURR CUTTER FOR 8992,3882341</v>
          </cell>
        </row>
        <row r="2693">
          <cell r="B2693" t="str">
            <v>EGW-800097</v>
          </cell>
          <cell r="C2693" t="str">
            <v>MISSING</v>
          </cell>
          <cell r="D2693">
            <v>700</v>
          </cell>
          <cell r="F2693" t="str">
            <v>X</v>
          </cell>
          <cell r="G2693">
            <v>36458</v>
          </cell>
          <cell r="M2693" t="str">
            <v>DEBURR CUTTER FOR 8993</v>
          </cell>
        </row>
        <row r="2694">
          <cell r="B2694" t="str">
            <v>EGW-800098</v>
          </cell>
          <cell r="C2694" t="str">
            <v>MISSING</v>
          </cell>
          <cell r="D2694">
            <v>700</v>
          </cell>
          <cell r="F2694" t="str">
            <v>X</v>
          </cell>
          <cell r="G2694">
            <v>36514</v>
          </cell>
          <cell r="M2694" t="str">
            <v>DEBURR CUTTER FOR 8995,1042</v>
          </cell>
        </row>
        <row r="2695">
          <cell r="B2695" t="str">
            <v>EGW-800099</v>
          </cell>
          <cell r="C2695" t="str">
            <v>MISSING</v>
          </cell>
          <cell r="D2695">
            <v>700</v>
          </cell>
          <cell r="G2695">
            <v>38034</v>
          </cell>
          <cell r="M2695" t="str">
            <v>DEBURR CUTTERS FOR 3073344</v>
          </cell>
        </row>
        <row r="2696">
          <cell r="B2696" t="str">
            <v>EGW-800100</v>
          </cell>
          <cell r="C2696" t="str">
            <v>MISSING</v>
          </cell>
          <cell r="D2696">
            <v>700</v>
          </cell>
          <cell r="F2696" t="str">
            <v>X</v>
          </cell>
          <cell r="G2696">
            <v>36840</v>
          </cell>
          <cell r="M2696" t="str">
            <v>DUBURR CUTTER FOR 8987</v>
          </cell>
        </row>
        <row r="2697">
          <cell r="B2697" t="str">
            <v>EGW-800658</v>
          </cell>
          <cell r="C2697" t="str">
            <v>MISSING</v>
          </cell>
          <cell r="D2697">
            <v>700</v>
          </cell>
          <cell r="G2697">
            <v>38034</v>
          </cell>
          <cell r="M2697" t="str">
            <v>CLIPPER, DEBURR TOOL LIEBHERR</v>
          </cell>
        </row>
        <row r="2698">
          <cell r="B2698" t="str">
            <v>EGW-800831</v>
          </cell>
          <cell r="C2698" t="str">
            <v>MISSING</v>
          </cell>
          <cell r="D2698">
            <v>700</v>
          </cell>
          <cell r="G2698">
            <v>37855</v>
          </cell>
          <cell r="M2698" t="str">
            <v>CHAMFER BLADE SET</v>
          </cell>
        </row>
        <row r="2699">
          <cell r="B2699" t="str">
            <v>EGW-800832</v>
          </cell>
          <cell r="C2699" t="str">
            <v>MISSING</v>
          </cell>
          <cell r="D2699">
            <v>700</v>
          </cell>
          <cell r="G2699">
            <v>37855</v>
          </cell>
          <cell r="M2699" t="str">
            <v>Deburr Blade for 3680522</v>
          </cell>
        </row>
        <row r="2700">
          <cell r="B2700" t="str">
            <v>EGW-800833</v>
          </cell>
          <cell r="C2700" t="str">
            <v>MISSING</v>
          </cell>
          <cell r="D2700">
            <v>700</v>
          </cell>
          <cell r="G2700">
            <v>37855</v>
          </cell>
          <cell r="M2700" t="str">
            <v>CHAMFER BLADE SET</v>
          </cell>
        </row>
        <row r="2701">
          <cell r="B2701" t="str">
            <v>EGW-800834</v>
          </cell>
          <cell r="C2701" t="str">
            <v>MISSING</v>
          </cell>
          <cell r="D2701">
            <v>700</v>
          </cell>
          <cell r="G2701">
            <v>37855</v>
          </cell>
          <cell r="M2701" t="str">
            <v>Deburr Blade for 3680547</v>
          </cell>
        </row>
        <row r="2702">
          <cell r="B2702" t="str">
            <v>EGW-800835</v>
          </cell>
          <cell r="C2702" t="str">
            <v>MISSING</v>
          </cell>
          <cell r="D2702">
            <v>700</v>
          </cell>
          <cell r="G2702">
            <v>37945</v>
          </cell>
          <cell r="M2702" t="str">
            <v>CHAMFER BLADE</v>
          </cell>
        </row>
        <row r="2703">
          <cell r="B2703" t="str">
            <v>EGW-800836</v>
          </cell>
          <cell r="C2703" t="str">
            <v>MISSING</v>
          </cell>
          <cell r="D2703">
            <v>700</v>
          </cell>
          <cell r="G2703">
            <v>37855</v>
          </cell>
          <cell r="M2703" t="str">
            <v>Deburr Blade for 3680542</v>
          </cell>
        </row>
        <row r="2704">
          <cell r="B2704" t="str">
            <v>EGW-800837</v>
          </cell>
          <cell r="C2704" t="str">
            <v>MISSING</v>
          </cell>
          <cell r="D2704">
            <v>700</v>
          </cell>
          <cell r="G2704">
            <v>37855</v>
          </cell>
          <cell r="M2704" t="str">
            <v>Chamfer Blade for 3680550</v>
          </cell>
        </row>
        <row r="2705">
          <cell r="B2705" t="str">
            <v>EGW-800838</v>
          </cell>
          <cell r="C2705" t="str">
            <v>MISSING</v>
          </cell>
          <cell r="D2705">
            <v>700</v>
          </cell>
          <cell r="G2705">
            <v>37855</v>
          </cell>
          <cell r="M2705" t="str">
            <v>Deburr Blade for 3680550</v>
          </cell>
        </row>
        <row r="2706">
          <cell r="B2706" t="str">
            <v>EGW-800839</v>
          </cell>
          <cell r="C2706" t="str">
            <v>MISSING</v>
          </cell>
          <cell r="D2706">
            <v>700</v>
          </cell>
          <cell r="G2706">
            <v>37855</v>
          </cell>
          <cell r="M2706" t="str">
            <v>Chamfer Blade for 3680549</v>
          </cell>
        </row>
        <row r="2707">
          <cell r="B2707" t="str">
            <v>EGW-800840</v>
          </cell>
          <cell r="C2707" t="str">
            <v>MISSING</v>
          </cell>
          <cell r="D2707">
            <v>700</v>
          </cell>
          <cell r="G2707">
            <v>38034</v>
          </cell>
          <cell r="M2707" t="str">
            <v>Deburr Blade for 3680549</v>
          </cell>
        </row>
        <row r="2708">
          <cell r="B2708" t="str">
            <v>EGW-800841</v>
          </cell>
          <cell r="C2708" t="str">
            <v>MISSING</v>
          </cell>
          <cell r="D2708">
            <v>700</v>
          </cell>
          <cell r="G2708">
            <v>37855</v>
          </cell>
          <cell r="M2708" t="str">
            <v>CHAMFER BLADE</v>
          </cell>
        </row>
        <row r="2709">
          <cell r="B2709" t="str">
            <v>EGW-800842</v>
          </cell>
          <cell r="C2709" t="str">
            <v>MISSING</v>
          </cell>
          <cell r="D2709">
            <v>700</v>
          </cell>
          <cell r="G2709">
            <v>37855</v>
          </cell>
          <cell r="M2709" t="str">
            <v>Deburr Blade for 3680545</v>
          </cell>
        </row>
        <row r="2710">
          <cell r="B2710" t="str">
            <v>EGW-800843</v>
          </cell>
          <cell r="C2710" t="str">
            <v>MISSING</v>
          </cell>
          <cell r="D2710">
            <v>700</v>
          </cell>
          <cell r="G2710">
            <v>38110</v>
          </cell>
          <cell r="M2710" t="str">
            <v>SUA-CHAMFER TOOL FOR APEX</v>
          </cell>
        </row>
        <row r="2711">
          <cell r="B2711" t="str">
            <v>EGW-800844</v>
          </cell>
          <cell r="C2711" t="str">
            <v>MISSING</v>
          </cell>
          <cell r="D2711">
            <v>700</v>
          </cell>
          <cell r="G2711">
            <v>37855</v>
          </cell>
          <cell r="M2711" t="str">
            <v>Deburr Blade for 3680544</v>
          </cell>
        </row>
        <row r="2712">
          <cell r="B2712" t="str">
            <v>EGW-800845</v>
          </cell>
          <cell r="C2712" t="str">
            <v>MISSING</v>
          </cell>
          <cell r="D2712">
            <v>700</v>
          </cell>
          <cell r="G2712">
            <v>37855</v>
          </cell>
          <cell r="M2712" t="str">
            <v>Chamfer Blade for 3680521</v>
          </cell>
        </row>
        <row r="2713">
          <cell r="B2713" t="str">
            <v>EGW-800846</v>
          </cell>
          <cell r="C2713" t="str">
            <v>MISSING</v>
          </cell>
          <cell r="D2713">
            <v>700</v>
          </cell>
          <cell r="G2713">
            <v>38034</v>
          </cell>
          <cell r="M2713" t="str">
            <v>Deburr Blade for 3680521</v>
          </cell>
        </row>
        <row r="2714">
          <cell r="B2714" t="str">
            <v>EGW-801051</v>
          </cell>
          <cell r="C2714" t="str">
            <v>MISSING</v>
          </cell>
          <cell r="D2714">
            <v>700</v>
          </cell>
          <cell r="F2714" t="str">
            <v>X</v>
          </cell>
          <cell r="G2714">
            <v>36250</v>
          </cell>
          <cell r="M2714" t="str">
            <v>HOLDER FOR SHIMS IN DEBURR TOOL</v>
          </cell>
        </row>
        <row r="2715">
          <cell r="B2715" t="str">
            <v>EGW-801172</v>
          </cell>
          <cell r="C2715" t="str">
            <v>MISSING</v>
          </cell>
          <cell r="D2715">
            <v>700</v>
          </cell>
          <cell r="G2715">
            <v>38068</v>
          </cell>
          <cell r="M2715" t="str">
            <v>SA-13 CARB BUR 5/32 X 5/8 CYL PLAIN</v>
          </cell>
        </row>
        <row r="2716">
          <cell r="B2716" t="str">
            <v>EGW-801288</v>
          </cell>
          <cell r="C2716" t="str">
            <v>MISSING</v>
          </cell>
          <cell r="D2716">
            <v>700</v>
          </cell>
          <cell r="G2716">
            <v>37855</v>
          </cell>
          <cell r="M2716" t="str">
            <v>CHAMFER TOOL FOR P/N 777.1.0266.40,</v>
          </cell>
        </row>
        <row r="2717">
          <cell r="B2717" t="str">
            <v>EGW-801300</v>
          </cell>
          <cell r="C2717" t="str">
            <v>MISSING</v>
          </cell>
          <cell r="D2717">
            <v>700</v>
          </cell>
          <cell r="G2717">
            <v>38078</v>
          </cell>
          <cell r="M2717" t="str">
            <v>3918776 (DETAIL 1 ) CLIPPER TOOL</v>
          </cell>
        </row>
        <row r="2718">
          <cell r="B2718" t="str">
            <v>EGW-801314</v>
          </cell>
          <cell r="C2718" t="str">
            <v>MISSING</v>
          </cell>
          <cell r="D2718">
            <v>700</v>
          </cell>
          <cell r="G2718">
            <v>37855</v>
          </cell>
          <cell r="M2718" t="str">
            <v>CHAMFER TOOL (M=2.5) SUA-4703</v>
          </cell>
        </row>
        <row r="2719">
          <cell r="B2719" t="str">
            <v>EGW-801363</v>
          </cell>
          <cell r="C2719" t="str">
            <v>MISSING</v>
          </cell>
          <cell r="D2719">
            <v>700</v>
          </cell>
          <cell r="G2719">
            <v>38189</v>
          </cell>
          <cell r="M2719" t="str">
            <v>CHAMFER TOOLS (2.54NM) SUA-5105</v>
          </cell>
        </row>
        <row r="2720">
          <cell r="B2720" t="str">
            <v>EGW-801364</v>
          </cell>
          <cell r="C2720" t="str">
            <v>MISSING</v>
          </cell>
          <cell r="D2720">
            <v>700</v>
          </cell>
          <cell r="E2720" t="str">
            <v>F</v>
          </cell>
          <cell r="G2720">
            <v>38189</v>
          </cell>
          <cell r="M2720" t="str">
            <v>DEBURR TOOL  SUA-5106n *see Alternat</v>
          </cell>
        </row>
        <row r="2721">
          <cell r="B2721" t="str">
            <v>EGW-801365</v>
          </cell>
          <cell r="C2721" t="str">
            <v>MISSING</v>
          </cell>
          <cell r="D2721">
            <v>700</v>
          </cell>
          <cell r="G2721">
            <v>38094</v>
          </cell>
          <cell r="M2721" t="str">
            <v>CHAMFER TOOL HOLDER  SUA-5107</v>
          </cell>
        </row>
        <row r="2722">
          <cell r="B2722" t="str">
            <v>EGW-801366</v>
          </cell>
          <cell r="C2722" t="str">
            <v>MISSING</v>
          </cell>
          <cell r="D2722">
            <v>700</v>
          </cell>
          <cell r="G2722">
            <v>38094</v>
          </cell>
          <cell r="M2722" t="str">
            <v>DEBURR TOOL HOLDER  SUA-5108</v>
          </cell>
        </row>
        <row r="2723">
          <cell r="B2723" t="str">
            <v>EGW-801367</v>
          </cell>
          <cell r="C2723" t="str">
            <v>MISSING</v>
          </cell>
          <cell r="D2723">
            <v>700</v>
          </cell>
          <cell r="G2723">
            <v>38045</v>
          </cell>
          <cell r="M2723" t="str">
            <v>SUA-5109 SET ARBOR &amp; THRUST ARBOR</v>
          </cell>
        </row>
        <row r="2724">
          <cell r="B2724" t="str">
            <v>EGW-801368</v>
          </cell>
          <cell r="C2724" t="str">
            <v>MISSING</v>
          </cell>
          <cell r="D2724">
            <v>700</v>
          </cell>
          <cell r="F2724" t="str">
            <v>X</v>
          </cell>
          <cell r="G2724">
            <v>38089</v>
          </cell>
          <cell r="M2724" t="str">
            <v>SHUTTLE LOADER POCKET  SUA-5110</v>
          </cell>
        </row>
        <row r="2725">
          <cell r="B2725" t="str">
            <v>EGW-801382</v>
          </cell>
          <cell r="C2725" t="str">
            <v>MISSING</v>
          </cell>
          <cell r="D2725">
            <v>700</v>
          </cell>
          <cell r="G2725">
            <v>38196</v>
          </cell>
          <cell r="M2725" t="str">
            <v>BRUSH, 3/4" CARBON STEEL SHANK</v>
          </cell>
        </row>
        <row r="2726">
          <cell r="B2726" t="str">
            <v>EGW-801435</v>
          </cell>
          <cell r="C2726" t="str">
            <v>MISSING</v>
          </cell>
          <cell r="D2726">
            <v>700</v>
          </cell>
          <cell r="G2726">
            <v>38191</v>
          </cell>
          <cell r="M2726" t="str">
            <v>sua-6314 &amp; sua-6315 deburr blade</v>
          </cell>
        </row>
        <row r="2727">
          <cell r="B2727" t="str">
            <v>EGW-801473</v>
          </cell>
          <cell r="C2727" t="str">
            <v>MISSING</v>
          </cell>
          <cell r="D2727" t="str">
            <v>V00</v>
          </cell>
          <cell r="F2727" t="str">
            <v>X</v>
          </cell>
          <cell r="G2727">
            <v>38085</v>
          </cell>
          <cell r="M2727" t="str">
            <v>MIDRANGE CHAMFER/DEBURR TOOL (SET)</v>
          </cell>
        </row>
        <row r="2728">
          <cell r="B2728" t="str">
            <v>EGW-801570</v>
          </cell>
          <cell r="C2728" t="str">
            <v>MISSING</v>
          </cell>
          <cell r="D2728" t="str">
            <v>V00</v>
          </cell>
          <cell r="G2728">
            <v>38084</v>
          </cell>
          <cell r="M2728" t="str">
            <v>ROTARY DEBURR TOOL</v>
          </cell>
        </row>
        <row r="2729">
          <cell r="B2729" t="str">
            <v>EGW-801580</v>
          </cell>
          <cell r="C2729" t="str">
            <v>MISSING</v>
          </cell>
          <cell r="D2729">
            <v>700</v>
          </cell>
          <cell r="G2729">
            <v>38126</v>
          </cell>
          <cell r="M2729" t="str">
            <v>DEBURR DISC - REWORK STOCK EXISTS</v>
          </cell>
        </row>
        <row r="2730">
          <cell r="B2730" t="str">
            <v>EGW-801641</v>
          </cell>
          <cell r="C2730" t="str">
            <v>MISSING</v>
          </cell>
          <cell r="D2730">
            <v>700</v>
          </cell>
          <cell r="G2730">
            <v>38057</v>
          </cell>
          <cell r="M2730" t="str">
            <v>CHAMFER BLADE SET*LINE TRANSFER 2/20</v>
          </cell>
        </row>
        <row r="2731">
          <cell r="B2731" t="str">
            <v>EGW-801642</v>
          </cell>
          <cell r="C2731" t="str">
            <v>MISSING</v>
          </cell>
          <cell r="D2731">
            <v>700</v>
          </cell>
          <cell r="G2731">
            <v>38195</v>
          </cell>
          <cell r="M2731" t="str">
            <v>DEBURR BLADE SET*return to GAP in 20</v>
          </cell>
        </row>
        <row r="2732">
          <cell r="B2732" t="str">
            <v>EGW-805001</v>
          </cell>
          <cell r="C2732" t="str">
            <v>MISSING</v>
          </cell>
          <cell r="D2732">
            <v>700</v>
          </cell>
          <cell r="G2732">
            <v>37944</v>
          </cell>
          <cell r="M2732" t="str">
            <v>SUA-4976 CHAMFER TOOL FOR CAT</v>
          </cell>
        </row>
        <row r="2733">
          <cell r="B2733" t="str">
            <v>EGW-805002</v>
          </cell>
          <cell r="C2733" t="str">
            <v>MISSING</v>
          </cell>
          <cell r="D2733">
            <v>700</v>
          </cell>
          <cell r="G2733">
            <v>37855</v>
          </cell>
          <cell r="M2733" t="str">
            <v>SUA-4977 CHAMPER TOOL HOLDER FOR CAT</v>
          </cell>
        </row>
        <row r="2734">
          <cell r="B2734" t="str">
            <v>EGW-805003</v>
          </cell>
          <cell r="C2734" t="str">
            <v>MISSING</v>
          </cell>
          <cell r="D2734">
            <v>700</v>
          </cell>
          <cell r="G2734">
            <v>37930</v>
          </cell>
          <cell r="M2734" t="str">
            <v>SUA-4978 DEBURR TOOL FOR CAT</v>
          </cell>
        </row>
        <row r="2735">
          <cell r="B2735" t="str">
            <v>EGW-805004</v>
          </cell>
          <cell r="C2735" t="str">
            <v>MISSING</v>
          </cell>
          <cell r="D2735">
            <v>700</v>
          </cell>
          <cell r="G2735">
            <v>37855</v>
          </cell>
          <cell r="M2735" t="str">
            <v>SUA-4979 DEBURR TOOL HOLDER FOR CAT</v>
          </cell>
        </row>
        <row r="2736">
          <cell r="B2736" t="str">
            <v>EGW-805008</v>
          </cell>
          <cell r="C2736" t="str">
            <v>MISSING</v>
          </cell>
          <cell r="D2736">
            <v>700</v>
          </cell>
          <cell r="G2736">
            <v>37854</v>
          </cell>
          <cell r="M2736" t="str">
            <v>SUA-4980 CHAMFER TOOL FOR CAT</v>
          </cell>
        </row>
        <row r="2737">
          <cell r="B2737" t="str">
            <v>EGW-805009</v>
          </cell>
          <cell r="C2737" t="str">
            <v>MISSING</v>
          </cell>
          <cell r="D2737">
            <v>700</v>
          </cell>
          <cell r="G2737">
            <v>37855</v>
          </cell>
          <cell r="M2737" t="str">
            <v>SUA-4981 CHAMFER TOOL HOLDER FOR CAT</v>
          </cell>
        </row>
        <row r="2738">
          <cell r="B2738" t="str">
            <v>EGW-805010</v>
          </cell>
          <cell r="C2738" t="str">
            <v>MISSING</v>
          </cell>
          <cell r="D2738">
            <v>700</v>
          </cell>
          <cell r="G2738">
            <v>37944</v>
          </cell>
          <cell r="M2738" t="str">
            <v>SUA-4982 DEBURR TOOL FOR CAT (69T)</v>
          </cell>
        </row>
        <row r="2739">
          <cell r="B2739" t="str">
            <v>EGW-805011</v>
          </cell>
          <cell r="C2739" t="str">
            <v>MISSING</v>
          </cell>
          <cell r="D2739">
            <v>700</v>
          </cell>
          <cell r="G2739">
            <v>37855</v>
          </cell>
          <cell r="M2739" t="str">
            <v>SUA-4983 DEBURR TOOL HOLDER FOR CAT</v>
          </cell>
        </row>
        <row r="2740">
          <cell r="B2740" t="str">
            <v>EGW-805015</v>
          </cell>
          <cell r="C2740" t="str">
            <v>MISSING</v>
          </cell>
          <cell r="D2740">
            <v>700</v>
          </cell>
          <cell r="G2740">
            <v>37854</v>
          </cell>
          <cell r="M2740" t="str">
            <v>SUA-4984 CHAMFER TOOL FOR CAT</v>
          </cell>
        </row>
        <row r="2741">
          <cell r="B2741" t="str">
            <v>EGW-805016</v>
          </cell>
          <cell r="C2741" t="str">
            <v>MISSING</v>
          </cell>
          <cell r="D2741">
            <v>700</v>
          </cell>
          <cell r="G2741">
            <v>37855</v>
          </cell>
          <cell r="M2741" t="str">
            <v>SUA-4987 CHAMFER TOOL HOLDER FOR CAT</v>
          </cell>
        </row>
        <row r="2742">
          <cell r="B2742" t="str">
            <v>EGW-805017</v>
          </cell>
          <cell r="C2742" t="str">
            <v>MISSING</v>
          </cell>
          <cell r="D2742">
            <v>700</v>
          </cell>
          <cell r="G2742">
            <v>37854</v>
          </cell>
          <cell r="M2742" t="str">
            <v>SUA-4986 DEBURR TOOL FOR CAT</v>
          </cell>
        </row>
        <row r="2743">
          <cell r="B2743" t="str">
            <v>EGW-805018</v>
          </cell>
          <cell r="C2743" t="str">
            <v>MISSING</v>
          </cell>
          <cell r="D2743">
            <v>700</v>
          </cell>
          <cell r="G2743">
            <v>37855</v>
          </cell>
          <cell r="M2743" t="str">
            <v>SUA-4987 DEBURR TOOL HOLDER FOR CAT</v>
          </cell>
        </row>
        <row r="2744">
          <cell r="B2744" t="str">
            <v>EGW-805021</v>
          </cell>
          <cell r="C2744" t="str">
            <v>MISSING</v>
          </cell>
          <cell r="D2744">
            <v>700</v>
          </cell>
          <cell r="G2744">
            <v>38090</v>
          </cell>
          <cell r="M2744" t="str">
            <v>SUA-4988 CHAMFER TOOL FOR CAT</v>
          </cell>
        </row>
        <row r="2745">
          <cell r="B2745" t="str">
            <v>EGW-805022</v>
          </cell>
          <cell r="C2745" t="str">
            <v>MISSING</v>
          </cell>
          <cell r="D2745">
            <v>700</v>
          </cell>
          <cell r="F2745" t="str">
            <v>X</v>
          </cell>
          <cell r="G2745">
            <v>37642</v>
          </cell>
          <cell r="M2745" t="str">
            <v>SUA-4989 CHAMFER TOOL HOLDER FOR CAT</v>
          </cell>
        </row>
        <row r="2746">
          <cell r="B2746" t="str">
            <v>EGW-805023</v>
          </cell>
          <cell r="C2746" t="str">
            <v>MISSING</v>
          </cell>
          <cell r="D2746">
            <v>700</v>
          </cell>
          <cell r="G2746">
            <v>38044</v>
          </cell>
          <cell r="M2746" t="str">
            <v>SUA-4990 DEBURR TOOL FOR CAT</v>
          </cell>
        </row>
        <row r="2747">
          <cell r="B2747" t="str">
            <v>EGW-805024</v>
          </cell>
          <cell r="C2747" t="str">
            <v>MISSING</v>
          </cell>
          <cell r="D2747">
            <v>700</v>
          </cell>
          <cell r="G2747">
            <v>37855</v>
          </cell>
          <cell r="M2747" t="str">
            <v>SUA-4991 DEBURR TOOL HOLDER FOR CAT</v>
          </cell>
        </row>
        <row r="2748">
          <cell r="B2748" t="str">
            <v>EGW-805027</v>
          </cell>
          <cell r="C2748" t="str">
            <v>MISSING</v>
          </cell>
          <cell r="D2748">
            <v>700</v>
          </cell>
          <cell r="G2748">
            <v>37972</v>
          </cell>
          <cell r="M2748" t="str">
            <v>SUA-4992 CHAMFER TOOL (80T) CAT:160-</v>
          </cell>
        </row>
        <row r="2749">
          <cell r="B2749" t="str">
            <v>EGW-805028</v>
          </cell>
          <cell r="C2749" t="str">
            <v>MISSING</v>
          </cell>
          <cell r="D2749">
            <v>700</v>
          </cell>
          <cell r="G2749">
            <v>37855</v>
          </cell>
          <cell r="M2749" t="str">
            <v>sua-4993 champher tool holder for ca</v>
          </cell>
        </row>
        <row r="2750">
          <cell r="B2750" t="str">
            <v>EGW-805029</v>
          </cell>
          <cell r="C2750" t="str">
            <v>MISSING</v>
          </cell>
          <cell r="D2750">
            <v>700</v>
          </cell>
          <cell r="G2750">
            <v>37854</v>
          </cell>
          <cell r="M2750" t="str">
            <v>sua-4994 deburr tool for cat pn 160-</v>
          </cell>
        </row>
        <row r="2751">
          <cell r="B2751" t="str">
            <v>EGW-805030</v>
          </cell>
          <cell r="C2751" t="str">
            <v>MISSING</v>
          </cell>
          <cell r="D2751">
            <v>700</v>
          </cell>
          <cell r="G2751">
            <v>37855</v>
          </cell>
          <cell r="M2751" t="str">
            <v>sua-4995 deburr tool holder for cat</v>
          </cell>
        </row>
        <row r="2752">
          <cell r="B2752" t="str">
            <v>EGW-805034</v>
          </cell>
          <cell r="C2752" t="str">
            <v>MISSING</v>
          </cell>
          <cell r="D2752">
            <v>700</v>
          </cell>
          <cell r="G2752">
            <v>37854</v>
          </cell>
          <cell r="M2752" t="str">
            <v>SUA-5119 CHAMFER TOOL</v>
          </cell>
        </row>
        <row r="2753">
          <cell r="B2753" t="str">
            <v>EGW-805121</v>
          </cell>
          <cell r="C2753" t="str">
            <v>MISSING</v>
          </cell>
          <cell r="D2753">
            <v>700</v>
          </cell>
          <cell r="G2753">
            <v>37854</v>
          </cell>
          <cell r="M2753" t="str">
            <v>SUA-5795 DEBURR TOOL (SM2T)</v>
          </cell>
        </row>
        <row r="2754">
          <cell r="B2754" t="str">
            <v>EGW-805125</v>
          </cell>
          <cell r="C2754" t="str">
            <v>MISSING</v>
          </cell>
          <cell r="D2754">
            <v>700</v>
          </cell>
          <cell r="G2754">
            <v>37854</v>
          </cell>
          <cell r="M2754" t="str">
            <v>SUA-5803 CHAMPHER TOOL SET FOR CAT</v>
          </cell>
        </row>
        <row r="2755">
          <cell r="B2755" t="str">
            <v>EGW-805127</v>
          </cell>
          <cell r="C2755" t="str">
            <v>MISSING</v>
          </cell>
          <cell r="D2755">
            <v>700</v>
          </cell>
          <cell r="G2755">
            <v>37854</v>
          </cell>
          <cell r="M2755" t="str">
            <v>SUA-5807 CHAMFER TOOL SET FOR CAT</v>
          </cell>
        </row>
        <row r="2756">
          <cell r="B2756" t="str">
            <v>EGW-805131</v>
          </cell>
          <cell r="C2756" t="str">
            <v>MISSING</v>
          </cell>
          <cell r="D2756">
            <v>700</v>
          </cell>
          <cell r="G2756">
            <v>37854</v>
          </cell>
          <cell r="M2756" t="str">
            <v>SUA-5813 CHAMFER TOOL SET FOR CAT</v>
          </cell>
        </row>
        <row r="2757">
          <cell r="B2757" t="str">
            <v>ELE-850381</v>
          </cell>
          <cell r="C2757" t="str">
            <v>MISSING</v>
          </cell>
          <cell r="D2757" t="str">
            <v>M00</v>
          </cell>
          <cell r="G2757">
            <v>37935</v>
          </cell>
          <cell r="M2757" t="str">
            <v>DEL* ELEMENT 95.100.523.2.1"OTT" (LI</v>
          </cell>
        </row>
        <row r="2758">
          <cell r="B2758" t="str">
            <v>ELE-850382</v>
          </cell>
          <cell r="C2758" t="str">
            <v>MISSING</v>
          </cell>
          <cell r="D2758" t="str">
            <v>M00</v>
          </cell>
          <cell r="G2758">
            <v>37956</v>
          </cell>
          <cell r="M2758" t="str">
            <v>ELEMENT, CONNETOR          R-3-071-1</v>
          </cell>
        </row>
        <row r="2759">
          <cell r="B2759" t="str">
            <v>ELE-850383</v>
          </cell>
          <cell r="C2759" t="str">
            <v>MISSING</v>
          </cell>
          <cell r="D2759" t="str">
            <v>M00</v>
          </cell>
          <cell r="F2759" t="str">
            <v>X</v>
          </cell>
          <cell r="G2759">
            <v>36143</v>
          </cell>
          <cell r="M2759" t="str">
            <v>ELEMENT, CONNETOR CLAMPING BUSHING</v>
          </cell>
        </row>
        <row r="2760">
          <cell r="B2760" t="str">
            <v>ELE-850384</v>
          </cell>
          <cell r="C2760" t="str">
            <v>MISSING</v>
          </cell>
          <cell r="D2760" t="str">
            <v>M00</v>
          </cell>
          <cell r="G2760">
            <v>38021</v>
          </cell>
          <cell r="M2760" t="str">
            <v>ELEMENT, HANGERS             30TS10</v>
          </cell>
        </row>
        <row r="2761">
          <cell r="B2761" t="str">
            <v>ELE-850385</v>
          </cell>
          <cell r="C2761" t="str">
            <v>MISSING</v>
          </cell>
          <cell r="D2761" t="str">
            <v>M00</v>
          </cell>
          <cell r="F2761" t="str">
            <v>X</v>
          </cell>
          <cell r="G2761">
            <v>36143</v>
          </cell>
          <cell r="M2761" t="str">
            <v>ELEMENT, HEATING               44341</v>
          </cell>
        </row>
        <row r="2762">
          <cell r="B2762" t="str">
            <v>ELE-850386</v>
          </cell>
          <cell r="C2762" t="str">
            <v>MISSING</v>
          </cell>
          <cell r="D2762" t="str">
            <v>M00</v>
          </cell>
          <cell r="G2762">
            <v>37942</v>
          </cell>
          <cell r="M2762" t="str">
            <v>ELEMENT, HEATING    A162351D(853267)</v>
          </cell>
        </row>
        <row r="2763">
          <cell r="B2763" t="str">
            <v>ELE-850387</v>
          </cell>
          <cell r="C2763" t="str">
            <v>MISSING</v>
          </cell>
          <cell r="D2763" t="str">
            <v>M00</v>
          </cell>
          <cell r="G2763">
            <v>38082</v>
          </cell>
          <cell r="M2763" t="str">
            <v>ELEMENT, HEATING  4116-1 ALLOY #30TS</v>
          </cell>
        </row>
        <row r="2764">
          <cell r="B2764" t="str">
            <v>ELE-850388</v>
          </cell>
          <cell r="C2764" t="str">
            <v>MISSING</v>
          </cell>
          <cell r="D2764" t="str">
            <v>M00</v>
          </cell>
          <cell r="G2764">
            <v>37942</v>
          </cell>
          <cell r="M2764" t="str">
            <v>ELEMENT, PROTECTION TUBE ALLOY  4116</v>
          </cell>
        </row>
        <row r="2765">
          <cell r="B2765" t="str">
            <v>ELE-850389</v>
          </cell>
          <cell r="C2765" t="str">
            <v>MISSING</v>
          </cell>
          <cell r="D2765" t="str">
            <v>M00</v>
          </cell>
          <cell r="F2765" t="str">
            <v>X</v>
          </cell>
          <cell r="G2765">
            <v>36143</v>
          </cell>
          <cell r="M2765" t="str">
            <v>ELEMENT, ROTARY FURNACE HEATING  R-3</v>
          </cell>
        </row>
        <row r="2766">
          <cell r="B2766" t="str">
            <v>ELE-850390</v>
          </cell>
          <cell r="C2766" t="str">
            <v>MISSING</v>
          </cell>
          <cell r="D2766" t="str">
            <v>M00</v>
          </cell>
          <cell r="G2766">
            <v>37959</v>
          </cell>
          <cell r="M2766" t="str">
            <v>ELEMENT, FILTER MTP-95-548</v>
          </cell>
        </row>
        <row r="2767">
          <cell r="B2767" t="str">
            <v>ELE-851390</v>
          </cell>
          <cell r="C2767" t="str">
            <v>MISSING</v>
          </cell>
          <cell r="D2767" t="str">
            <v>M00</v>
          </cell>
          <cell r="F2767" t="str">
            <v>X</v>
          </cell>
          <cell r="G2767">
            <v>37775</v>
          </cell>
          <cell r="M2767" t="str">
            <v>PLASTIC SPACER NNLVT-0037        (LI</v>
          </cell>
        </row>
        <row r="2768">
          <cell r="B2768" t="str">
            <v>ELE-851658</v>
          </cell>
          <cell r="C2768" t="str">
            <v>MISSING</v>
          </cell>
          <cell r="D2768" t="str">
            <v>M00</v>
          </cell>
          <cell r="G2768">
            <v>37942</v>
          </cell>
          <cell r="M2768" t="str">
            <v>R3044 HEATING ELEMENT 1-1/2"SCH40 W/</v>
          </cell>
        </row>
        <row r="2769">
          <cell r="B2769" t="str">
            <v>ENC-850391</v>
          </cell>
          <cell r="C2769" t="str">
            <v>MISSING</v>
          </cell>
          <cell r="D2769" t="str">
            <v>M00</v>
          </cell>
          <cell r="F2769" t="str">
            <v>X</v>
          </cell>
          <cell r="G2769">
            <v>36608</v>
          </cell>
          <cell r="M2769" t="str">
            <v>CODER, PULSE MGX-10B 100PLS/REV</v>
          </cell>
        </row>
        <row r="2770">
          <cell r="B2770" t="str">
            <v>ENC-850392</v>
          </cell>
          <cell r="C2770" t="str">
            <v>MISSING</v>
          </cell>
          <cell r="D2770" t="str">
            <v>M00</v>
          </cell>
          <cell r="G2770">
            <v>37960</v>
          </cell>
          <cell r="M2770" t="str">
            <v>ENCODER                      426B-50</v>
          </cell>
        </row>
        <row r="2771">
          <cell r="B2771" t="str">
            <v>ENC-850393</v>
          </cell>
          <cell r="C2771" t="str">
            <v>MISSING</v>
          </cell>
          <cell r="D2771" t="str">
            <v>M00</v>
          </cell>
          <cell r="F2771" t="str">
            <v>X</v>
          </cell>
          <cell r="G2771">
            <v>36353</v>
          </cell>
          <cell r="M2771" t="str">
            <v>ENCODER-CABLE W/CONNECTION</v>
          </cell>
        </row>
        <row r="2772">
          <cell r="B2772" t="str">
            <v>ENC-850394</v>
          </cell>
          <cell r="C2772" t="str">
            <v>MISSING</v>
          </cell>
          <cell r="D2772" t="str">
            <v>M00</v>
          </cell>
          <cell r="G2772">
            <v>38016</v>
          </cell>
          <cell r="M2772" t="str">
            <v>ENCODER, ROD 426-250CT  251168135 RO</v>
          </cell>
        </row>
        <row r="2773">
          <cell r="B2773" t="str">
            <v>ENC-850395</v>
          </cell>
          <cell r="C2773" t="str">
            <v>MISSING</v>
          </cell>
          <cell r="D2773" t="str">
            <v>M00</v>
          </cell>
          <cell r="G2773">
            <v>37960</v>
          </cell>
          <cell r="M2773" t="str">
            <v>ENCODER, 426 B 4096 MESHING   253-75</v>
          </cell>
        </row>
        <row r="2774">
          <cell r="B2774" t="str">
            <v>ENC-850396</v>
          </cell>
          <cell r="C2774" t="str">
            <v>MISSING</v>
          </cell>
          <cell r="D2774" t="str">
            <v>M00</v>
          </cell>
          <cell r="G2774">
            <v>37960</v>
          </cell>
          <cell r="M2774" t="str">
            <v>ENCODER, 426B 1250 I/REV     251-681</v>
          </cell>
        </row>
        <row r="2775">
          <cell r="B2775" t="str">
            <v>ENC-850397</v>
          </cell>
          <cell r="C2775" t="str">
            <v>MISSING</v>
          </cell>
          <cell r="D2775" t="str">
            <v>M00</v>
          </cell>
          <cell r="F2775" t="str">
            <v>X</v>
          </cell>
          <cell r="G2775">
            <v>36143</v>
          </cell>
          <cell r="M2775" t="str">
            <v>ENCODER , F AXIS       TFUE 04C7</v>
          </cell>
        </row>
        <row r="2776">
          <cell r="B2776" t="str">
            <v>ENC-850398</v>
          </cell>
          <cell r="C2776" t="str">
            <v>MISSING</v>
          </cell>
          <cell r="D2776" t="str">
            <v>M00</v>
          </cell>
          <cell r="G2776">
            <v>37960</v>
          </cell>
          <cell r="M2776" t="str">
            <v>ENCODER, LASER M1       LASER M1 ENC</v>
          </cell>
        </row>
        <row r="2777">
          <cell r="B2777" t="str">
            <v>ENC-850399</v>
          </cell>
          <cell r="C2777" t="str">
            <v>MISSING</v>
          </cell>
          <cell r="D2777" t="str">
            <v>M00</v>
          </cell>
          <cell r="F2777" t="str">
            <v>X</v>
          </cell>
          <cell r="G2777">
            <v>36462</v>
          </cell>
          <cell r="M2777" t="str">
            <v>ENCODER, LINEAR 320MM             LS</v>
          </cell>
        </row>
        <row r="2778">
          <cell r="B2778" t="str">
            <v>ENC-850400</v>
          </cell>
          <cell r="C2778" t="str">
            <v>MISSING</v>
          </cell>
          <cell r="D2778" t="str">
            <v>M00</v>
          </cell>
          <cell r="G2778">
            <v>37960</v>
          </cell>
          <cell r="M2778" t="str">
            <v>ENCODER, LINEAR 320MM             LS</v>
          </cell>
        </row>
        <row r="2779">
          <cell r="B2779" t="str">
            <v>ENC-850401</v>
          </cell>
          <cell r="C2779" t="str">
            <v>MISSING</v>
          </cell>
          <cell r="D2779" t="str">
            <v>M00</v>
          </cell>
          <cell r="G2779">
            <v>37960</v>
          </cell>
          <cell r="M2779" t="str">
            <v>ENCODER, LOADER SIDE MOUNT   ROD320</v>
          </cell>
        </row>
        <row r="2780">
          <cell r="B2780" t="str">
            <v>ENC-850402</v>
          </cell>
          <cell r="C2780" t="str">
            <v>MISSING</v>
          </cell>
          <cell r="D2780" t="str">
            <v>M00</v>
          </cell>
          <cell r="F2780" t="str">
            <v>X</v>
          </cell>
          <cell r="G2780">
            <v>36143</v>
          </cell>
          <cell r="M2780" t="str">
            <v>ENCODER, PULSE FOR MAZAK</v>
          </cell>
        </row>
        <row r="2781">
          <cell r="B2781" t="str">
            <v>ENC-850403</v>
          </cell>
          <cell r="C2781" t="str">
            <v>MISSING</v>
          </cell>
          <cell r="D2781" t="str">
            <v>M00</v>
          </cell>
          <cell r="G2781">
            <v>37960</v>
          </cell>
          <cell r="M2781" t="str">
            <v>ENCODER                    ROD426-10</v>
          </cell>
        </row>
        <row r="2782">
          <cell r="B2782" t="str">
            <v>ENC-850404</v>
          </cell>
          <cell r="C2782" t="str">
            <v>MISSING</v>
          </cell>
          <cell r="D2782" t="str">
            <v>M00</v>
          </cell>
          <cell r="F2782" t="str">
            <v>X</v>
          </cell>
          <cell r="G2782">
            <v>36143</v>
          </cell>
          <cell r="M2782" t="str">
            <v>ENCODER, ROD426-2500        253-756-</v>
          </cell>
        </row>
        <row r="2783">
          <cell r="B2783" t="str">
            <v>ENC-850405</v>
          </cell>
          <cell r="C2783" t="str">
            <v>MISSING</v>
          </cell>
          <cell r="D2783" t="str">
            <v>M00</v>
          </cell>
          <cell r="G2783">
            <v>37960</v>
          </cell>
          <cell r="M2783" t="str">
            <v>ENCODER, ROD426-3600        251-681-</v>
          </cell>
        </row>
        <row r="2784">
          <cell r="B2784" t="str">
            <v>ENC-850406</v>
          </cell>
          <cell r="C2784" t="str">
            <v>MISSING</v>
          </cell>
          <cell r="D2784" t="str">
            <v>M00</v>
          </cell>
          <cell r="G2784">
            <v>37960</v>
          </cell>
          <cell r="M2784" t="str">
            <v>ENCODER,                    ROD426-9</v>
          </cell>
        </row>
        <row r="2785">
          <cell r="B2785" t="str">
            <v>ENC-850407</v>
          </cell>
          <cell r="C2785" t="str">
            <v>MISSING</v>
          </cell>
          <cell r="D2785" t="str">
            <v>M00</v>
          </cell>
          <cell r="F2785" t="str">
            <v>X</v>
          </cell>
          <cell r="G2785">
            <v>36143</v>
          </cell>
          <cell r="M2785" t="str">
            <v>ENCODER, ROD426B-4096         253756</v>
          </cell>
        </row>
        <row r="2786">
          <cell r="B2786" t="str">
            <v>ENC-850408</v>
          </cell>
          <cell r="C2786" t="str">
            <v>MISSING</v>
          </cell>
          <cell r="D2786" t="str">
            <v>M00</v>
          </cell>
          <cell r="F2786" t="str">
            <v>X</v>
          </cell>
          <cell r="G2786">
            <v>36143</v>
          </cell>
          <cell r="M2786" t="str">
            <v>ENCODER, ROD SIDE MT W/CABLE  320B-1</v>
          </cell>
        </row>
        <row r="2787">
          <cell r="B2787" t="str">
            <v>ENC-850409</v>
          </cell>
          <cell r="C2787" t="str">
            <v>MISSING</v>
          </cell>
          <cell r="D2787" t="str">
            <v>M00</v>
          </cell>
          <cell r="G2787">
            <v>37960</v>
          </cell>
          <cell r="M2787" t="str">
            <v>ENCODER,                     ROD426-</v>
          </cell>
        </row>
        <row r="2788">
          <cell r="B2788" t="str">
            <v>ENC-850410</v>
          </cell>
          <cell r="C2788" t="str">
            <v>MISSING</v>
          </cell>
          <cell r="D2788" t="str">
            <v>M00</v>
          </cell>
          <cell r="G2788">
            <v>37960</v>
          </cell>
          <cell r="M2788" t="str">
            <v>ENCODER, ROD426B/2500/12PIN M PLUG</v>
          </cell>
        </row>
        <row r="2789">
          <cell r="B2789" t="str">
            <v>ENC-850411</v>
          </cell>
          <cell r="C2789" t="str">
            <v>MISSING</v>
          </cell>
          <cell r="D2789" t="str">
            <v>M00</v>
          </cell>
          <cell r="G2789">
            <v>37960</v>
          </cell>
          <cell r="M2789" t="str">
            <v>ENCODER, SIEMENS INCREMENTAL ROTARY</v>
          </cell>
        </row>
        <row r="2790">
          <cell r="B2790" t="str">
            <v>ENC-850412</v>
          </cell>
          <cell r="C2790" t="str">
            <v>MISSING</v>
          </cell>
          <cell r="D2790" t="str">
            <v>M00</v>
          </cell>
          <cell r="F2790" t="str">
            <v>X</v>
          </cell>
          <cell r="G2790">
            <v>37384</v>
          </cell>
          <cell r="M2790" t="str">
            <v>ENCODER, TURRET              568-069</v>
          </cell>
        </row>
        <row r="2791">
          <cell r="B2791" t="str">
            <v>ENC-850413</v>
          </cell>
          <cell r="C2791" t="str">
            <v>MISSING</v>
          </cell>
          <cell r="D2791" t="str">
            <v>M00</v>
          </cell>
          <cell r="F2791" t="str">
            <v>X</v>
          </cell>
          <cell r="G2791">
            <v>36957</v>
          </cell>
          <cell r="M2791" t="str">
            <v>ENCODER, X AXIS                  709</v>
          </cell>
        </row>
        <row r="2792">
          <cell r="B2792" t="str">
            <v>ENC-850414</v>
          </cell>
          <cell r="C2792" t="str">
            <v>MISSING</v>
          </cell>
          <cell r="D2792" t="str">
            <v>M00</v>
          </cell>
          <cell r="F2792" t="str">
            <v>X</v>
          </cell>
          <cell r="G2792">
            <v>37309</v>
          </cell>
          <cell r="M2792" t="str">
            <v>SCALE, 220 LINEAR ID# 209081 AG</v>
          </cell>
        </row>
        <row r="2793">
          <cell r="B2793" t="str">
            <v>ENC-850415</v>
          </cell>
          <cell r="C2793" t="str">
            <v>MISSING</v>
          </cell>
          <cell r="D2793" t="str">
            <v>M00</v>
          </cell>
          <cell r="G2793">
            <v>37959</v>
          </cell>
          <cell r="M2793" t="str">
            <v>SCALE, LINEAR FOR 502 HOB</v>
          </cell>
        </row>
        <row r="2794">
          <cell r="B2794" t="str">
            <v>ENC-851132</v>
          </cell>
          <cell r="C2794" t="str">
            <v>MISSING</v>
          </cell>
          <cell r="D2794" t="str">
            <v>M00</v>
          </cell>
          <cell r="G2794">
            <v>37960</v>
          </cell>
          <cell r="M2794" t="str">
            <v>27.50612 ROD 486 250 Z AXIS LC 182 L</v>
          </cell>
        </row>
        <row r="2795">
          <cell r="B2795" t="str">
            <v>ENC-851387</v>
          </cell>
          <cell r="C2795" t="str">
            <v>MISSING</v>
          </cell>
          <cell r="D2795" t="str">
            <v>M00</v>
          </cell>
          <cell r="F2795" t="str">
            <v>X</v>
          </cell>
          <cell r="G2795">
            <v>36144</v>
          </cell>
          <cell r="M2795" t="str">
            <v>218052-6-1020 SCALE FOR WORTH   FARR</v>
          </cell>
        </row>
        <row r="2796">
          <cell r="B2796" t="str">
            <v>ENC-851388</v>
          </cell>
          <cell r="C2796" t="str">
            <v>MISSING</v>
          </cell>
          <cell r="D2796" t="str">
            <v>M00</v>
          </cell>
          <cell r="G2796">
            <v>37960</v>
          </cell>
          <cell r="M2796" t="str">
            <v>B AXIS ENCODER ROD 260.001-18000(REI</v>
          </cell>
        </row>
        <row r="2797">
          <cell r="B2797" t="str">
            <v>ENC-851389</v>
          </cell>
          <cell r="C2797" t="str">
            <v>MISSING</v>
          </cell>
          <cell r="D2797" t="str">
            <v>M00</v>
          </cell>
          <cell r="G2797">
            <v>37960</v>
          </cell>
          <cell r="M2797" t="str">
            <v>C ENCODER 35587901 (reis)</v>
          </cell>
        </row>
        <row r="2798">
          <cell r="B2798" t="str">
            <v>ENC-851433</v>
          </cell>
          <cell r="C2798" t="str">
            <v>MISSING</v>
          </cell>
          <cell r="D2798" t="str">
            <v>M00</v>
          </cell>
          <cell r="F2798" t="str">
            <v>X</v>
          </cell>
          <cell r="G2798">
            <v>37240</v>
          </cell>
          <cell r="M2798" t="str">
            <v>FANUC ENCODER A860-0346-T141      (D</v>
          </cell>
        </row>
        <row r="2799">
          <cell r="B2799" t="str">
            <v>ENC-851979</v>
          </cell>
          <cell r="C2799" t="str">
            <v>MISSING</v>
          </cell>
          <cell r="D2799" t="str">
            <v>M00</v>
          </cell>
          <cell r="F2799" t="str">
            <v>X</v>
          </cell>
          <cell r="G2799">
            <v>38042</v>
          </cell>
          <cell r="M2799" t="str">
            <v>DEL*21675405 (LS 70337MM) LINEAR LIE</v>
          </cell>
        </row>
        <row r="2800">
          <cell r="B2800" t="str">
            <v>ENG-851506</v>
          </cell>
          <cell r="C2800" t="str">
            <v>MISSING</v>
          </cell>
          <cell r="D2800" t="str">
            <v>M00</v>
          </cell>
          <cell r="G2800">
            <v>37960</v>
          </cell>
          <cell r="M2800" t="str">
            <v>HG 0011796 ENCODER HARDINGE (HEIDENH</v>
          </cell>
        </row>
        <row r="2801">
          <cell r="B2801" t="str">
            <v>FAN-850416</v>
          </cell>
          <cell r="C2801" t="str">
            <v>MISSING</v>
          </cell>
          <cell r="D2801" t="str">
            <v>M00</v>
          </cell>
          <cell r="G2801">
            <v>37942</v>
          </cell>
          <cell r="M2801" t="str">
            <v>FAN, GARDEN CITY COOLING CHAMBER</v>
          </cell>
        </row>
        <row r="2802">
          <cell r="B2802" t="str">
            <v>FAN-850417</v>
          </cell>
          <cell r="C2802" t="str">
            <v>MISSING</v>
          </cell>
          <cell r="D2802" t="str">
            <v>M00</v>
          </cell>
          <cell r="F2802" t="str">
            <v>X</v>
          </cell>
          <cell r="G2802">
            <v>36143</v>
          </cell>
          <cell r="M2802" t="str">
            <v>FAN, REPLACEMENT 36"             3C2</v>
          </cell>
        </row>
        <row r="2803">
          <cell r="B2803" t="str">
            <v>FAN-851120</v>
          </cell>
          <cell r="C2803" t="str">
            <v>MISSING</v>
          </cell>
          <cell r="D2803" t="str">
            <v>M00</v>
          </cell>
          <cell r="G2803">
            <v>37959</v>
          </cell>
          <cell r="M2803" t="str">
            <v>A90C-0001-0422 24V  FAN       (FANUC</v>
          </cell>
        </row>
        <row r="2804">
          <cell r="B2804" t="str">
            <v>FAN-851386</v>
          </cell>
          <cell r="C2804" t="str">
            <v>MISSING</v>
          </cell>
          <cell r="D2804" t="str">
            <v>M00</v>
          </cell>
          <cell r="G2804">
            <v>38121</v>
          </cell>
          <cell r="M2804" t="str">
            <v>E33TS42 FAN WHEEL&amp;SHAFT SUR.1&amp;2  H/T</v>
          </cell>
        </row>
        <row r="2805">
          <cell r="B2805" t="str">
            <v>FAN-851453</v>
          </cell>
          <cell r="C2805" t="str">
            <v>MISSING</v>
          </cell>
          <cell r="D2805" t="str">
            <v>M00</v>
          </cell>
          <cell r="G2805">
            <v>37966</v>
          </cell>
          <cell r="M2805" t="str">
            <v>FANUC FAN  A90L-0001-0378</v>
          </cell>
        </row>
        <row r="2806">
          <cell r="B2806" t="str">
            <v>FAN-851663</v>
          </cell>
          <cell r="C2806" t="str">
            <v>MISSING</v>
          </cell>
          <cell r="D2806" t="str">
            <v>M00</v>
          </cell>
          <cell r="G2806">
            <v>38021</v>
          </cell>
          <cell r="M2806" t="str">
            <v>4C659A WASHPACK EXHAUST FAN (GRAINGE</v>
          </cell>
        </row>
        <row r="2807">
          <cell r="B2807" t="str">
            <v>FEI-800603</v>
          </cell>
          <cell r="C2807" t="str">
            <v>MISSING</v>
          </cell>
          <cell r="D2807">
            <v>700</v>
          </cell>
          <cell r="F2807" t="str">
            <v>X</v>
          </cell>
          <cell r="G2807">
            <v>36514</v>
          </cell>
          <cell r="M2807" t="str">
            <v>FILE, DIAMOND</v>
          </cell>
        </row>
        <row r="2808">
          <cell r="B2808" t="str">
            <v>FEI-800659</v>
          </cell>
          <cell r="C2808" t="str">
            <v>MISSING</v>
          </cell>
          <cell r="D2808">
            <v>700</v>
          </cell>
          <cell r="F2808" t="str">
            <v>X</v>
          </cell>
          <cell r="G2808">
            <v>36514</v>
          </cell>
          <cell r="M2808" t="str">
            <v>HANDLE, FILE FOR 6" FILE - 111070</v>
          </cell>
        </row>
        <row r="2809">
          <cell r="B2809" t="str">
            <v>FEI-800660</v>
          </cell>
          <cell r="C2809" t="str">
            <v>MISSING</v>
          </cell>
          <cell r="D2809">
            <v>700</v>
          </cell>
          <cell r="F2809" t="str">
            <v>X</v>
          </cell>
          <cell r="G2809">
            <v>36514</v>
          </cell>
          <cell r="M2809" t="str">
            <v>HANDLE, FILE FOR 10" FILE - 064881</v>
          </cell>
        </row>
        <row r="2810">
          <cell r="B2810" t="str">
            <v>FEI-800661</v>
          </cell>
          <cell r="C2810" t="str">
            <v>MISSING</v>
          </cell>
          <cell r="D2810">
            <v>700</v>
          </cell>
          <cell r="F2810" t="str">
            <v>X</v>
          </cell>
          <cell r="G2810">
            <v>36510</v>
          </cell>
          <cell r="M2810" t="str">
            <v>DEBURR BLAD - FOR HANDLE 22105</v>
          </cell>
        </row>
        <row r="2811">
          <cell r="B2811" t="str">
            <v>FEI-800662</v>
          </cell>
          <cell r="C2811" t="str">
            <v>MISSING</v>
          </cell>
          <cell r="D2811">
            <v>700</v>
          </cell>
          <cell r="F2811" t="str">
            <v>X</v>
          </cell>
          <cell r="G2811">
            <v>36510</v>
          </cell>
          <cell r="M2811" t="str">
            <v>DEBURR BLADE, ROYAL PN 22025</v>
          </cell>
        </row>
        <row r="2812">
          <cell r="B2812" t="str">
            <v>FEI-800663</v>
          </cell>
          <cell r="C2812" t="str">
            <v>MISSING</v>
          </cell>
          <cell r="D2812">
            <v>700</v>
          </cell>
          <cell r="F2812" t="str">
            <v>X</v>
          </cell>
          <cell r="G2812">
            <v>36840</v>
          </cell>
          <cell r="M2812" t="str">
            <v>TIP, CARBIDE FOR AIR SCRIBER/6ZC75</v>
          </cell>
        </row>
        <row r="2813">
          <cell r="B2813" t="str">
            <v>FEI-800664</v>
          </cell>
          <cell r="C2813" t="str">
            <v>MISSING</v>
          </cell>
          <cell r="D2813">
            <v>700</v>
          </cell>
          <cell r="F2813" t="str">
            <v>X</v>
          </cell>
          <cell r="G2813">
            <v>36456</v>
          </cell>
          <cell r="M2813" t="str">
            <v>FILE, AIR</v>
          </cell>
        </row>
        <row r="2814">
          <cell r="B2814" t="str">
            <v>FEL-851597</v>
          </cell>
          <cell r="C2814" t="str">
            <v>MISSING</v>
          </cell>
          <cell r="D2814" t="str">
            <v>M00</v>
          </cell>
          <cell r="G2814">
            <v>37902</v>
          </cell>
          <cell r="M2814" t="str">
            <v>DEL*FERRULES 6807-4-4 4 FITTINGS ALL</v>
          </cell>
        </row>
        <row r="2815">
          <cell r="B2815" t="str">
            <v>FEL-851598</v>
          </cell>
          <cell r="C2815" t="str">
            <v>MISSING</v>
          </cell>
          <cell r="D2815" t="str">
            <v>M00</v>
          </cell>
          <cell r="G2815">
            <v>37957</v>
          </cell>
          <cell r="M2815" t="str">
            <v>FERRULES 503-4-4 4 FITTINGS ALLEN &amp;</v>
          </cell>
        </row>
        <row r="2816">
          <cell r="B2816" t="str">
            <v>FEL=851599</v>
          </cell>
          <cell r="C2816" t="str">
            <v>MISSING</v>
          </cell>
          <cell r="D2816" t="str">
            <v>M00</v>
          </cell>
          <cell r="G2816">
            <v>37943</v>
          </cell>
          <cell r="M2816" t="str">
            <v>DEL* FERRULES 053T-4-4 4 ALLEN &amp; WEB</v>
          </cell>
        </row>
        <row r="2817">
          <cell r="B2817" t="str">
            <v>FER-851587</v>
          </cell>
          <cell r="C2817" t="str">
            <v>MISSING</v>
          </cell>
          <cell r="D2817" t="str">
            <v>M00</v>
          </cell>
          <cell r="G2817">
            <v>37902</v>
          </cell>
          <cell r="M2817" t="str">
            <v>DEL*FERRULES 503-4-4 4 FITTINGS AL</v>
          </cell>
        </row>
        <row r="2818">
          <cell r="B2818" t="str">
            <v>FER-851591</v>
          </cell>
          <cell r="C2818" t="str">
            <v>MISSING</v>
          </cell>
          <cell r="D2818" t="str">
            <v>M00</v>
          </cell>
          <cell r="G2818">
            <v>37957</v>
          </cell>
          <cell r="M2818" t="str">
            <v>FELLULES 2503-4-4 4 ALLEN &amp; WEBB</v>
          </cell>
        </row>
        <row r="2819">
          <cell r="B2819" t="str">
            <v>FER-851594</v>
          </cell>
          <cell r="C2819" t="str">
            <v>MISSING</v>
          </cell>
          <cell r="D2819" t="str">
            <v>M00</v>
          </cell>
          <cell r="G2819">
            <v>37957</v>
          </cell>
          <cell r="M2819" t="str">
            <v>FERRULES 033T-4-4 4 ALLEN &amp; WEBB</v>
          </cell>
        </row>
        <row r="2820">
          <cell r="B2820" t="str">
            <v>FER-851596</v>
          </cell>
          <cell r="C2820" t="str">
            <v>MISSING</v>
          </cell>
          <cell r="D2820" t="str">
            <v>M00</v>
          </cell>
          <cell r="G2820">
            <v>37957</v>
          </cell>
          <cell r="M2820" t="str">
            <v>FERRULES 06S-4-4 4</v>
          </cell>
        </row>
        <row r="2821">
          <cell r="B2821" t="str">
            <v>FER-851597</v>
          </cell>
          <cell r="C2821" t="str">
            <v>MISSING</v>
          </cell>
          <cell r="D2821" t="str">
            <v>M00</v>
          </cell>
          <cell r="G2821">
            <v>37957</v>
          </cell>
          <cell r="M2821" t="str">
            <v>FERRULES 6807-4-4 4 FITTINGS ALLEN &amp;</v>
          </cell>
        </row>
        <row r="2822">
          <cell r="B2822" t="str">
            <v>FER-851599</v>
          </cell>
          <cell r="C2822" t="str">
            <v>MISSING</v>
          </cell>
          <cell r="D2822" t="str">
            <v>M00</v>
          </cell>
          <cell r="G2822">
            <v>37957</v>
          </cell>
          <cell r="M2822" t="str">
            <v>FERRULES 053T-4-4 4 FITTING ALLEN &amp;</v>
          </cell>
        </row>
        <row r="2823">
          <cell r="B2823" t="str">
            <v>FER-851892</v>
          </cell>
          <cell r="C2823" t="str">
            <v>MISSING</v>
          </cell>
          <cell r="D2823" t="str">
            <v>M00</v>
          </cell>
          <cell r="G2823">
            <v>37957</v>
          </cell>
          <cell r="M2823" t="str">
            <v>FERRULES 3503-4-4 4 ALLEN &amp; WEBB</v>
          </cell>
        </row>
        <row r="2824">
          <cell r="B2824" t="str">
            <v>FER-851893</v>
          </cell>
          <cell r="C2824" t="str">
            <v>MISSING</v>
          </cell>
          <cell r="D2824" t="str">
            <v>M00</v>
          </cell>
          <cell r="G2824">
            <v>37957</v>
          </cell>
          <cell r="M2824" t="str">
            <v>FERRULES 2303-4-4 4 ALLEN &amp; WEBB</v>
          </cell>
        </row>
        <row r="2825">
          <cell r="B2825" t="str">
            <v>FER-851895</v>
          </cell>
          <cell r="C2825" t="str">
            <v>MISSING</v>
          </cell>
          <cell r="D2825" t="str">
            <v>M00</v>
          </cell>
          <cell r="G2825">
            <v>37957</v>
          </cell>
          <cell r="M2825" t="str">
            <v>FERRULES 06B-4-4 4 ALLEN &amp; WEBB</v>
          </cell>
        </row>
        <row r="2826">
          <cell r="B2826" t="str">
            <v>FIL-850418</v>
          </cell>
          <cell r="C2826" t="str">
            <v>MISSING</v>
          </cell>
          <cell r="D2826" t="str">
            <v>M00</v>
          </cell>
          <cell r="G2826">
            <v>37959</v>
          </cell>
          <cell r="M2826" t="str">
            <v>FILTER                         6W384</v>
          </cell>
        </row>
        <row r="2827">
          <cell r="B2827" t="str">
            <v>FIL-850419</v>
          </cell>
          <cell r="C2827" t="str">
            <v>MISSING</v>
          </cell>
          <cell r="D2827" t="str">
            <v>M00</v>
          </cell>
          <cell r="G2827">
            <v>37959</v>
          </cell>
          <cell r="M2827" t="str">
            <v>FILTER                        923070</v>
          </cell>
        </row>
        <row r="2828">
          <cell r="B2828" t="str">
            <v>FIL-850420</v>
          </cell>
          <cell r="C2828" t="str">
            <v>MISSING</v>
          </cell>
          <cell r="D2828" t="str">
            <v>M00</v>
          </cell>
          <cell r="G2828">
            <v>37959</v>
          </cell>
          <cell r="M2828" t="str">
            <v>FILTER                         94240</v>
          </cell>
        </row>
        <row r="2829">
          <cell r="B2829" t="str">
            <v>FIL-850421</v>
          </cell>
          <cell r="C2829" t="str">
            <v>MISSING</v>
          </cell>
          <cell r="D2829" t="str">
            <v>M00</v>
          </cell>
          <cell r="F2829" t="str">
            <v>X</v>
          </cell>
          <cell r="G2829">
            <v>36143</v>
          </cell>
          <cell r="M2829" t="str">
            <v>FILTER BAG NATCO CELL   25212 FILTER</v>
          </cell>
        </row>
        <row r="2830">
          <cell r="B2830" t="str">
            <v>FIL-850422</v>
          </cell>
          <cell r="C2830" t="str">
            <v>MISSING</v>
          </cell>
          <cell r="D2830" t="str">
            <v>M00</v>
          </cell>
          <cell r="F2830" t="str">
            <v>X</v>
          </cell>
          <cell r="G2830">
            <v>37943</v>
          </cell>
          <cell r="M2830" t="str">
            <v>DEL* FILTER,BAGS -18 PER JOBPFW4555-</v>
          </cell>
        </row>
        <row r="2831">
          <cell r="B2831" t="str">
            <v>FIL-850423</v>
          </cell>
          <cell r="C2831" t="str">
            <v>MISSING</v>
          </cell>
          <cell r="D2831" t="str">
            <v>M00</v>
          </cell>
          <cell r="G2831">
            <v>37959</v>
          </cell>
          <cell r="M2831" t="str">
            <v>FILTER HYDAC 1.07.04D06BN   HARDINGE</v>
          </cell>
        </row>
        <row r="2832">
          <cell r="B2832" t="str">
            <v>FIL-850424</v>
          </cell>
          <cell r="C2832" t="str">
            <v>MISSING</v>
          </cell>
          <cell r="D2832" t="str">
            <v>M00</v>
          </cell>
          <cell r="G2832">
            <v>37959</v>
          </cell>
          <cell r="M2832" t="str">
            <v>FILTER, ELEMENT 7110K        5292067</v>
          </cell>
        </row>
        <row r="2833">
          <cell r="B2833" t="str">
            <v>FIL-850425</v>
          </cell>
          <cell r="C2833" t="str">
            <v>MISSING</v>
          </cell>
          <cell r="D2833" t="str">
            <v>M00</v>
          </cell>
          <cell r="F2833" t="str">
            <v>X</v>
          </cell>
          <cell r="G2833">
            <v>36143</v>
          </cell>
          <cell r="M2833" t="str">
            <v>FILTER WATER DRINKING           100S</v>
          </cell>
        </row>
        <row r="2834">
          <cell r="B2834" t="str">
            <v>FIL-850426</v>
          </cell>
          <cell r="C2834" t="str">
            <v>MISSING</v>
          </cell>
          <cell r="D2834" t="str">
            <v>M00</v>
          </cell>
          <cell r="F2834" t="str">
            <v>X</v>
          </cell>
          <cell r="G2834">
            <v>36145</v>
          </cell>
          <cell r="M2834" t="str">
            <v>FILTER, 1/2" COALESGB PARKER   12F31</v>
          </cell>
        </row>
        <row r="2835">
          <cell r="B2835" t="str">
            <v>FIL-850427</v>
          </cell>
          <cell r="C2835" t="str">
            <v>MISSING</v>
          </cell>
          <cell r="D2835" t="str">
            <v>M00</v>
          </cell>
          <cell r="F2835" t="str">
            <v>X</v>
          </cell>
          <cell r="G2835">
            <v>36144</v>
          </cell>
          <cell r="M2835" t="str">
            <v>FILTER, AIR SEPARATOR        145367-</v>
          </cell>
        </row>
        <row r="2836">
          <cell r="B2836" t="str">
            <v>FIL-850428</v>
          </cell>
          <cell r="C2836" t="str">
            <v>MISSING</v>
          </cell>
          <cell r="D2836" t="str">
            <v>M00</v>
          </cell>
          <cell r="G2836">
            <v>37959</v>
          </cell>
          <cell r="M2836" t="str">
            <v>FILTER                    AM-25</v>
          </cell>
        </row>
        <row r="2837">
          <cell r="B2837" t="str">
            <v>FIL-850429</v>
          </cell>
          <cell r="C2837" t="str">
            <v>MISSING</v>
          </cell>
          <cell r="D2837" t="str">
            <v>M00</v>
          </cell>
          <cell r="F2837" t="str">
            <v>X</v>
          </cell>
          <cell r="G2837">
            <v>36614</v>
          </cell>
          <cell r="M2837" t="str">
            <v>FILTER, DELONIZATION TI5000  CDMB-01</v>
          </cell>
        </row>
        <row r="2838">
          <cell r="B2838" t="str">
            <v>FIL-850430</v>
          </cell>
          <cell r="C2838" t="str">
            <v>MISSING</v>
          </cell>
          <cell r="D2838" t="str">
            <v>M00</v>
          </cell>
          <cell r="F2838" t="str">
            <v>X</v>
          </cell>
          <cell r="G2838">
            <v>37935</v>
          </cell>
          <cell r="M2838" t="str">
            <v>DEL*FILTER, ELE-LIEBHERR 27.20.311</v>
          </cell>
        </row>
        <row r="2839">
          <cell r="B2839" t="str">
            <v>FIL-850431</v>
          </cell>
          <cell r="C2839" t="str">
            <v>MISSING</v>
          </cell>
          <cell r="D2839" t="str">
            <v>M00</v>
          </cell>
          <cell r="F2839" t="str">
            <v>X</v>
          </cell>
          <cell r="G2839">
            <v>36143</v>
          </cell>
          <cell r="M2839" t="str">
            <v>FILTER, ELEMENT             3100062</v>
          </cell>
        </row>
        <row r="2840">
          <cell r="B2840" t="str">
            <v>FIL-850432</v>
          </cell>
          <cell r="C2840" t="str">
            <v>MISSING</v>
          </cell>
          <cell r="D2840" t="str">
            <v>M00</v>
          </cell>
          <cell r="G2840">
            <v>37959</v>
          </cell>
          <cell r="M2840" t="str">
            <v>FILTER, ELEMENT LIEBHERR SN#053/15</v>
          </cell>
        </row>
        <row r="2841">
          <cell r="B2841" t="str">
            <v>FIL-850433</v>
          </cell>
          <cell r="C2841" t="str">
            <v>MISSING</v>
          </cell>
          <cell r="D2841" t="str">
            <v>M00</v>
          </cell>
          <cell r="F2841" t="str">
            <v>X</v>
          </cell>
          <cell r="G2841">
            <v>36143</v>
          </cell>
          <cell r="M2841" t="str">
            <v>FILTER, FAIRY ARLON     274-A-2-N-50</v>
          </cell>
        </row>
        <row r="2842">
          <cell r="B2842" t="str">
            <v>FIL-850434</v>
          </cell>
          <cell r="C2842" t="str">
            <v>MISSING</v>
          </cell>
          <cell r="D2842" t="str">
            <v>M00</v>
          </cell>
          <cell r="G2842">
            <v>38084</v>
          </cell>
          <cell r="M2842" t="str">
            <v>FILTER, FAIRY ELEMENT 270-L-122A GDH</v>
          </cell>
        </row>
        <row r="2843">
          <cell r="B2843" t="str">
            <v>FIL-850435</v>
          </cell>
          <cell r="C2843" t="str">
            <v>MISSING</v>
          </cell>
          <cell r="D2843" t="str">
            <v>M00</v>
          </cell>
          <cell r="G2843">
            <v>37959</v>
          </cell>
          <cell r="M2843" t="str">
            <v>FILTER, FAIRY HYD A          3070L-2</v>
          </cell>
        </row>
        <row r="2844">
          <cell r="B2844" t="str">
            <v>FIL-850436</v>
          </cell>
          <cell r="C2844" t="str">
            <v>MISSING</v>
          </cell>
          <cell r="D2844" t="str">
            <v>M00</v>
          </cell>
          <cell r="F2844" t="str">
            <v>X</v>
          </cell>
          <cell r="G2844">
            <v>37915</v>
          </cell>
          <cell r="M2844" t="str">
            <v>DEL*FILTER, !!!!!!!INVENTORY TEST!!!</v>
          </cell>
        </row>
        <row r="2845">
          <cell r="B2845" t="str">
            <v>FIL-850437</v>
          </cell>
          <cell r="C2845" t="str">
            <v>MISSING</v>
          </cell>
          <cell r="D2845" t="str">
            <v>M00</v>
          </cell>
          <cell r="G2845">
            <v>37959</v>
          </cell>
          <cell r="M2845" t="str">
            <v>FILTER, HYCON               0160R003</v>
          </cell>
        </row>
        <row r="2846">
          <cell r="B2846" t="str">
            <v>FIL-850438</v>
          </cell>
          <cell r="C2846" t="str">
            <v>MISSING</v>
          </cell>
          <cell r="D2846" t="str">
            <v>M00</v>
          </cell>
          <cell r="G2846">
            <v>37959</v>
          </cell>
          <cell r="M2846" t="str">
            <v>FILTER, HYCON       0110-D010-BNC 1</v>
          </cell>
        </row>
        <row r="2847">
          <cell r="B2847" t="str">
            <v>FIL-850439</v>
          </cell>
          <cell r="C2847" t="str">
            <v>MISSING</v>
          </cell>
          <cell r="D2847" t="str">
            <v>M00</v>
          </cell>
          <cell r="G2847">
            <v>37959</v>
          </cell>
          <cell r="M2847" t="str">
            <v>FILTER, HYCON 1.5"   SFE-100G-125-A-</v>
          </cell>
        </row>
        <row r="2848">
          <cell r="B2848" t="str">
            <v>FIL-850440</v>
          </cell>
          <cell r="C2848" t="str">
            <v>MISSING</v>
          </cell>
          <cell r="D2848" t="str">
            <v>M00</v>
          </cell>
          <cell r="G2848">
            <v>37959</v>
          </cell>
          <cell r="M2848" t="str">
            <v>FILTER, HYCON HYD OIL       0160D003</v>
          </cell>
        </row>
        <row r="2849">
          <cell r="B2849" t="str">
            <v>FIL-850441</v>
          </cell>
          <cell r="C2849" t="str">
            <v>MISSING</v>
          </cell>
          <cell r="D2849" t="str">
            <v>M00</v>
          </cell>
          <cell r="G2849">
            <v>38154</v>
          </cell>
          <cell r="M2849" t="str">
            <v>FILTER, HYCON HYD. 0080ma025p</v>
          </cell>
        </row>
        <row r="2850">
          <cell r="B2850" t="str">
            <v>FIL-850442</v>
          </cell>
          <cell r="C2850" t="str">
            <v>MISSING</v>
          </cell>
          <cell r="D2850" t="str">
            <v>M00</v>
          </cell>
          <cell r="F2850" t="str">
            <v>X</v>
          </cell>
          <cell r="G2850">
            <v>36881</v>
          </cell>
          <cell r="M2850" t="str">
            <v>FILTER, HYCON HYDRAULIC           MF</v>
          </cell>
        </row>
        <row r="2851">
          <cell r="B2851" t="str">
            <v>FIL-850443</v>
          </cell>
          <cell r="C2851" t="str">
            <v>MISSING</v>
          </cell>
          <cell r="D2851" t="str">
            <v>M00</v>
          </cell>
          <cell r="G2851">
            <v>37985</v>
          </cell>
          <cell r="M2851" t="str">
            <v>DEL*FILTER, HYD OIL +GF+     586-413</v>
          </cell>
        </row>
        <row r="2852">
          <cell r="B2852" t="str">
            <v>FIL-850444</v>
          </cell>
          <cell r="C2852" t="str">
            <v>MISSING</v>
          </cell>
          <cell r="D2852" t="str">
            <v>M00</v>
          </cell>
          <cell r="G2852">
            <v>37959</v>
          </cell>
          <cell r="M2852" t="str">
            <v>FILTER, HYD. W/SPIN  ELEMENT    SAF2</v>
          </cell>
        </row>
        <row r="2853">
          <cell r="B2853" t="str">
            <v>FIL-850445</v>
          </cell>
          <cell r="C2853" t="str">
            <v>MISSING</v>
          </cell>
          <cell r="D2853" t="str">
            <v>M00</v>
          </cell>
          <cell r="F2853" t="str">
            <v>X</v>
          </cell>
          <cell r="G2853">
            <v>36144</v>
          </cell>
          <cell r="M2853" t="str">
            <v>FILTER, HYDRAULIC, CROSS</v>
          </cell>
        </row>
        <row r="2854">
          <cell r="B2854" t="str">
            <v>FIL-850446</v>
          </cell>
          <cell r="C2854" t="str">
            <v>MISSING</v>
          </cell>
          <cell r="D2854" t="str">
            <v>M00</v>
          </cell>
          <cell r="G2854">
            <v>37951</v>
          </cell>
          <cell r="M2854" t="str">
            <v>FILTER, NEW LASER SCREEN      2802-0</v>
          </cell>
        </row>
        <row r="2855">
          <cell r="B2855" t="str">
            <v>FIL-850447</v>
          </cell>
          <cell r="C2855" t="str">
            <v>MISSING</v>
          </cell>
          <cell r="D2855" t="str">
            <v>M00</v>
          </cell>
          <cell r="G2855">
            <v>37959</v>
          </cell>
          <cell r="M2855" t="str">
            <v>FILTER, PALL HYD.          HC 7400 S</v>
          </cell>
        </row>
        <row r="2856">
          <cell r="B2856" t="str">
            <v>FIL-850448</v>
          </cell>
          <cell r="C2856" t="str">
            <v>MISSING</v>
          </cell>
          <cell r="D2856" t="str">
            <v>M00</v>
          </cell>
          <cell r="F2856" t="str">
            <v>X</v>
          </cell>
          <cell r="G2856">
            <v>36906</v>
          </cell>
          <cell r="M2856" t="str">
            <v>FILTER, PARKER-H 1/2"            07F</v>
          </cell>
        </row>
        <row r="2857">
          <cell r="B2857" t="str">
            <v>FIL-850449</v>
          </cell>
          <cell r="C2857" t="str">
            <v>MISSING</v>
          </cell>
          <cell r="D2857" t="str">
            <v>M00</v>
          </cell>
          <cell r="G2857">
            <v>37939</v>
          </cell>
          <cell r="M2857" t="str">
            <v>3/8" FILTER,AIR REXROTH PF7809-10</v>
          </cell>
        </row>
        <row r="2858">
          <cell r="B2858" t="str">
            <v>FIL-850450</v>
          </cell>
          <cell r="C2858" t="str">
            <v>MISSING</v>
          </cell>
          <cell r="D2858" t="str">
            <v>M00</v>
          </cell>
          <cell r="F2858" t="str">
            <v>X</v>
          </cell>
          <cell r="G2858">
            <v>36144</v>
          </cell>
          <cell r="M2858" t="str">
            <v>FILTER, PRIMARY MEDIA             50</v>
          </cell>
        </row>
        <row r="2859">
          <cell r="B2859" t="str">
            <v>FIL-850451</v>
          </cell>
          <cell r="C2859" t="str">
            <v>MISSING</v>
          </cell>
          <cell r="D2859" t="str">
            <v>M00</v>
          </cell>
          <cell r="F2859" t="str">
            <v>X</v>
          </cell>
          <cell r="G2859">
            <v>36143</v>
          </cell>
          <cell r="M2859" t="str">
            <v>FILTER, SECONDARY MEDIA           50</v>
          </cell>
        </row>
        <row r="2860">
          <cell r="B2860" t="str">
            <v>FIL-850452</v>
          </cell>
          <cell r="C2860" t="str">
            <v>MISSING</v>
          </cell>
          <cell r="D2860" t="str">
            <v>M00</v>
          </cell>
          <cell r="F2860" t="str">
            <v>X</v>
          </cell>
          <cell r="G2860">
            <v>36143</v>
          </cell>
          <cell r="M2860" t="str">
            <v>FILTER, SEDIMENT NSA CARBON 5M    03</v>
          </cell>
        </row>
        <row r="2861">
          <cell r="B2861" t="str">
            <v>FIL-850453</v>
          </cell>
          <cell r="C2861" t="str">
            <v>MISSING</v>
          </cell>
          <cell r="D2861" t="str">
            <v>M00</v>
          </cell>
          <cell r="F2861" t="str">
            <v>X</v>
          </cell>
          <cell r="G2861">
            <v>36143</v>
          </cell>
          <cell r="M2861" t="str">
            <v>FILTER, SS1 1/4</v>
          </cell>
        </row>
        <row r="2862">
          <cell r="B2862" t="str">
            <v>FIL-850454</v>
          </cell>
          <cell r="C2862" t="str">
            <v>MISSING</v>
          </cell>
          <cell r="D2862" t="str">
            <v>M00</v>
          </cell>
          <cell r="F2862" t="str">
            <v>X</v>
          </cell>
          <cell r="G2862">
            <v>36143</v>
          </cell>
          <cell r="M2862" t="str">
            <v>FILTER, SUNNEN                     P</v>
          </cell>
        </row>
        <row r="2863">
          <cell r="B2863" t="str">
            <v>FIL-850455</v>
          </cell>
          <cell r="C2863" t="str">
            <v>MISSING</v>
          </cell>
          <cell r="D2863" t="str">
            <v>M00</v>
          </cell>
          <cell r="F2863" t="str">
            <v>X</v>
          </cell>
          <cell r="G2863">
            <v>36168</v>
          </cell>
          <cell r="M2863" t="str">
            <v>FILTER, VICKERS                   92</v>
          </cell>
        </row>
        <row r="2864">
          <cell r="B2864" t="str">
            <v>FIL-850456</v>
          </cell>
          <cell r="C2864" t="str">
            <v>MISSING</v>
          </cell>
          <cell r="D2864" t="str">
            <v>M00</v>
          </cell>
          <cell r="G2864">
            <v>36143</v>
          </cell>
          <cell r="M2864" t="str">
            <v>FILTER, WATER CARTRIDGE/DISTILLER</v>
          </cell>
        </row>
        <row r="2865">
          <cell r="B2865" t="str">
            <v>FIL-850457</v>
          </cell>
          <cell r="C2865" t="str">
            <v>MISSING</v>
          </cell>
          <cell r="D2865" t="str">
            <v>M00</v>
          </cell>
          <cell r="F2865" t="str">
            <v>X</v>
          </cell>
          <cell r="G2865">
            <v>36143</v>
          </cell>
          <cell r="M2865" t="str">
            <v>FILTER, WHEELABRATOR             681</v>
          </cell>
        </row>
        <row r="2866">
          <cell r="B2866" t="str">
            <v>FIL-850458</v>
          </cell>
          <cell r="C2866" t="str">
            <v>MISSING</v>
          </cell>
          <cell r="D2866" t="str">
            <v>M00</v>
          </cell>
          <cell r="G2866">
            <v>37959</v>
          </cell>
          <cell r="M2866" t="str">
            <v>FILTER, WIX FUEL                   2</v>
          </cell>
        </row>
        <row r="2867">
          <cell r="B2867" t="str">
            <v>FIL-850459</v>
          </cell>
          <cell r="C2867" t="str">
            <v>MISSING</v>
          </cell>
          <cell r="D2867" t="str">
            <v>M00</v>
          </cell>
          <cell r="F2867" t="str">
            <v>X</v>
          </cell>
          <cell r="G2867">
            <v>36462</v>
          </cell>
          <cell r="M2867" t="str">
            <v>FILTER-BAG                       C2P</v>
          </cell>
        </row>
        <row r="2868">
          <cell r="B2868" t="str">
            <v>FIL-850460</v>
          </cell>
          <cell r="C2868" t="str">
            <v>MISSING</v>
          </cell>
          <cell r="D2868" t="str">
            <v>M00</v>
          </cell>
          <cell r="G2868">
            <v>37959</v>
          </cell>
          <cell r="M2868" t="str">
            <v>FILTER-ELEMENT FOR FIL032    270L-11</v>
          </cell>
        </row>
        <row r="2869">
          <cell r="B2869" t="str">
            <v>FIL-850461</v>
          </cell>
          <cell r="C2869" t="str">
            <v>MISSING</v>
          </cell>
          <cell r="D2869" t="str">
            <v>M00</v>
          </cell>
          <cell r="F2869" t="str">
            <v>X</v>
          </cell>
          <cell r="G2869">
            <v>36143</v>
          </cell>
          <cell r="M2869" t="str">
            <v>FILTER-LINER, THROW-AWAY 6 PER PKG</v>
          </cell>
        </row>
        <row r="2870">
          <cell r="B2870" t="str">
            <v>FIL-851121</v>
          </cell>
          <cell r="C2870" t="str">
            <v>MISSING</v>
          </cell>
          <cell r="D2870" t="str">
            <v>M00</v>
          </cell>
          <cell r="G2870">
            <v>38100</v>
          </cell>
          <cell r="M2870" t="str">
            <v>Z477K8149000 MESH FILTER SCREEN (MAK</v>
          </cell>
        </row>
        <row r="2871">
          <cell r="B2871" t="str">
            <v>FIL-851381</v>
          </cell>
          <cell r="C2871" t="str">
            <v>MISSING</v>
          </cell>
          <cell r="D2871" t="str">
            <v>M00</v>
          </cell>
          <cell r="G2871">
            <v>37911</v>
          </cell>
          <cell r="M2871" t="str">
            <v>FILTER,AIR REXOTH 1/2"  PF7814-10</v>
          </cell>
        </row>
        <row r="2872">
          <cell r="B2872" t="str">
            <v>FIL-851383</v>
          </cell>
          <cell r="C2872" t="str">
            <v>MISSING</v>
          </cell>
          <cell r="D2872" t="str">
            <v>M00</v>
          </cell>
          <cell r="G2872">
            <v>37911</v>
          </cell>
          <cell r="M2872" t="str">
            <v>FILTER,AIR 3/4" REXROTH PF7503-22005</v>
          </cell>
        </row>
        <row r="2873">
          <cell r="B2873" t="str">
            <v>FIL-851408</v>
          </cell>
          <cell r="C2873" t="str">
            <v>MISSING</v>
          </cell>
          <cell r="D2873" t="str">
            <v>M00</v>
          </cell>
          <cell r="G2873">
            <v>37959</v>
          </cell>
          <cell r="M2873" t="str">
            <v>HYD.FIL.532939.00 FOR REISHAUER</v>
          </cell>
        </row>
        <row r="2874">
          <cell r="B2874" t="str">
            <v>FIL-851411</v>
          </cell>
          <cell r="C2874" t="str">
            <v>MISSING</v>
          </cell>
          <cell r="D2874" t="str">
            <v>M00</v>
          </cell>
          <cell r="G2874">
            <v>37937</v>
          </cell>
          <cell r="M2874" t="str">
            <v>DEL* 28207 DRUM PAD SET FOR ROYAL FI</v>
          </cell>
        </row>
        <row r="2875">
          <cell r="B2875" t="str">
            <v>FIL-851412</v>
          </cell>
          <cell r="C2875" t="str">
            <v>MISSING</v>
          </cell>
          <cell r="D2875" t="str">
            <v>M00</v>
          </cell>
          <cell r="G2875">
            <v>37959</v>
          </cell>
          <cell r="M2875" t="str">
            <v>28207 DRUM PAD SET DL25 ROYALFILTER(</v>
          </cell>
        </row>
        <row r="2876">
          <cell r="B2876" t="str">
            <v>FIL-851439</v>
          </cell>
          <cell r="C2876" t="str">
            <v>MISSING</v>
          </cell>
          <cell r="D2876" t="str">
            <v>M00</v>
          </cell>
          <cell r="G2876">
            <v>37959</v>
          </cell>
          <cell r="M2876" t="str">
            <v>FILTER D5-3/4-100 HARDINGE     (MOTI</v>
          </cell>
        </row>
        <row r="2877">
          <cell r="B2877" t="str">
            <v>FIL-851440</v>
          </cell>
          <cell r="C2877" t="str">
            <v>MISSING</v>
          </cell>
          <cell r="D2877" t="str">
            <v>M00</v>
          </cell>
          <cell r="G2877">
            <v>37959</v>
          </cell>
          <cell r="M2877" t="str">
            <v>FILTER CS-11350-1 HARDINGE   (MOTION</v>
          </cell>
        </row>
        <row r="2878">
          <cell r="B2878" t="str">
            <v>FIL-851441</v>
          </cell>
          <cell r="C2878" t="str">
            <v>MISSING</v>
          </cell>
          <cell r="D2878" t="str">
            <v>M00</v>
          </cell>
          <cell r="G2878">
            <v>37971</v>
          </cell>
          <cell r="M2878" t="str">
            <v>HYD.FIL. 534-079.00     FOR REISHAUE</v>
          </cell>
        </row>
        <row r="2879">
          <cell r="B2879" t="str">
            <v>FIL-851442</v>
          </cell>
          <cell r="C2879" t="str">
            <v>MISSING</v>
          </cell>
          <cell r="D2879" t="str">
            <v>M00</v>
          </cell>
          <cell r="G2879">
            <v>37959</v>
          </cell>
          <cell r="M2879" t="str">
            <v>FIL.532-597.00 MAHLE P1 23010  FOR R</v>
          </cell>
        </row>
        <row r="2880">
          <cell r="B2880" t="str">
            <v>FIL-851443</v>
          </cell>
          <cell r="C2880" t="str">
            <v>MISSING</v>
          </cell>
          <cell r="D2880" t="str">
            <v>M00</v>
          </cell>
          <cell r="G2880">
            <v>38034</v>
          </cell>
          <cell r="M2880" t="str">
            <v>27.21.296 HYD.FIL. MAHLE #PI3211 (LI</v>
          </cell>
        </row>
        <row r="2881">
          <cell r="B2881" t="str">
            <v>FIL-851444</v>
          </cell>
          <cell r="C2881" t="str">
            <v>MISSING</v>
          </cell>
          <cell r="D2881" t="str">
            <v>M00</v>
          </cell>
          <cell r="G2881">
            <v>37959</v>
          </cell>
          <cell r="M2881" t="str">
            <v>HYDRAULIC 2723180       (LIEB.)</v>
          </cell>
        </row>
        <row r="2882">
          <cell r="B2882" t="str">
            <v>FIL-851451</v>
          </cell>
          <cell r="C2882" t="str">
            <v>MISSING</v>
          </cell>
          <cell r="D2882" t="str">
            <v>M00</v>
          </cell>
          <cell r="G2882">
            <v>38152</v>
          </cell>
          <cell r="M2882" t="str">
            <v>7DM-007 AIR INLET FILTER.FOR ENDO GE</v>
          </cell>
        </row>
        <row r="2883">
          <cell r="B2883" t="str">
            <v>FIL-851454</v>
          </cell>
          <cell r="C2883" t="str">
            <v>MISSING</v>
          </cell>
          <cell r="D2883" t="str">
            <v>M00</v>
          </cell>
          <cell r="F2883" t="str">
            <v>X</v>
          </cell>
          <cell r="G2883">
            <v>37241</v>
          </cell>
          <cell r="M2883" t="str">
            <v>P52-7080-461-436 DUST COLECTOR BAGS</v>
          </cell>
        </row>
        <row r="2884">
          <cell r="B2884" t="str">
            <v>FIL-851459</v>
          </cell>
          <cell r="C2884" t="str">
            <v>MISSING</v>
          </cell>
          <cell r="D2884" t="str">
            <v>M00</v>
          </cell>
          <cell r="G2884">
            <v>37959</v>
          </cell>
          <cell r="M2884" t="str">
            <v>VL-116-14-F-4 HYD.FIL.25 MICR.(HARDI</v>
          </cell>
        </row>
        <row r="2885">
          <cell r="B2885" t="str">
            <v>FIL-851461</v>
          </cell>
          <cell r="C2885" t="str">
            <v>MISSING</v>
          </cell>
          <cell r="D2885" t="str">
            <v>M00</v>
          </cell>
          <cell r="G2885">
            <v>37959</v>
          </cell>
          <cell r="M2885" t="str">
            <v>00250 M-60 COMPRESSED AIR FILTER</v>
          </cell>
        </row>
        <row r="2886">
          <cell r="B2886" t="str">
            <v>FIL-851498</v>
          </cell>
          <cell r="C2886" t="str">
            <v>MISSING</v>
          </cell>
          <cell r="D2886" t="str">
            <v>M00</v>
          </cell>
          <cell r="G2886">
            <v>37939</v>
          </cell>
          <cell r="M2886" t="str">
            <v>F300-01M 1/8 MINI FILTER ARROW</v>
          </cell>
        </row>
        <row r="2887">
          <cell r="B2887" t="str">
            <v>FIL-851499</v>
          </cell>
          <cell r="C2887" t="str">
            <v>MISSING</v>
          </cell>
          <cell r="D2887" t="str">
            <v>M00</v>
          </cell>
          <cell r="G2887">
            <v>38097</v>
          </cell>
          <cell r="M2887" t="str">
            <v>F352 1/4" 5OZ</v>
          </cell>
        </row>
        <row r="2888">
          <cell r="B2888" t="str">
            <v>FIL-851507</v>
          </cell>
          <cell r="C2888" t="str">
            <v>MISSING</v>
          </cell>
          <cell r="D2888" t="str">
            <v>M00</v>
          </cell>
          <cell r="G2888">
            <v>37959</v>
          </cell>
          <cell r="M2888" t="str">
            <v>FB11614-F  FILTER (HARDINGE)</v>
          </cell>
        </row>
        <row r="2889">
          <cell r="B2889" t="str">
            <v>FIL-851690</v>
          </cell>
          <cell r="C2889" t="str">
            <v>MISSING</v>
          </cell>
          <cell r="D2889" t="str">
            <v>M00</v>
          </cell>
          <cell r="M2889" t="str">
            <v>PF-007800-00010 1/4" FILTER (MOTION)</v>
          </cell>
        </row>
        <row r="2890">
          <cell r="B2890" t="str">
            <v>FIL-851719</v>
          </cell>
          <cell r="C2890" t="str">
            <v>MISSING</v>
          </cell>
          <cell r="D2890" t="str">
            <v>M00</v>
          </cell>
          <cell r="G2890">
            <v>38197</v>
          </cell>
          <cell r="M2890" t="str">
            <v>4192019 INLET FILTER RESPIRATOR</v>
          </cell>
        </row>
        <row r="2891">
          <cell r="B2891" t="str">
            <v>FIL-851720</v>
          </cell>
          <cell r="C2891" t="str">
            <v>MISSING</v>
          </cell>
          <cell r="D2891" t="str">
            <v>M00</v>
          </cell>
          <cell r="G2891">
            <v>38197</v>
          </cell>
          <cell r="M2891" t="str">
            <v>4192027 ELEMENT,OUTLET FILTER RESPIR</v>
          </cell>
        </row>
        <row r="2892">
          <cell r="B2892" t="str">
            <v>FIL-851986</v>
          </cell>
          <cell r="C2892" t="str">
            <v>MISSING</v>
          </cell>
          <cell r="D2892" t="str">
            <v>M00</v>
          </cell>
          <cell r="G2892">
            <v>37959</v>
          </cell>
          <cell r="M2892" t="str">
            <v>MAHLE 73010 FILTER</v>
          </cell>
        </row>
        <row r="2893">
          <cell r="B2893" t="str">
            <v>FLA-851992</v>
          </cell>
          <cell r="C2893" t="str">
            <v>MISSING</v>
          </cell>
          <cell r="D2893" t="str">
            <v>M00</v>
          </cell>
          <cell r="G2893">
            <v>37944</v>
          </cell>
          <cell r="M2893" t="str">
            <v>DEL* 56.00199-3 BEAR FLANGE LIEB. 82</v>
          </cell>
        </row>
        <row r="2894">
          <cell r="B2894" t="str">
            <v>FLG-851142</v>
          </cell>
          <cell r="C2894" t="str">
            <v>MISSING</v>
          </cell>
          <cell r="D2894" t="str">
            <v>M00</v>
          </cell>
          <cell r="G2894">
            <v>38084</v>
          </cell>
          <cell r="M2894" t="str">
            <v>MSF 27 4 BOLT FLG SEALMASTER (SURFAC</v>
          </cell>
        </row>
        <row r="2895">
          <cell r="B2895" t="str">
            <v>FLG-851640</v>
          </cell>
          <cell r="C2895" t="str">
            <v>MISSING</v>
          </cell>
          <cell r="D2895" t="str">
            <v>M00</v>
          </cell>
          <cell r="G2895">
            <v>37951</v>
          </cell>
          <cell r="M2895" t="str">
            <v>10408 DRIVE FLANGE 5H35P (12FT ROT)</v>
          </cell>
        </row>
        <row r="2896">
          <cell r="B2896" t="str">
            <v>FLG-851649</v>
          </cell>
          <cell r="C2896" t="str">
            <v>MISSING</v>
          </cell>
          <cell r="D2896" t="str">
            <v>M00</v>
          </cell>
          <cell r="G2896">
            <v>37951</v>
          </cell>
          <cell r="M2896" t="str">
            <v>FLANGE 56.10.069 LIEBHERR</v>
          </cell>
        </row>
        <row r="2897">
          <cell r="B2897" t="str">
            <v>FLG-851706</v>
          </cell>
          <cell r="C2897" t="str">
            <v>MISSING</v>
          </cell>
          <cell r="D2897" t="str">
            <v>M00</v>
          </cell>
          <cell r="G2897">
            <v>38100</v>
          </cell>
          <cell r="M2897" t="str">
            <v>7SX1-1/8 WOODS SURE FLEX FLANGE (MOT</v>
          </cell>
        </row>
        <row r="2898">
          <cell r="B2898" t="str">
            <v>FLT-850464</v>
          </cell>
          <cell r="C2898" t="str">
            <v>MISSING</v>
          </cell>
          <cell r="D2898" t="str">
            <v>M00</v>
          </cell>
          <cell r="G2898">
            <v>37959</v>
          </cell>
          <cell r="M2898" t="str">
            <v>FLOAT, STAINLESS STEEL           465</v>
          </cell>
        </row>
        <row r="2899">
          <cell r="B2899" t="str">
            <v>FLX-850465</v>
          </cell>
          <cell r="C2899" t="str">
            <v>MISSING</v>
          </cell>
          <cell r="D2899" t="str">
            <v>M00</v>
          </cell>
          <cell r="G2899">
            <v>36168</v>
          </cell>
          <cell r="M2899" t="str">
            <v>FLEX, LEAD MOD#A70 SER#101     X-785</v>
          </cell>
        </row>
        <row r="2900">
          <cell r="B2900" t="str">
            <v>FRA-382587</v>
          </cell>
          <cell r="C2900" t="str">
            <v>MISSING</v>
          </cell>
          <cell r="D2900" t="str">
            <v>V00</v>
          </cell>
          <cell r="F2900" t="str">
            <v>X</v>
          </cell>
          <cell r="G2900">
            <v>38124</v>
          </cell>
          <cell r="M2900" t="str">
            <v>BACK CHAMFER MILL CTS-99635(QT-45832</v>
          </cell>
        </row>
        <row r="2901">
          <cell r="B2901" t="str">
            <v>FRA-800101</v>
          </cell>
          <cell r="C2901" t="str">
            <v>MISSING</v>
          </cell>
          <cell r="D2901">
            <v>700</v>
          </cell>
          <cell r="F2901" t="str">
            <v>X</v>
          </cell>
          <cell r="G2901">
            <v>36082</v>
          </cell>
          <cell r="M2901" t="str">
            <v>END MILL .719 DIA CENTER CUT</v>
          </cell>
        </row>
        <row r="2902">
          <cell r="B2902" t="str">
            <v>FRA-800102</v>
          </cell>
          <cell r="C2902" t="str">
            <v>MISSING</v>
          </cell>
          <cell r="D2902">
            <v>700</v>
          </cell>
          <cell r="F2902" t="str">
            <v>X</v>
          </cell>
          <cell r="G2902">
            <v>35992</v>
          </cell>
          <cell r="M2902" t="str">
            <v>END MILL, 21MM .827 DIA CENTER CUT</v>
          </cell>
        </row>
        <row r="2903">
          <cell r="B2903" t="str">
            <v>FRA-800103</v>
          </cell>
          <cell r="C2903" t="str">
            <v>MISSING</v>
          </cell>
          <cell r="D2903">
            <v>700</v>
          </cell>
          <cell r="F2903" t="str">
            <v>X</v>
          </cell>
          <cell r="G2903">
            <v>36457</v>
          </cell>
          <cell r="M2903" t="str">
            <v>ENDMILL,CENTER CUT .827 CUT DIA.</v>
          </cell>
        </row>
        <row r="2904">
          <cell r="B2904" t="str">
            <v>FRA-800610</v>
          </cell>
          <cell r="C2904" t="str">
            <v>MISSING</v>
          </cell>
          <cell r="D2904">
            <v>700</v>
          </cell>
          <cell r="F2904" t="str">
            <v>X</v>
          </cell>
          <cell r="G2904">
            <v>36840</v>
          </cell>
          <cell r="M2904" t="str">
            <v>CLIPPER MODERN BURMASTER 8310/3346</v>
          </cell>
        </row>
        <row r="2905">
          <cell r="B2905" t="str">
            <v>FRW-284689</v>
          </cell>
          <cell r="C2905" t="str">
            <v>MISSING</v>
          </cell>
          <cell r="D2905" t="str">
            <v>V00</v>
          </cell>
          <cell r="F2905" t="str">
            <v>X</v>
          </cell>
          <cell r="G2905">
            <v>37515</v>
          </cell>
          <cell r="M2905" t="str">
            <v>LC 182 TOP CAP(CAM)</v>
          </cell>
        </row>
        <row r="2906">
          <cell r="B2906" t="str">
            <v>FRW-284690</v>
          </cell>
          <cell r="C2906" t="str">
            <v>MISSING</v>
          </cell>
          <cell r="D2906" t="str">
            <v>V00</v>
          </cell>
          <cell r="G2906">
            <v>37960</v>
          </cell>
          <cell r="M2906" t="str">
            <v>LC 182 COLLET/ARBOR(CAM)</v>
          </cell>
        </row>
        <row r="2907">
          <cell r="B2907" t="str">
            <v>FRW-284691</v>
          </cell>
          <cell r="C2907" t="str">
            <v>MISSING</v>
          </cell>
          <cell r="D2907" t="str">
            <v>V00</v>
          </cell>
          <cell r="G2907">
            <v>37960</v>
          </cell>
          <cell r="M2907" t="str">
            <v>LC 182 BASE</v>
          </cell>
        </row>
        <row r="2908">
          <cell r="B2908" t="str">
            <v>FRW-284692</v>
          </cell>
          <cell r="C2908" t="str">
            <v>MISSING</v>
          </cell>
          <cell r="D2908" t="str">
            <v>V00</v>
          </cell>
          <cell r="G2908">
            <v>38004</v>
          </cell>
          <cell r="M2908" t="str">
            <v>LC 182 PALLET(CAM)</v>
          </cell>
        </row>
        <row r="2909">
          <cell r="B2909" t="str">
            <v>FRW-284697</v>
          </cell>
          <cell r="C2909" t="str">
            <v>MISSING</v>
          </cell>
          <cell r="D2909" t="str">
            <v>V00</v>
          </cell>
          <cell r="G2909">
            <v>37960</v>
          </cell>
          <cell r="M2909" t="str">
            <v>LC 182 CLAMP COLLET</v>
          </cell>
        </row>
        <row r="2910">
          <cell r="B2910" t="str">
            <v>FRW-284698</v>
          </cell>
          <cell r="C2910" t="str">
            <v>MISSING</v>
          </cell>
          <cell r="D2910" t="str">
            <v>V00</v>
          </cell>
          <cell r="G2910">
            <v>37960</v>
          </cell>
          <cell r="M2910" t="str">
            <v>LC 182 BACKING COLLAR</v>
          </cell>
        </row>
        <row r="2911">
          <cell r="B2911" t="str">
            <v>FRW-285564</v>
          </cell>
          <cell r="C2911" t="str">
            <v>MISSING</v>
          </cell>
          <cell r="D2911" t="str">
            <v>V00</v>
          </cell>
          <cell r="G2911">
            <v>38157</v>
          </cell>
          <cell r="M2911" t="str">
            <v>DRAW BAR FOR MITSUBITSHI HOB</v>
          </cell>
        </row>
        <row r="2912">
          <cell r="B2912" t="str">
            <v>FRW-285640</v>
          </cell>
          <cell r="C2912" t="str">
            <v>MISSING</v>
          </cell>
          <cell r="D2912">
            <v>700</v>
          </cell>
          <cell r="G2912">
            <v>37931</v>
          </cell>
          <cell r="M2912" t="str">
            <v>CLAMPING CAP FOR MITSUBISHI (0357)</v>
          </cell>
        </row>
        <row r="2913">
          <cell r="B2913" t="str">
            <v>FRW-381481</v>
          </cell>
          <cell r="C2913" t="str">
            <v>MISSING</v>
          </cell>
          <cell r="D2913">
            <v>700</v>
          </cell>
          <cell r="G2913">
            <v>38068</v>
          </cell>
          <cell r="H2913" t="str">
            <v>FRW-381481</v>
          </cell>
          <cell r="M2913" t="str">
            <v>5 START HOB FOR C SERIES 265</v>
          </cell>
        </row>
        <row r="2914">
          <cell r="B2914" t="str">
            <v>FRW-381882</v>
          </cell>
          <cell r="C2914" t="str">
            <v>MISSING</v>
          </cell>
          <cell r="D2914">
            <v>700</v>
          </cell>
          <cell r="G2914">
            <v>38164</v>
          </cell>
          <cell r="H2914" t="str">
            <v>FRW-381882</v>
          </cell>
          <cell r="M2914" t="str">
            <v>HOB 2.5 MOD 20 PA 5 START RH</v>
          </cell>
        </row>
        <row r="2915">
          <cell r="B2915" t="str">
            <v>FRW-382066</v>
          </cell>
          <cell r="C2915" t="str">
            <v>MISSING</v>
          </cell>
          <cell r="D2915">
            <v>700</v>
          </cell>
          <cell r="F2915" t="str">
            <v>X</v>
          </cell>
          <cell r="G2915">
            <v>38126</v>
          </cell>
          <cell r="H2915" t="str">
            <v>FRW-382066</v>
          </cell>
          <cell r="M2915" t="str">
            <v>HOB, CARBIDE 2.5 MOD, 20 PA</v>
          </cell>
        </row>
        <row r="2916">
          <cell r="B2916" t="str">
            <v>FRW-382265</v>
          </cell>
          <cell r="C2916" t="str">
            <v>MISSING</v>
          </cell>
          <cell r="D2916">
            <v>700</v>
          </cell>
          <cell r="F2916" t="str">
            <v>X</v>
          </cell>
          <cell r="G2916">
            <v>37938</v>
          </cell>
          <cell r="M2916" t="str">
            <v>HOB, CARBIDE 2.5 MOD 20PA 7771032740</v>
          </cell>
        </row>
        <row r="2917">
          <cell r="B2917" t="str">
            <v>FRW-382284</v>
          </cell>
          <cell r="C2917" t="str">
            <v>MISSING</v>
          </cell>
          <cell r="D2917">
            <v>700</v>
          </cell>
          <cell r="F2917" t="str">
            <v>X</v>
          </cell>
          <cell r="G2917">
            <v>38077</v>
          </cell>
          <cell r="M2917" t="str">
            <v>hec8ms4 kc610 1115720 solid carbide</v>
          </cell>
        </row>
        <row r="2918">
          <cell r="B2918" t="str">
            <v>FRW-382504</v>
          </cell>
          <cell r="C2918" t="str">
            <v>MISSING</v>
          </cell>
          <cell r="D2918">
            <v>700</v>
          </cell>
          <cell r="F2918" t="str">
            <v>X</v>
          </cell>
          <cell r="G2918">
            <v>37515</v>
          </cell>
          <cell r="M2918" t="str">
            <v>HOB, CARBIDE 2.5MOD 20PA 7771029240</v>
          </cell>
        </row>
        <row r="2919">
          <cell r="B2919" t="str">
            <v>FRW-382769</v>
          </cell>
          <cell r="C2919" t="str">
            <v>MISSING</v>
          </cell>
          <cell r="D2919">
            <v>700</v>
          </cell>
          <cell r="F2919" t="str">
            <v>X</v>
          </cell>
          <cell r="G2919">
            <v>38124</v>
          </cell>
          <cell r="M2919" t="str">
            <v>HOB 2.5 MOD. 3 TH'D. R.H.-CATERPILLA</v>
          </cell>
        </row>
        <row r="2920">
          <cell r="B2920" t="str">
            <v>FRW-382817</v>
          </cell>
          <cell r="C2920" t="str">
            <v>MISSING</v>
          </cell>
          <cell r="D2920">
            <v>700</v>
          </cell>
          <cell r="G2920">
            <v>38157</v>
          </cell>
          <cell r="M2920" t="str">
            <v>HOB 2.5 MOD. 3TH'D. R.H.(MITSUBISHI</v>
          </cell>
        </row>
        <row r="2921">
          <cell r="B2921" t="str">
            <v>FRW-800104</v>
          </cell>
          <cell r="C2921" t="str">
            <v>MISSING</v>
          </cell>
          <cell r="D2921">
            <v>700</v>
          </cell>
          <cell r="F2921" t="str">
            <v>X</v>
          </cell>
          <cell r="G2921">
            <v>36840</v>
          </cell>
          <cell r="M2921" t="str">
            <v>ARBOR</v>
          </cell>
        </row>
        <row r="2922">
          <cell r="B2922" t="str">
            <v>FRW-800105</v>
          </cell>
          <cell r="C2922" t="str">
            <v>MISSING</v>
          </cell>
          <cell r="D2922">
            <v>700</v>
          </cell>
          <cell r="F2922" t="str">
            <v>X</v>
          </cell>
          <cell r="G2922">
            <v>35893</v>
          </cell>
          <cell r="M2922" t="str">
            <v>ARBOR</v>
          </cell>
        </row>
        <row r="2923">
          <cell r="B2923" t="str">
            <v>FRW-800106</v>
          </cell>
          <cell r="C2923" t="str">
            <v>MISSING</v>
          </cell>
          <cell r="D2923">
            <v>700</v>
          </cell>
          <cell r="F2923" t="str">
            <v>X</v>
          </cell>
          <cell r="G2923">
            <v>35893</v>
          </cell>
          <cell r="M2923" t="str">
            <v>ARBOR</v>
          </cell>
        </row>
        <row r="2924">
          <cell r="B2924" t="str">
            <v>FRW-800107</v>
          </cell>
          <cell r="C2924" t="str">
            <v>MISSING</v>
          </cell>
          <cell r="D2924">
            <v>700</v>
          </cell>
          <cell r="G2924">
            <v>37855</v>
          </cell>
          <cell r="M2924" t="str">
            <v>ARBOR END, LIEBHERR HOB</v>
          </cell>
        </row>
        <row r="2925">
          <cell r="B2925" t="str">
            <v>FRW-800108</v>
          </cell>
          <cell r="C2925" t="str">
            <v>MISSING</v>
          </cell>
          <cell r="D2925">
            <v>700</v>
          </cell>
          <cell r="F2925" t="str">
            <v>X</v>
          </cell>
          <cell r="G2925">
            <v>35893</v>
          </cell>
          <cell r="M2925" t="str">
            <v>ARBOR, 125485/LIEBHERR</v>
          </cell>
        </row>
        <row r="2926">
          <cell r="B2926" t="str">
            <v>FRW-800109</v>
          </cell>
          <cell r="C2926" t="str">
            <v>MISSING</v>
          </cell>
          <cell r="D2926">
            <v>700</v>
          </cell>
          <cell r="F2926" t="str">
            <v>X</v>
          </cell>
          <cell r="G2926">
            <v>36457</v>
          </cell>
          <cell r="M2926" t="str">
            <v>ARBOR, 204548/LIEBHERR</v>
          </cell>
        </row>
        <row r="2927">
          <cell r="B2927" t="str">
            <v>FRW-800110</v>
          </cell>
          <cell r="C2927" t="str">
            <v>MISSING</v>
          </cell>
          <cell r="D2927">
            <v>700</v>
          </cell>
          <cell r="F2927" t="str">
            <v>X</v>
          </cell>
          <cell r="G2927">
            <v>36840</v>
          </cell>
          <cell r="M2927" t="str">
            <v>ARBOR, 207253/NATCO/LIEBHERR</v>
          </cell>
        </row>
        <row r="2928">
          <cell r="B2928" t="str">
            <v>FRW-800111</v>
          </cell>
          <cell r="C2928" t="str">
            <v>MISSING</v>
          </cell>
          <cell r="D2928">
            <v>700</v>
          </cell>
          <cell r="F2928" t="str">
            <v>X</v>
          </cell>
          <cell r="G2928">
            <v>36457</v>
          </cell>
          <cell r="M2928" t="str">
            <v>ARBOR, 207254/NATCO/LIEBHERR</v>
          </cell>
        </row>
        <row r="2929">
          <cell r="B2929" t="str">
            <v>FRW-800112</v>
          </cell>
          <cell r="C2929" t="str">
            <v>MISSING</v>
          </cell>
          <cell r="D2929">
            <v>700</v>
          </cell>
          <cell r="F2929" t="str">
            <v>X</v>
          </cell>
          <cell r="G2929">
            <v>36461</v>
          </cell>
          <cell r="M2929" t="str">
            <v>ARBOR, 212774/LIEBHERR</v>
          </cell>
        </row>
        <row r="2930">
          <cell r="B2930" t="str">
            <v>FRW-800113</v>
          </cell>
          <cell r="C2930" t="str">
            <v>MISSING</v>
          </cell>
          <cell r="D2930">
            <v>700</v>
          </cell>
          <cell r="F2930" t="str">
            <v>X</v>
          </cell>
          <cell r="G2930">
            <v>36840</v>
          </cell>
          <cell r="M2930" t="str">
            <v>ARBOR, 215966/LIEBHERR</v>
          </cell>
        </row>
        <row r="2931">
          <cell r="B2931" t="str">
            <v>FRW-800114</v>
          </cell>
          <cell r="C2931" t="str">
            <v>MISSING</v>
          </cell>
          <cell r="D2931">
            <v>700</v>
          </cell>
          <cell r="G2931">
            <v>37940</v>
          </cell>
          <cell r="M2931" t="str">
            <v>ARBOR, 3002901/LIEBHERR</v>
          </cell>
        </row>
        <row r="2932">
          <cell r="B2932" t="str">
            <v>FRW-800115</v>
          </cell>
          <cell r="C2932" t="str">
            <v>MISSING</v>
          </cell>
          <cell r="D2932">
            <v>700</v>
          </cell>
          <cell r="F2932" t="str">
            <v>X</v>
          </cell>
          <cell r="G2932">
            <v>36840</v>
          </cell>
          <cell r="M2932" t="str">
            <v>ARBOR, 3025280/3025198 LIEBHERR</v>
          </cell>
        </row>
        <row r="2933">
          <cell r="B2933" t="str">
            <v>FRW-800116</v>
          </cell>
          <cell r="C2933" t="str">
            <v>MISSING</v>
          </cell>
          <cell r="D2933">
            <v>700</v>
          </cell>
          <cell r="G2933">
            <v>36017</v>
          </cell>
          <cell r="M2933" t="str">
            <v>ARBOR, 3025281/204832/LIEBHERR</v>
          </cell>
        </row>
        <row r="2934">
          <cell r="B2934" t="str">
            <v>FRW-800117</v>
          </cell>
          <cell r="C2934" t="str">
            <v>MISSING</v>
          </cell>
          <cell r="D2934">
            <v>700</v>
          </cell>
          <cell r="F2934" t="str">
            <v>X</v>
          </cell>
          <cell r="G2934">
            <v>36840</v>
          </cell>
          <cell r="M2934" t="str">
            <v>ARBOR, 3055461/LIEBHERR</v>
          </cell>
        </row>
        <row r="2935">
          <cell r="B2935" t="str">
            <v>FRW-800118</v>
          </cell>
          <cell r="C2935" t="str">
            <v>MISSING</v>
          </cell>
          <cell r="D2935">
            <v>700</v>
          </cell>
          <cell r="F2935" t="str">
            <v>X</v>
          </cell>
          <cell r="G2935">
            <v>36457</v>
          </cell>
          <cell r="M2935" t="str">
            <v>ARBOR, 68589/3017065/LIEBHERR</v>
          </cell>
        </row>
        <row r="2936">
          <cell r="B2936" t="str">
            <v>FRW-800119</v>
          </cell>
          <cell r="C2936" t="str">
            <v>MISSING</v>
          </cell>
          <cell r="D2936">
            <v>700</v>
          </cell>
          <cell r="F2936" t="str">
            <v>X</v>
          </cell>
          <cell r="G2936">
            <v>36840</v>
          </cell>
          <cell r="M2936" t="str">
            <v>ARBOR, BARBER COLEMAN HOB - 3025281</v>
          </cell>
        </row>
        <row r="2937">
          <cell r="B2937" t="str">
            <v>FRW-800120</v>
          </cell>
          <cell r="C2937" t="str">
            <v>MISSING</v>
          </cell>
          <cell r="D2937">
            <v>700</v>
          </cell>
          <cell r="F2937" t="str">
            <v>X</v>
          </cell>
          <cell r="G2937">
            <v>36291</v>
          </cell>
          <cell r="M2937" t="str">
            <v>ARBOR, BARBER COLEMAN HOB 933/689</v>
          </cell>
        </row>
        <row r="2938">
          <cell r="B2938" t="str">
            <v>FRW-800121</v>
          </cell>
          <cell r="C2938" t="str">
            <v>MISSING</v>
          </cell>
          <cell r="D2938">
            <v>700</v>
          </cell>
          <cell r="F2938" t="str">
            <v>X</v>
          </cell>
          <cell r="G2938">
            <v>35893</v>
          </cell>
          <cell r="M2938" t="str">
            <v>ARBOR, BARBER COLEMAN SPINDLE</v>
          </cell>
        </row>
        <row r="2939">
          <cell r="B2939" t="str">
            <v>FRW-800122</v>
          </cell>
          <cell r="C2939" t="str">
            <v>MISSING</v>
          </cell>
          <cell r="D2939">
            <v>700</v>
          </cell>
          <cell r="F2939" t="str">
            <v>X</v>
          </cell>
          <cell r="G2939">
            <v>36457</v>
          </cell>
          <cell r="M2939" t="str">
            <v>ARBOR, BARBER COLEMAN SPINDLE</v>
          </cell>
        </row>
        <row r="2940">
          <cell r="B2940" t="str">
            <v>FRW-800123</v>
          </cell>
          <cell r="C2940" t="str">
            <v>MISSING</v>
          </cell>
          <cell r="D2940">
            <v>700</v>
          </cell>
          <cell r="F2940" t="str">
            <v>X</v>
          </cell>
          <cell r="G2940">
            <v>36457</v>
          </cell>
          <cell r="M2940" t="str">
            <v>ARBOR, HOB 2341 TC6708-12 B/C</v>
          </cell>
        </row>
        <row r="2941">
          <cell r="B2941" t="str">
            <v>FRW-800124</v>
          </cell>
          <cell r="C2941" t="str">
            <v>MISSING</v>
          </cell>
          <cell r="D2941">
            <v>700</v>
          </cell>
          <cell r="F2941" t="str">
            <v>X</v>
          </cell>
          <cell r="G2941">
            <v>36457</v>
          </cell>
          <cell r="M2941" t="str">
            <v>ARBOR, HOB 38-68588-1 FOR PN 68588</v>
          </cell>
        </row>
        <row r="2942">
          <cell r="B2942" t="str">
            <v>FRW-800125</v>
          </cell>
          <cell r="C2942" t="str">
            <v>MISSING</v>
          </cell>
          <cell r="D2942">
            <v>700</v>
          </cell>
          <cell r="F2942" t="str">
            <v>X</v>
          </cell>
          <cell r="G2942">
            <v>35893</v>
          </cell>
          <cell r="M2942" t="str">
            <v>ARBOR, HOB 38-68588-2 FOR PN 68589</v>
          </cell>
        </row>
        <row r="2943">
          <cell r="B2943" t="str">
            <v>FRW-800126</v>
          </cell>
          <cell r="C2943" t="str">
            <v>MISSING</v>
          </cell>
          <cell r="D2943">
            <v>700</v>
          </cell>
          <cell r="F2943" t="str">
            <v>X</v>
          </cell>
          <cell r="G2943">
            <v>35893</v>
          </cell>
          <cell r="M2943" t="str">
            <v>ARBOR, HOB 8991 TD 10570</v>
          </cell>
        </row>
        <row r="2944">
          <cell r="B2944" t="str">
            <v>FRW-800127</v>
          </cell>
          <cell r="C2944" t="str">
            <v>MISSING</v>
          </cell>
          <cell r="D2944">
            <v>700</v>
          </cell>
          <cell r="F2944" t="str">
            <v>X</v>
          </cell>
          <cell r="G2944">
            <v>35905</v>
          </cell>
          <cell r="M2944" t="str">
            <v>ARBOR, HOB 8992 TC6708-4 B/C</v>
          </cell>
        </row>
        <row r="2945">
          <cell r="B2945" t="str">
            <v>FRW-800128</v>
          </cell>
          <cell r="C2945" t="str">
            <v>MISSING</v>
          </cell>
          <cell r="D2945">
            <v>700</v>
          </cell>
          <cell r="F2945" t="str">
            <v>X</v>
          </cell>
          <cell r="G2945">
            <v>36457</v>
          </cell>
          <cell r="M2945" t="str">
            <v>ARBOR, HOB B/C 207252</v>
          </cell>
        </row>
        <row r="2946">
          <cell r="B2946" t="str">
            <v>FRW-800129</v>
          </cell>
          <cell r="C2946" t="str">
            <v>MISSING</v>
          </cell>
          <cell r="D2946">
            <v>700</v>
          </cell>
          <cell r="F2946" t="str">
            <v>X</v>
          </cell>
          <cell r="G2946">
            <v>36461</v>
          </cell>
          <cell r="M2946" t="str">
            <v>ARBOR, HOB DET. 3 FOR 3008841</v>
          </cell>
        </row>
        <row r="2947">
          <cell r="B2947" t="str">
            <v>FRW-800130</v>
          </cell>
          <cell r="C2947" t="str">
            <v>MISSING</v>
          </cell>
          <cell r="D2947">
            <v>700</v>
          </cell>
          <cell r="F2947" t="str">
            <v>X</v>
          </cell>
          <cell r="G2947">
            <v>36840</v>
          </cell>
          <cell r="M2947" t="str">
            <v>ARBOR, HOB FOR 3014614</v>
          </cell>
        </row>
        <row r="2948">
          <cell r="B2948" t="str">
            <v>FRW-800131</v>
          </cell>
          <cell r="C2948" t="str">
            <v>MISSING</v>
          </cell>
          <cell r="D2948">
            <v>700</v>
          </cell>
          <cell r="F2948" t="str">
            <v>X</v>
          </cell>
          <cell r="G2948">
            <v>35905</v>
          </cell>
          <cell r="M2948" t="str">
            <v>ARBOR, HOB FOR 3038993 - REWORK</v>
          </cell>
        </row>
        <row r="2949">
          <cell r="B2949" t="str">
            <v>FRW-800132</v>
          </cell>
          <cell r="C2949" t="str">
            <v>MISSING</v>
          </cell>
          <cell r="D2949">
            <v>700</v>
          </cell>
          <cell r="F2949" t="str">
            <v>X</v>
          </cell>
          <cell r="G2949">
            <v>36431</v>
          </cell>
          <cell r="M2949" t="str">
            <v>ARBOR, HOB FOR PN 3038984</v>
          </cell>
        </row>
        <row r="2950">
          <cell r="B2950" t="str">
            <v>FRW-800133</v>
          </cell>
          <cell r="C2950" t="str">
            <v>MISSING</v>
          </cell>
          <cell r="D2950">
            <v>700</v>
          </cell>
          <cell r="F2950" t="str">
            <v>X</v>
          </cell>
          <cell r="G2950">
            <v>36431</v>
          </cell>
          <cell r="M2950" t="str">
            <v>ARBOR, HOB FOR PN 3038985</v>
          </cell>
        </row>
        <row r="2951">
          <cell r="B2951" t="str">
            <v>FRW-800134</v>
          </cell>
          <cell r="C2951" t="str">
            <v>MISSING</v>
          </cell>
          <cell r="D2951">
            <v>700</v>
          </cell>
          <cell r="G2951">
            <v>37855</v>
          </cell>
          <cell r="M2951" t="str">
            <v>ARBOR, HOB FOR PN 3038987 *REVIEW*</v>
          </cell>
        </row>
        <row r="2952">
          <cell r="B2952" t="str">
            <v>FRW-800135</v>
          </cell>
          <cell r="C2952" t="str">
            <v>MISSING</v>
          </cell>
          <cell r="D2952">
            <v>700</v>
          </cell>
          <cell r="G2952">
            <v>37855</v>
          </cell>
          <cell r="M2952" t="str">
            <v>ARBOR, HOB FOR PN 3038989</v>
          </cell>
        </row>
        <row r="2953">
          <cell r="B2953" t="str">
            <v>FRW-800136</v>
          </cell>
          <cell r="C2953" t="str">
            <v>MISSING</v>
          </cell>
          <cell r="D2953">
            <v>700</v>
          </cell>
          <cell r="G2953">
            <v>37855</v>
          </cell>
          <cell r="M2953" t="str">
            <v>ARBOR, HOB FOR PN 3038995</v>
          </cell>
        </row>
        <row r="2954">
          <cell r="B2954" t="str">
            <v>FRW-800137</v>
          </cell>
          <cell r="C2954" t="str">
            <v>MISSING</v>
          </cell>
          <cell r="D2954">
            <v>700</v>
          </cell>
          <cell r="F2954" t="str">
            <v>X</v>
          </cell>
          <cell r="G2954">
            <v>35914</v>
          </cell>
          <cell r="M2954" t="str">
            <v>ARBOR, HOB FOR PN 3041042</v>
          </cell>
        </row>
        <row r="2955">
          <cell r="B2955" t="str">
            <v>FRW-800138</v>
          </cell>
          <cell r="C2955" t="str">
            <v>MISSING</v>
          </cell>
          <cell r="D2955">
            <v>700</v>
          </cell>
          <cell r="F2955" t="str">
            <v>X</v>
          </cell>
          <cell r="G2955">
            <v>36840</v>
          </cell>
          <cell r="M2955" t="str">
            <v>ARBOR, LIEB.HOB 1.5"LC-502 7881</v>
          </cell>
        </row>
        <row r="2956">
          <cell r="B2956" t="str">
            <v>FRW-800139</v>
          </cell>
          <cell r="C2956" t="str">
            <v>MISSING</v>
          </cell>
          <cell r="D2956">
            <v>700</v>
          </cell>
          <cell r="G2956">
            <v>35757</v>
          </cell>
          <cell r="M2956" t="str">
            <v>ARBOR, LIEBHERR 3031728/179463</v>
          </cell>
        </row>
        <row r="2957">
          <cell r="B2957" t="str">
            <v>FRW-800140</v>
          </cell>
          <cell r="C2957" t="str">
            <v>MISSING</v>
          </cell>
          <cell r="D2957">
            <v>700</v>
          </cell>
          <cell r="F2957" t="str">
            <v>X</v>
          </cell>
          <cell r="G2957">
            <v>35914</v>
          </cell>
          <cell r="M2957" t="str">
            <v>ARBOR, LIEBHERR 3038991</v>
          </cell>
        </row>
        <row r="2958">
          <cell r="B2958" t="str">
            <v>FRW-800141</v>
          </cell>
          <cell r="C2958" t="str">
            <v>MISSING</v>
          </cell>
          <cell r="D2958">
            <v>700</v>
          </cell>
          <cell r="F2958" t="str">
            <v>X</v>
          </cell>
          <cell r="G2958">
            <v>35914</v>
          </cell>
          <cell r="M2958" t="str">
            <v>ARBOR, LIEBHERR 3038992</v>
          </cell>
        </row>
        <row r="2959">
          <cell r="B2959" t="str">
            <v>FRW-800142</v>
          </cell>
          <cell r="C2959" t="str">
            <v>MISSING</v>
          </cell>
          <cell r="D2959">
            <v>700</v>
          </cell>
          <cell r="F2959" t="str">
            <v>X</v>
          </cell>
          <cell r="G2959">
            <v>36431</v>
          </cell>
          <cell r="M2959" t="str">
            <v>ARBOR, LIEBHERR 3053129/3035195/334</v>
          </cell>
        </row>
        <row r="2960">
          <cell r="B2960" t="str">
            <v>FRW-800143</v>
          </cell>
          <cell r="C2960" t="str">
            <v>MISSING</v>
          </cell>
          <cell r="D2960">
            <v>700</v>
          </cell>
          <cell r="F2960" t="str">
            <v>X</v>
          </cell>
          <cell r="G2960">
            <v>36840</v>
          </cell>
          <cell r="M2960" t="str">
            <v>ARBOR, LIEBHERR HOB - INTERCHANGE</v>
          </cell>
        </row>
        <row r="2961">
          <cell r="B2961" t="str">
            <v>FRW-800144</v>
          </cell>
          <cell r="C2961" t="str">
            <v>MISSING</v>
          </cell>
          <cell r="D2961">
            <v>700</v>
          </cell>
          <cell r="F2961" t="str">
            <v>X</v>
          </cell>
          <cell r="G2961">
            <v>35914</v>
          </cell>
          <cell r="M2961" t="str">
            <v>ARBOR, LIEBHERR HOB 3073346</v>
          </cell>
        </row>
        <row r="2962">
          <cell r="B2962" t="str">
            <v>FRW-800145</v>
          </cell>
          <cell r="C2962" t="str">
            <v>MISSING</v>
          </cell>
          <cell r="D2962">
            <v>700</v>
          </cell>
          <cell r="F2962" t="str">
            <v>X</v>
          </cell>
          <cell r="G2962">
            <v>35914</v>
          </cell>
          <cell r="M2962" t="str">
            <v>ARBOR, LIEBHERR, 118926</v>
          </cell>
        </row>
        <row r="2963">
          <cell r="B2963" t="str">
            <v>FRW-800146</v>
          </cell>
          <cell r="C2963" t="str">
            <v>MISSING</v>
          </cell>
          <cell r="D2963">
            <v>700</v>
          </cell>
          <cell r="F2963" t="str">
            <v>X</v>
          </cell>
          <cell r="G2963">
            <v>35914</v>
          </cell>
          <cell r="M2963" t="str">
            <v>ARBOR, PFAUTER 142804/186286</v>
          </cell>
        </row>
        <row r="2964">
          <cell r="B2964" t="str">
            <v>FRW-800147</v>
          </cell>
          <cell r="C2964" t="str">
            <v>MISSING</v>
          </cell>
          <cell r="D2964">
            <v>700</v>
          </cell>
          <cell r="F2964" t="str">
            <v>X</v>
          </cell>
          <cell r="G2964">
            <v>35914</v>
          </cell>
          <cell r="M2964" t="str">
            <v>ARBOR, PFAUTER 146920</v>
          </cell>
        </row>
        <row r="2965">
          <cell r="B2965" t="str">
            <v>FRW-800148</v>
          </cell>
          <cell r="C2965" t="str">
            <v>MISSING</v>
          </cell>
          <cell r="D2965">
            <v>700</v>
          </cell>
          <cell r="F2965" t="str">
            <v>X</v>
          </cell>
          <cell r="G2965">
            <v>36840</v>
          </cell>
          <cell r="M2965" t="str">
            <v>ARBOR, PFAUTER 248/206747/8970/71</v>
          </cell>
        </row>
        <row r="2966">
          <cell r="B2966" t="str">
            <v>FRW-800149</v>
          </cell>
          <cell r="C2966" t="str">
            <v>MISSING</v>
          </cell>
          <cell r="D2966">
            <v>700</v>
          </cell>
          <cell r="F2966" t="str">
            <v>X</v>
          </cell>
          <cell r="G2966">
            <v>35914</v>
          </cell>
          <cell r="M2966" t="str">
            <v>ARBOR, PFAUTER FOR 123128</v>
          </cell>
        </row>
        <row r="2967">
          <cell r="B2967" t="str">
            <v>FRW-800150</v>
          </cell>
          <cell r="C2967" t="str">
            <v>MISSING</v>
          </cell>
          <cell r="D2967">
            <v>700</v>
          </cell>
          <cell r="F2967" t="str">
            <v>X</v>
          </cell>
          <cell r="G2967">
            <v>36840</v>
          </cell>
          <cell r="M2967" t="str">
            <v>ARBOR, PFAUTER FOR 207252</v>
          </cell>
        </row>
        <row r="2968">
          <cell r="B2968" t="str">
            <v>FRW-800151</v>
          </cell>
          <cell r="C2968" t="str">
            <v>MISSING</v>
          </cell>
          <cell r="D2968">
            <v>700</v>
          </cell>
          <cell r="F2968" t="str">
            <v>X</v>
          </cell>
          <cell r="G2968">
            <v>36431</v>
          </cell>
          <cell r="M2968" t="str">
            <v>ARBOR, PFAUTER FOR 207253</v>
          </cell>
        </row>
        <row r="2969">
          <cell r="B2969" t="str">
            <v>FRW-800152</v>
          </cell>
          <cell r="C2969" t="str">
            <v>MISSING</v>
          </cell>
          <cell r="D2969">
            <v>700</v>
          </cell>
          <cell r="F2969" t="str">
            <v>X</v>
          </cell>
          <cell r="G2969">
            <v>36840</v>
          </cell>
          <cell r="M2969" t="str">
            <v>ARBOR, PFAUTER FOR 207256</v>
          </cell>
        </row>
        <row r="2970">
          <cell r="B2970" t="str">
            <v>FRW-800153</v>
          </cell>
          <cell r="C2970" t="str">
            <v>MISSING</v>
          </cell>
          <cell r="D2970">
            <v>700</v>
          </cell>
          <cell r="G2970">
            <v>38103</v>
          </cell>
          <cell r="M2970" t="str">
            <v>ARBOR, PFAUTER FOR 207259</v>
          </cell>
        </row>
        <row r="2971">
          <cell r="B2971" t="str">
            <v>FRW-800154</v>
          </cell>
          <cell r="C2971" t="str">
            <v>MISSING</v>
          </cell>
          <cell r="D2971">
            <v>700</v>
          </cell>
          <cell r="F2971" t="str">
            <v>X</v>
          </cell>
          <cell r="G2971">
            <v>38033</v>
          </cell>
          <cell r="M2971" t="str">
            <v>ARBOR, PFAUTER FOR 3035195/3053129</v>
          </cell>
        </row>
        <row r="2972">
          <cell r="B2972" t="str">
            <v>FRW-800155</v>
          </cell>
          <cell r="C2972" t="str">
            <v>MISSING</v>
          </cell>
          <cell r="D2972">
            <v>700</v>
          </cell>
          <cell r="F2972" t="str">
            <v>X</v>
          </cell>
          <cell r="G2972">
            <v>36840</v>
          </cell>
          <cell r="M2972" t="str">
            <v>ARBOR, PFAUTER FOR 4599/4680/4738</v>
          </cell>
        </row>
        <row r="2973">
          <cell r="B2973" t="str">
            <v>FRW-800156</v>
          </cell>
          <cell r="C2973" t="str">
            <v>MISSING</v>
          </cell>
          <cell r="D2973">
            <v>700</v>
          </cell>
          <cell r="F2973" t="str">
            <v>X</v>
          </cell>
          <cell r="G2973">
            <v>35914</v>
          </cell>
          <cell r="M2973" t="str">
            <v>ARBOR, PFAUTER FOR PN 207254</v>
          </cell>
        </row>
        <row r="2974">
          <cell r="B2974" t="str">
            <v>FRW-800157</v>
          </cell>
          <cell r="C2974" t="str">
            <v>MISSING</v>
          </cell>
          <cell r="D2974">
            <v>700</v>
          </cell>
          <cell r="F2974" t="str">
            <v>X</v>
          </cell>
          <cell r="G2974">
            <v>35914</v>
          </cell>
          <cell r="M2974" t="str">
            <v>ARBOR, PFAUTER FOR PN 207254</v>
          </cell>
        </row>
        <row r="2975">
          <cell r="B2975" t="str">
            <v>FRW-800158</v>
          </cell>
          <cell r="C2975" t="str">
            <v>MISSING</v>
          </cell>
          <cell r="D2975">
            <v>700</v>
          </cell>
          <cell r="F2975" t="str">
            <v>X</v>
          </cell>
          <cell r="G2975">
            <v>36431</v>
          </cell>
          <cell r="M2975" t="str">
            <v>ARBOR, PFAUTER FOR PN 207256</v>
          </cell>
        </row>
        <row r="2976">
          <cell r="B2976" t="str">
            <v>FRW-800159</v>
          </cell>
          <cell r="C2976" t="str">
            <v>MISSING</v>
          </cell>
          <cell r="D2976">
            <v>700</v>
          </cell>
          <cell r="F2976" t="str">
            <v>X</v>
          </cell>
          <cell r="G2976">
            <v>36431</v>
          </cell>
          <cell r="M2976" t="str">
            <v>ARBOR, PFAUTER HOB CUTTER - 1.25"</v>
          </cell>
        </row>
        <row r="2977">
          <cell r="B2977" t="str">
            <v>FRW-800160</v>
          </cell>
          <cell r="C2977" t="str">
            <v>MISSING</v>
          </cell>
          <cell r="D2977">
            <v>700</v>
          </cell>
          <cell r="G2977">
            <v>37940</v>
          </cell>
          <cell r="M2977" t="str">
            <v>ARBOR, PFAUTER HOB CUTTER - 1.5"</v>
          </cell>
        </row>
        <row r="2978">
          <cell r="B2978" t="str">
            <v>FRW-800161</v>
          </cell>
          <cell r="C2978" t="str">
            <v>MISSING</v>
          </cell>
          <cell r="D2978">
            <v>700</v>
          </cell>
          <cell r="F2978" t="str">
            <v>X</v>
          </cell>
          <cell r="G2978">
            <v>35914</v>
          </cell>
          <cell r="M2978" t="str">
            <v>ARBOR, PFAUTER HOB FOR 3038992</v>
          </cell>
        </row>
        <row r="2979">
          <cell r="B2979" t="str">
            <v>FRW-800162</v>
          </cell>
          <cell r="C2979" t="str">
            <v>MISSING</v>
          </cell>
          <cell r="D2979">
            <v>700</v>
          </cell>
          <cell r="G2979">
            <v>37855</v>
          </cell>
          <cell r="M2979" t="str">
            <v>ARBOR, PFAUTER HOB FOR 3078310 1.987</v>
          </cell>
        </row>
        <row r="2980">
          <cell r="B2980" t="str">
            <v>FRW-800163</v>
          </cell>
          <cell r="C2980" t="str">
            <v>MISSING</v>
          </cell>
          <cell r="D2980">
            <v>700</v>
          </cell>
          <cell r="F2980" t="str">
            <v>X</v>
          </cell>
          <cell r="G2980">
            <v>36431</v>
          </cell>
          <cell r="M2980" t="str">
            <v>ARBOR, PFAUTER HOB FOR P/N 3882341</v>
          </cell>
        </row>
        <row r="2981">
          <cell r="B2981" t="str">
            <v>FRW-800164</v>
          </cell>
          <cell r="C2981" t="str">
            <v>MISSING</v>
          </cell>
          <cell r="D2981">
            <v>700</v>
          </cell>
          <cell r="F2981" t="str">
            <v>X</v>
          </cell>
          <cell r="G2981">
            <v>36457</v>
          </cell>
          <cell r="M2981" t="str">
            <v>ARBOR, PFAUTER OBSOLETE PER RL 3/95</v>
          </cell>
        </row>
        <row r="2982">
          <cell r="B2982" t="str">
            <v>FRW-800165</v>
          </cell>
          <cell r="C2982" t="str">
            <v>MISSING</v>
          </cell>
          <cell r="D2982">
            <v>700</v>
          </cell>
          <cell r="F2982" t="str">
            <v>X</v>
          </cell>
          <cell r="G2982">
            <v>35914</v>
          </cell>
          <cell r="M2982" t="str">
            <v>ARBOR, PFAUTER W/ 11H-00003-149</v>
          </cell>
        </row>
        <row r="2983">
          <cell r="B2983" t="str">
            <v>FRW-800166</v>
          </cell>
          <cell r="C2983" t="str">
            <v>MISSING</v>
          </cell>
          <cell r="D2983">
            <v>700</v>
          </cell>
          <cell r="F2983" t="str">
            <v>X</v>
          </cell>
          <cell r="G2983">
            <v>35914</v>
          </cell>
          <cell r="M2983" t="str">
            <v>ARBOR,LIEBHERR SPINDLE #50.25 985</v>
          </cell>
        </row>
        <row r="2984">
          <cell r="B2984" t="str">
            <v>FRW-800167</v>
          </cell>
          <cell r="C2984" t="str">
            <v>MISSING</v>
          </cell>
          <cell r="D2984">
            <v>700</v>
          </cell>
          <cell r="F2984" t="str">
            <v>X</v>
          </cell>
          <cell r="G2984">
            <v>35914</v>
          </cell>
          <cell r="M2984" t="str">
            <v>ARBOR,PFAU 70542/9168-2/190909/908</v>
          </cell>
        </row>
        <row r="2985">
          <cell r="B2985" t="str">
            <v>FRW-800168</v>
          </cell>
          <cell r="C2985" t="str">
            <v>MISSING</v>
          </cell>
          <cell r="D2985">
            <v>700</v>
          </cell>
          <cell r="F2985" t="str">
            <v>X</v>
          </cell>
          <cell r="G2985">
            <v>36431</v>
          </cell>
          <cell r="M2985" t="str">
            <v>ARBOR,PFAUT 179464 W/11H-00003-253</v>
          </cell>
        </row>
        <row r="2986">
          <cell r="B2986" t="str">
            <v>FRW-800169</v>
          </cell>
          <cell r="C2986" t="str">
            <v>MISSING</v>
          </cell>
          <cell r="D2986">
            <v>700</v>
          </cell>
          <cell r="F2986" t="str">
            <v>X</v>
          </cell>
          <cell r="G2986">
            <v>36457</v>
          </cell>
          <cell r="M2986" t="str">
            <v>ARBOR,PFAUT OBSOLETE PER RL 3/95</v>
          </cell>
        </row>
        <row r="2987">
          <cell r="B2987" t="str">
            <v>FRW-800170</v>
          </cell>
          <cell r="C2987" t="str">
            <v>MISSING</v>
          </cell>
          <cell r="D2987">
            <v>700</v>
          </cell>
          <cell r="G2987">
            <v>37855</v>
          </cell>
          <cell r="M2987" t="str">
            <v>ARBOR,PFAUTER FOR 3014614</v>
          </cell>
        </row>
        <row r="2988">
          <cell r="B2988" t="str">
            <v>FRW-800171</v>
          </cell>
          <cell r="C2988" t="str">
            <v>MISSING</v>
          </cell>
          <cell r="D2988">
            <v>700</v>
          </cell>
          <cell r="G2988">
            <v>37855</v>
          </cell>
          <cell r="M2988" t="str">
            <v>ARBOR,PFAUTER HOB FOR 121933/142689</v>
          </cell>
        </row>
        <row r="2989">
          <cell r="B2989" t="str">
            <v>FRW-800172</v>
          </cell>
          <cell r="C2989" t="str">
            <v>MISSING</v>
          </cell>
          <cell r="D2989">
            <v>700</v>
          </cell>
          <cell r="F2989" t="str">
            <v>X</v>
          </cell>
          <cell r="G2989">
            <v>36457</v>
          </cell>
          <cell r="M2989" t="str">
            <v>COLLAR, B/C BACKING 42689/121933</v>
          </cell>
        </row>
        <row r="2990">
          <cell r="B2990" t="str">
            <v>FRW-800173</v>
          </cell>
          <cell r="C2990" t="str">
            <v>MISSING</v>
          </cell>
          <cell r="D2990">
            <v>700</v>
          </cell>
          <cell r="F2990" t="str">
            <v>X</v>
          </cell>
          <cell r="G2990">
            <v>36457</v>
          </cell>
          <cell r="M2990" t="str">
            <v>COLLAR, B/C BAYONET ARBOR 121933</v>
          </cell>
        </row>
        <row r="2991">
          <cell r="B2991" t="str">
            <v>FRW-800174</v>
          </cell>
          <cell r="C2991" t="str">
            <v>MISSING</v>
          </cell>
          <cell r="D2991">
            <v>700</v>
          </cell>
          <cell r="F2991" t="str">
            <v>X</v>
          </cell>
          <cell r="G2991">
            <v>36457</v>
          </cell>
          <cell r="M2991" t="str">
            <v>COLLAR, B/C CLAMPING 142689/121933</v>
          </cell>
        </row>
        <row r="2992">
          <cell r="B2992" t="str">
            <v>FRW-800175</v>
          </cell>
          <cell r="C2992" t="str">
            <v>MISSING</v>
          </cell>
          <cell r="D2992">
            <v>700</v>
          </cell>
          <cell r="F2992" t="str">
            <v>X</v>
          </cell>
          <cell r="G2992">
            <v>36461</v>
          </cell>
          <cell r="M2992" t="str">
            <v>COLLAR, CLAMP</v>
          </cell>
        </row>
        <row r="2993">
          <cell r="B2993" t="str">
            <v>FRW-800176</v>
          </cell>
          <cell r="C2993" t="str">
            <v>MISSING</v>
          </cell>
          <cell r="D2993">
            <v>700</v>
          </cell>
          <cell r="F2993" t="str">
            <v>X</v>
          </cell>
          <cell r="G2993">
            <v>36431</v>
          </cell>
          <cell r="M2993" t="str">
            <v>COLLAR, CLAMP 121933/8310 LIEBHER</v>
          </cell>
        </row>
        <row r="2994">
          <cell r="B2994" t="str">
            <v>FRW-800177</v>
          </cell>
          <cell r="C2994" t="str">
            <v>MISSING</v>
          </cell>
          <cell r="D2994">
            <v>700</v>
          </cell>
          <cell r="F2994" t="str">
            <v>X</v>
          </cell>
          <cell r="G2994">
            <v>36461</v>
          </cell>
          <cell r="M2994" t="str">
            <v>COLLAR, CLAMP FOR 3014614</v>
          </cell>
        </row>
        <row r="2995">
          <cell r="B2995" t="str">
            <v>FRW-800178</v>
          </cell>
          <cell r="C2995" t="str">
            <v>MISSING</v>
          </cell>
          <cell r="D2995">
            <v>700</v>
          </cell>
          <cell r="F2995" t="str">
            <v>X</v>
          </cell>
          <cell r="G2995">
            <v>36461</v>
          </cell>
          <cell r="M2995" t="str">
            <v>COLLAR, CLAMP FOR 3025281/2 delete</v>
          </cell>
        </row>
        <row r="2996">
          <cell r="B2996" t="str">
            <v>FRW-800179</v>
          </cell>
          <cell r="C2996" t="str">
            <v>MISSING</v>
          </cell>
          <cell r="D2996">
            <v>700</v>
          </cell>
          <cell r="F2996" t="str">
            <v>X</v>
          </cell>
          <cell r="G2996">
            <v>36431</v>
          </cell>
          <cell r="M2996" t="str">
            <v>COLLAR, CLAMPING FOR 3073343</v>
          </cell>
        </row>
        <row r="2997">
          <cell r="B2997" t="str">
            <v>FRW-800180</v>
          </cell>
          <cell r="C2997" t="str">
            <v>MISSING</v>
          </cell>
          <cell r="D2997">
            <v>700</v>
          </cell>
          <cell r="F2997" t="str">
            <v>X</v>
          </cell>
          <cell r="G2997">
            <v>36431</v>
          </cell>
          <cell r="M2997" t="str">
            <v>COLLAR, PFAUTER CLAMP</v>
          </cell>
        </row>
        <row r="2998">
          <cell r="B2998" t="str">
            <v>FRW-800181</v>
          </cell>
          <cell r="C2998" t="str">
            <v>MISSING</v>
          </cell>
          <cell r="D2998">
            <v>700</v>
          </cell>
          <cell r="F2998" t="str">
            <v>X</v>
          </cell>
          <cell r="G2998">
            <v>36431</v>
          </cell>
          <cell r="M2998" t="str">
            <v>COLLAR, PFAUTER CLAMP 8995/303896</v>
          </cell>
        </row>
        <row r="2999">
          <cell r="B2999" t="str">
            <v>FRW-800182</v>
          </cell>
          <cell r="C2999" t="str">
            <v>MISSING</v>
          </cell>
          <cell r="D2999">
            <v>700</v>
          </cell>
          <cell r="F2999" t="str">
            <v>X</v>
          </cell>
          <cell r="G2999">
            <v>36840</v>
          </cell>
          <cell r="M2999" t="str">
            <v>COLLAR, PFAUTER CLAMP FOR 142689</v>
          </cell>
        </row>
        <row r="3000">
          <cell r="B3000" t="str">
            <v>FRW-800183</v>
          </cell>
          <cell r="C3000" t="str">
            <v>MISSING</v>
          </cell>
          <cell r="D3000">
            <v>700</v>
          </cell>
          <cell r="F3000" t="str">
            <v>X</v>
          </cell>
          <cell r="G3000">
            <v>36431</v>
          </cell>
          <cell r="M3000" t="str">
            <v>COLLAR, PFAUTER CLAMP FOR 149151</v>
          </cell>
        </row>
        <row r="3001">
          <cell r="B3001" t="str">
            <v>FRW-800184</v>
          </cell>
          <cell r="C3001" t="str">
            <v>MISSING</v>
          </cell>
          <cell r="D3001">
            <v>700</v>
          </cell>
          <cell r="G3001">
            <v>35757</v>
          </cell>
          <cell r="M3001" t="str">
            <v>COLLAR, PFAUTER CLAMP FOR 3078310</v>
          </cell>
        </row>
        <row r="3002">
          <cell r="B3002" t="str">
            <v>FRW-800185</v>
          </cell>
          <cell r="C3002" t="str">
            <v>MISSING</v>
          </cell>
          <cell r="D3002">
            <v>700</v>
          </cell>
          <cell r="F3002" t="str">
            <v>X</v>
          </cell>
          <cell r="G3002">
            <v>36431</v>
          </cell>
          <cell r="M3002" t="str">
            <v>COLLAR, PFAUTER W/11H-00003-252</v>
          </cell>
        </row>
        <row r="3003">
          <cell r="B3003" t="str">
            <v>FRW-800186</v>
          </cell>
          <cell r="C3003" t="str">
            <v>MISSING</v>
          </cell>
          <cell r="D3003">
            <v>700</v>
          </cell>
          <cell r="F3003" t="str">
            <v>X</v>
          </cell>
          <cell r="G3003">
            <v>36431</v>
          </cell>
          <cell r="M3003" t="str">
            <v>COLLAR,CLAMP 211083 W/11H-00003-160</v>
          </cell>
        </row>
        <row r="3004">
          <cell r="B3004" t="str">
            <v>FRW-800187</v>
          </cell>
          <cell r="C3004" t="str">
            <v>MISSING</v>
          </cell>
          <cell r="D3004">
            <v>700</v>
          </cell>
          <cell r="F3004" t="str">
            <v>X</v>
          </cell>
          <cell r="G3004">
            <v>36457</v>
          </cell>
          <cell r="M3004" t="str">
            <v>COLLAR,PFAUTER CLAMP 3038993</v>
          </cell>
        </row>
        <row r="3005">
          <cell r="B3005" t="str">
            <v>FRW-800188</v>
          </cell>
          <cell r="C3005" t="str">
            <v>MISSING</v>
          </cell>
          <cell r="D3005">
            <v>700</v>
          </cell>
          <cell r="F3005" t="str">
            <v>X</v>
          </cell>
          <cell r="G3005">
            <v>36840</v>
          </cell>
          <cell r="M3005" t="str">
            <v>COLLET, HOB TC11436 F/PFAU DRAWBAR</v>
          </cell>
        </row>
        <row r="3006">
          <cell r="B3006" t="str">
            <v>FRW-800189</v>
          </cell>
          <cell r="C3006" t="str">
            <v>MISSING</v>
          </cell>
          <cell r="D3006">
            <v>700</v>
          </cell>
          <cell r="G3006">
            <v>37855</v>
          </cell>
          <cell r="M3006" t="str">
            <v>HOB*WAS 315096 FOR 3073346</v>
          </cell>
        </row>
        <row r="3007">
          <cell r="B3007" t="str">
            <v>FRW-800190</v>
          </cell>
          <cell r="C3007" t="str">
            <v>MISSING</v>
          </cell>
          <cell r="D3007">
            <v>700</v>
          </cell>
          <cell r="G3007">
            <v>38079</v>
          </cell>
          <cell r="M3007" t="str">
            <v>HOB CUTTER - CUMMINS P/N: 3084445 M-</v>
          </cell>
        </row>
        <row r="3008">
          <cell r="B3008" t="str">
            <v>FRW-800191</v>
          </cell>
          <cell r="C3008" t="str">
            <v>MISSING</v>
          </cell>
          <cell r="D3008">
            <v>700</v>
          </cell>
          <cell r="G3008">
            <v>38031</v>
          </cell>
          <cell r="M3008" t="str">
            <v>HOB 3 THD 8.0DP FOR PN 3004680</v>
          </cell>
        </row>
        <row r="3009">
          <cell r="B3009" t="str">
            <v>FRW-800192</v>
          </cell>
          <cell r="C3009" t="str">
            <v>MISSING</v>
          </cell>
          <cell r="D3009">
            <v>700</v>
          </cell>
          <cell r="F3009" t="str">
            <v>X</v>
          </cell>
          <cell r="G3009">
            <v>36456</v>
          </cell>
          <cell r="M3009" t="str">
            <v>HOB 3 THD FOR P/N 3004738,253,259</v>
          </cell>
        </row>
        <row r="3010">
          <cell r="B3010" t="str">
            <v>FRW-800193</v>
          </cell>
          <cell r="C3010" t="str">
            <v>MISSING</v>
          </cell>
          <cell r="D3010">
            <v>700</v>
          </cell>
          <cell r="G3010">
            <v>38112</v>
          </cell>
          <cell r="M3010" t="str">
            <v>HOB CUTTER 5" - SINGLE THREAD LH</v>
          </cell>
        </row>
        <row r="3011">
          <cell r="B3011" t="str">
            <v>FRW-800194</v>
          </cell>
          <cell r="C3011" t="str">
            <v>MISSING</v>
          </cell>
          <cell r="D3011">
            <v>700</v>
          </cell>
          <cell r="G3011">
            <v>37934</v>
          </cell>
          <cell r="M3011" t="str">
            <v>HOB 8.25" 3THD FOR 8987/993</v>
          </cell>
        </row>
        <row r="3012">
          <cell r="B3012" t="str">
            <v>FRW-800195</v>
          </cell>
          <cell r="C3012" t="str">
            <v>MISSING</v>
          </cell>
          <cell r="D3012">
            <v>700</v>
          </cell>
          <cell r="F3012" t="str">
            <v>X</v>
          </cell>
          <cell r="G3012">
            <v>38031</v>
          </cell>
          <cell r="M3012" t="str">
            <v>HOB8.25"5THDDWG315034/259.253.142689</v>
          </cell>
        </row>
        <row r="3013">
          <cell r="B3013" t="str">
            <v>FRW-800196</v>
          </cell>
          <cell r="C3013" t="str">
            <v>MISSING</v>
          </cell>
          <cell r="D3013">
            <v>700</v>
          </cell>
          <cell r="G3013">
            <v>38146</v>
          </cell>
          <cell r="M3013" t="str">
            <v>HOB CUTTER</v>
          </cell>
        </row>
        <row r="3014">
          <cell r="B3014" t="str">
            <v>FRW-800197</v>
          </cell>
          <cell r="C3014" t="str">
            <v>MISSING</v>
          </cell>
          <cell r="D3014">
            <v>700</v>
          </cell>
          <cell r="G3014">
            <v>37855</v>
          </cell>
          <cell r="M3014" t="str">
            <v>HOB ARBOR  PFAUTER</v>
          </cell>
        </row>
        <row r="3015">
          <cell r="B3015" t="str">
            <v>FRW-800198</v>
          </cell>
          <cell r="C3015" t="str">
            <v>MISSING</v>
          </cell>
          <cell r="D3015">
            <v>700</v>
          </cell>
          <cell r="F3015" t="str">
            <v>X</v>
          </cell>
          <cell r="G3015">
            <v>36431</v>
          </cell>
          <cell r="M3015" t="str">
            <v>HOB BASE FOR PFAUTER (PA 300)</v>
          </cell>
        </row>
        <row r="3016">
          <cell r="B3016" t="str">
            <v>FRW-800199</v>
          </cell>
          <cell r="C3016" t="str">
            <v>MISSING</v>
          </cell>
          <cell r="D3016">
            <v>700</v>
          </cell>
          <cell r="E3016" t="str">
            <v>F</v>
          </cell>
          <cell r="G3016">
            <v>38202</v>
          </cell>
          <cell r="M3016" t="str">
            <v>HOB CUTTER</v>
          </cell>
        </row>
        <row r="3017">
          <cell r="B3017" t="str">
            <v>FRW-800200</v>
          </cell>
          <cell r="C3017" t="str">
            <v>MISSING</v>
          </cell>
          <cell r="D3017">
            <v>700</v>
          </cell>
          <cell r="F3017" t="str">
            <v>X</v>
          </cell>
          <cell r="G3017">
            <v>38141</v>
          </cell>
          <cell r="M3017" t="str">
            <v>HOB CUTTER</v>
          </cell>
        </row>
        <row r="3018">
          <cell r="B3018" t="str">
            <v>FRW-800201</v>
          </cell>
          <cell r="C3018" t="str">
            <v>MISSING</v>
          </cell>
          <cell r="D3018">
            <v>700</v>
          </cell>
          <cell r="F3018" t="str">
            <v>X</v>
          </cell>
          <cell r="G3018">
            <v>37924</v>
          </cell>
          <cell r="M3018" t="str">
            <v>HOB CUTTER/3090484 CLASS B</v>
          </cell>
        </row>
        <row r="3019">
          <cell r="B3019" t="str">
            <v>FRW-800202</v>
          </cell>
          <cell r="C3019" t="str">
            <v>MISSING</v>
          </cell>
          <cell r="D3019">
            <v>700</v>
          </cell>
          <cell r="F3019" t="str">
            <v>X</v>
          </cell>
          <cell r="G3019">
            <v>36456</v>
          </cell>
          <cell r="M3019" t="str">
            <v>HOB FOR PN 3084447/3084448  M11</v>
          </cell>
        </row>
        <row r="3020">
          <cell r="B3020" t="str">
            <v>FRW-800203</v>
          </cell>
          <cell r="C3020" t="str">
            <v>MISSING</v>
          </cell>
          <cell r="D3020">
            <v>700</v>
          </cell>
          <cell r="E3020" t="str">
            <v>F</v>
          </cell>
          <cell r="G3020">
            <v>38112</v>
          </cell>
          <cell r="M3020" t="str">
            <v>HOB, 5" 1 THD - DWG 26-109072</v>
          </cell>
        </row>
        <row r="3021">
          <cell r="B3021" t="str">
            <v>FRW-800204</v>
          </cell>
          <cell r="C3021" t="str">
            <v>MISSING</v>
          </cell>
          <cell r="D3021">
            <v>700</v>
          </cell>
          <cell r="F3021" t="str">
            <v>X</v>
          </cell>
          <cell r="G3021">
            <v>36456</v>
          </cell>
          <cell r="M3021" t="str">
            <v>HOB, 5" 1 THD DWG 10-107451</v>
          </cell>
        </row>
        <row r="3022">
          <cell r="B3022" t="str">
            <v>FRW-800205</v>
          </cell>
          <cell r="C3022" t="str">
            <v>MISSING</v>
          </cell>
          <cell r="D3022">
            <v>700</v>
          </cell>
          <cell r="E3022" t="str">
            <v>F</v>
          </cell>
          <cell r="G3022">
            <v>38001</v>
          </cell>
          <cell r="M3022" t="str">
            <v>HOB, 5" ONE THREAD</v>
          </cell>
        </row>
        <row r="3023">
          <cell r="B3023" t="str">
            <v>FRW-800206</v>
          </cell>
          <cell r="C3023" t="str">
            <v>MISSING</v>
          </cell>
          <cell r="D3023">
            <v>700</v>
          </cell>
          <cell r="F3023" t="str">
            <v>X</v>
          </cell>
          <cell r="G3023">
            <v>36456</v>
          </cell>
          <cell r="M3023" t="str">
            <v>HOB, 5" LUBE PUMP 50-68588</v>
          </cell>
        </row>
        <row r="3024">
          <cell r="B3024" t="str">
            <v>FRW-800207</v>
          </cell>
          <cell r="C3024" t="str">
            <v>MISSING</v>
          </cell>
          <cell r="D3024">
            <v>700</v>
          </cell>
          <cell r="F3024" t="str">
            <v>X</v>
          </cell>
          <cell r="G3024">
            <v>36840</v>
          </cell>
          <cell r="M3024" t="str">
            <v>HOB,8.25"5THD(LHD)DWG315004#207248</v>
          </cell>
        </row>
        <row r="3025">
          <cell r="B3025" t="str">
            <v>FRW-800208</v>
          </cell>
          <cell r="C3025" t="str">
            <v>MISSING</v>
          </cell>
          <cell r="D3025">
            <v>700</v>
          </cell>
          <cell r="G3025">
            <v>37945</v>
          </cell>
          <cell r="M3025" t="str">
            <v>HOB, HCR 2THD/343/8310/344 CELL 1&amp;2</v>
          </cell>
        </row>
        <row r="3026">
          <cell r="B3026" t="str">
            <v>FRW-800209</v>
          </cell>
          <cell r="C3026" t="str">
            <v>MISSING</v>
          </cell>
          <cell r="D3026">
            <v>700</v>
          </cell>
          <cell r="F3026" t="str">
            <v>X</v>
          </cell>
          <cell r="G3026">
            <v>36514</v>
          </cell>
          <cell r="M3026" t="str">
            <v>HOB, TD10483</v>
          </cell>
        </row>
        <row r="3027">
          <cell r="B3027" t="str">
            <v>FRW-800210</v>
          </cell>
          <cell r="C3027" t="str">
            <v>MISSING</v>
          </cell>
          <cell r="D3027">
            <v>700</v>
          </cell>
          <cell r="F3027" t="str">
            <v>X</v>
          </cell>
          <cell r="G3027">
            <v>36840</v>
          </cell>
          <cell r="M3027" t="str">
            <v>HOB,8.25" 5 THD - DWG 315003</v>
          </cell>
        </row>
        <row r="3028">
          <cell r="B3028" t="str">
            <v>FRW-800211</v>
          </cell>
          <cell r="C3028" t="str">
            <v>MISSING</v>
          </cell>
          <cell r="D3028">
            <v>700</v>
          </cell>
          <cell r="G3028">
            <v>38016</v>
          </cell>
          <cell r="M3028" t="str">
            <v>HOB CUTTER, L-10 ENGINE FAMILY</v>
          </cell>
        </row>
        <row r="3029">
          <cell r="B3029" t="str">
            <v>FRW-800212</v>
          </cell>
          <cell r="C3029" t="str">
            <v>MISSING</v>
          </cell>
          <cell r="D3029">
            <v>700</v>
          </cell>
          <cell r="F3029" t="str">
            <v>X</v>
          </cell>
          <cell r="G3029">
            <v>36467</v>
          </cell>
          <cell r="M3029" t="str">
            <v>KIT, REBUILD PFAU HYD NUT D91-A40</v>
          </cell>
        </row>
        <row r="3030">
          <cell r="B3030" t="str">
            <v>FRW-800213</v>
          </cell>
          <cell r="C3030" t="str">
            <v>MISSING</v>
          </cell>
          <cell r="D3030">
            <v>700</v>
          </cell>
          <cell r="F3030" t="str">
            <v>X</v>
          </cell>
          <cell r="G3030">
            <v>35914</v>
          </cell>
          <cell r="M3030" t="str">
            <v>LIEBHERR, 68589/3017065</v>
          </cell>
        </row>
        <row r="3031">
          <cell r="B3031" t="str">
            <v>FRW-800214</v>
          </cell>
          <cell r="C3031" t="str">
            <v>MISSING</v>
          </cell>
          <cell r="D3031">
            <v>700</v>
          </cell>
          <cell r="F3031" t="str">
            <v>X</v>
          </cell>
          <cell r="G3031">
            <v>37750</v>
          </cell>
          <cell r="M3031" t="str">
            <v>NUT, LEIBERR HYDRALIC D-92-200</v>
          </cell>
        </row>
        <row r="3032">
          <cell r="B3032" t="str">
            <v>FRW-800215</v>
          </cell>
          <cell r="C3032" t="str">
            <v>MISSING</v>
          </cell>
          <cell r="D3032">
            <v>700</v>
          </cell>
          <cell r="G3032">
            <v>38106</v>
          </cell>
          <cell r="M3032" t="str">
            <v>SC-D91-100 SCHREM, HYDRAULIC LOCKNUT</v>
          </cell>
        </row>
        <row r="3033">
          <cell r="B3033" t="str">
            <v>FRW-800216</v>
          </cell>
          <cell r="C3033" t="str">
            <v>MISSING</v>
          </cell>
          <cell r="D3033">
            <v>700</v>
          </cell>
          <cell r="F3033" t="str">
            <v>X</v>
          </cell>
          <cell r="G3033">
            <v>35914</v>
          </cell>
          <cell r="M3033" t="str">
            <v>PLUG, LIEBHERR HOB ARBOR</v>
          </cell>
        </row>
        <row r="3034">
          <cell r="B3034" t="str">
            <v>FRW-800217</v>
          </cell>
          <cell r="C3034" t="str">
            <v>MISSING</v>
          </cell>
          <cell r="D3034">
            <v>700</v>
          </cell>
          <cell r="F3034" t="str">
            <v>X</v>
          </cell>
          <cell r="G3034">
            <v>36840</v>
          </cell>
          <cell r="M3034" t="str">
            <v>SLEEVE,B/C BAYONET ARBOR 121933*REVI</v>
          </cell>
        </row>
        <row r="3035">
          <cell r="B3035" t="str">
            <v>FRW-800218</v>
          </cell>
          <cell r="C3035" t="str">
            <v>MISSING</v>
          </cell>
          <cell r="D3035">
            <v>700</v>
          </cell>
          <cell r="F3035" t="str">
            <v>X</v>
          </cell>
          <cell r="G3035">
            <v>36456</v>
          </cell>
          <cell r="M3035" t="str">
            <v>SLEEVE, B/C BAYONET ARBOR 142689</v>
          </cell>
        </row>
        <row r="3036">
          <cell r="B3036" t="str">
            <v>FRW-800219</v>
          </cell>
          <cell r="C3036" t="str">
            <v>MISSING</v>
          </cell>
          <cell r="D3036">
            <v>700</v>
          </cell>
          <cell r="F3036" t="str">
            <v>X</v>
          </cell>
          <cell r="G3036">
            <v>36431</v>
          </cell>
          <cell r="M3036" t="str">
            <v>SLEEVE, LIEBHERR HOB ARBOR 207248</v>
          </cell>
        </row>
        <row r="3037">
          <cell r="B3037" t="str">
            <v>FRW-800220</v>
          </cell>
          <cell r="C3037" t="str">
            <v>MISSING</v>
          </cell>
          <cell r="D3037">
            <v>700</v>
          </cell>
          <cell r="F3037" t="str">
            <v>X</v>
          </cell>
          <cell r="G3037">
            <v>36840</v>
          </cell>
          <cell r="M3037" t="str">
            <v>SLEEVE, LIEBHERR HOB ARBOR 3038989</v>
          </cell>
        </row>
        <row r="3038">
          <cell r="B3038" t="str">
            <v>FRW-800221</v>
          </cell>
          <cell r="C3038" t="str">
            <v>MISSING</v>
          </cell>
          <cell r="D3038">
            <v>700</v>
          </cell>
          <cell r="F3038" t="str">
            <v>X</v>
          </cell>
          <cell r="G3038">
            <v>36368</v>
          </cell>
          <cell r="M3038" t="str">
            <v>SPEEDGRIP, HOB BASE 248/989</v>
          </cell>
        </row>
        <row r="3039">
          <cell r="B3039" t="str">
            <v>FRW-800222</v>
          </cell>
          <cell r="C3039" t="str">
            <v>MISSING</v>
          </cell>
          <cell r="D3039">
            <v>700</v>
          </cell>
          <cell r="G3039">
            <v>35757</v>
          </cell>
          <cell r="M3039" t="str">
            <v>SUPPORT, B/C BAYONET ARBOR 121933</v>
          </cell>
        </row>
        <row r="3040">
          <cell r="B3040" t="str">
            <v>FRW-800665</v>
          </cell>
          <cell r="C3040" t="str">
            <v>MISSING</v>
          </cell>
          <cell r="D3040">
            <v>700</v>
          </cell>
          <cell r="G3040">
            <v>38070</v>
          </cell>
          <cell r="M3040" t="str">
            <v>TOOL HOLDER DTENNS-164, OKUMA/K-METL</v>
          </cell>
        </row>
        <row r="3041">
          <cell r="B3041" t="str">
            <v>FRW-800666</v>
          </cell>
          <cell r="C3041" t="str">
            <v>MISSING</v>
          </cell>
          <cell r="D3041">
            <v>700</v>
          </cell>
          <cell r="G3041">
            <v>37855</v>
          </cell>
          <cell r="M3041" t="str">
            <v>HARD TURNING CAGE 3084447 H-SEIKI</v>
          </cell>
        </row>
        <row r="3042">
          <cell r="B3042" t="str">
            <v>FRW-800667</v>
          </cell>
          <cell r="C3042" t="str">
            <v>MISSING</v>
          </cell>
          <cell r="D3042">
            <v>700</v>
          </cell>
          <cell r="G3042">
            <v>37855</v>
          </cell>
          <cell r="M3042" t="str">
            <v>HARD TURN CAGE HITACHI SEIKI</v>
          </cell>
        </row>
        <row r="3043">
          <cell r="B3043" t="str">
            <v>FRW-800668</v>
          </cell>
          <cell r="C3043" t="str">
            <v>MISSING</v>
          </cell>
          <cell r="D3043">
            <v>700</v>
          </cell>
          <cell r="F3043" t="str">
            <v>X</v>
          </cell>
          <cell r="G3043">
            <v>38020</v>
          </cell>
          <cell r="M3043" t="str">
            <v>DRAWBAR FOR PFAUTER PA300 D#TC11436</v>
          </cell>
        </row>
        <row r="3044">
          <cell r="B3044" t="str">
            <v>FRW-800774</v>
          </cell>
          <cell r="C3044" t="str">
            <v>MISSING</v>
          </cell>
          <cell r="D3044">
            <v>700</v>
          </cell>
          <cell r="G3044">
            <v>37855</v>
          </cell>
          <cell r="M3044" t="str">
            <v>COLLET HOB PFAUTER320 DWG7317L  HARD</v>
          </cell>
        </row>
        <row r="3045">
          <cell r="B3045" t="str">
            <v>FRW-800800</v>
          </cell>
          <cell r="C3045" t="str">
            <v>MISSING</v>
          </cell>
          <cell r="D3045">
            <v>700</v>
          </cell>
          <cell r="F3045" t="str">
            <v>X</v>
          </cell>
          <cell r="G3045">
            <v>36431</v>
          </cell>
          <cell r="M3045" t="str">
            <v>HOB arbor pn 3680544</v>
          </cell>
        </row>
        <row r="3046">
          <cell r="B3046" t="str">
            <v>FRW-800801</v>
          </cell>
          <cell r="C3046" t="str">
            <v>MISSING</v>
          </cell>
          <cell r="D3046">
            <v>700</v>
          </cell>
          <cell r="F3046" t="str">
            <v>X</v>
          </cell>
          <cell r="G3046">
            <v>36461</v>
          </cell>
          <cell r="M3046" t="str">
            <v>HOB arbor pn 3680543*SEE L. HUGHES d</v>
          </cell>
        </row>
        <row r="3047">
          <cell r="B3047" t="str">
            <v>FRW-800802</v>
          </cell>
          <cell r="C3047" t="str">
            <v>MISSING</v>
          </cell>
          <cell r="D3047">
            <v>700</v>
          </cell>
          <cell r="G3047">
            <v>37855</v>
          </cell>
          <cell r="M3047" t="str">
            <v>HOB ARBOR PN 3680542</v>
          </cell>
        </row>
        <row r="3048">
          <cell r="B3048" t="str">
            <v>FRW-800803</v>
          </cell>
          <cell r="C3048" t="str">
            <v>MISSING</v>
          </cell>
          <cell r="D3048">
            <v>700</v>
          </cell>
          <cell r="G3048">
            <v>37855</v>
          </cell>
          <cell r="M3048" t="str">
            <v>HOB arbor pn 3680548</v>
          </cell>
        </row>
        <row r="3049">
          <cell r="B3049" t="str">
            <v>FRW-800804</v>
          </cell>
          <cell r="C3049" t="str">
            <v>MISSING</v>
          </cell>
          <cell r="D3049">
            <v>700</v>
          </cell>
          <cell r="F3049" t="str">
            <v>X</v>
          </cell>
          <cell r="G3049">
            <v>36431</v>
          </cell>
          <cell r="M3049" t="str">
            <v>HOB arbor pn 3680521</v>
          </cell>
        </row>
        <row r="3050">
          <cell r="B3050" t="str">
            <v>FRW-800805</v>
          </cell>
          <cell r="C3050" t="str">
            <v>MISSING</v>
          </cell>
          <cell r="D3050">
            <v>700</v>
          </cell>
          <cell r="F3050" t="str">
            <v>X</v>
          </cell>
          <cell r="G3050">
            <v>36431</v>
          </cell>
          <cell r="M3050" t="str">
            <v>HOB arbor pn 3680549</v>
          </cell>
        </row>
        <row r="3051">
          <cell r="B3051" t="str">
            <v>FRW-800806</v>
          </cell>
          <cell r="C3051" t="str">
            <v>MISSING</v>
          </cell>
          <cell r="D3051">
            <v>700</v>
          </cell>
          <cell r="F3051" t="str">
            <v>X</v>
          </cell>
          <cell r="G3051">
            <v>36431</v>
          </cell>
          <cell r="M3051" t="str">
            <v>HOB arbor pn 3680522</v>
          </cell>
        </row>
        <row r="3052">
          <cell r="B3052" t="str">
            <v>FRW-800807</v>
          </cell>
          <cell r="C3052" t="str">
            <v>MISSING</v>
          </cell>
          <cell r="D3052">
            <v>700</v>
          </cell>
          <cell r="G3052">
            <v>37855</v>
          </cell>
          <cell r="M3052" t="str">
            <v>HOB arbor pn 3680550 /single stack</v>
          </cell>
        </row>
        <row r="3053">
          <cell r="B3053" t="str">
            <v>FRW-800808</v>
          </cell>
          <cell r="C3053" t="str">
            <v>MISSING</v>
          </cell>
          <cell r="D3053">
            <v>700</v>
          </cell>
          <cell r="F3053" t="str">
            <v>X</v>
          </cell>
          <cell r="G3053">
            <v>36431</v>
          </cell>
          <cell r="M3053" t="str">
            <v>HOB collar pn 3680544</v>
          </cell>
        </row>
        <row r="3054">
          <cell r="B3054" t="str">
            <v>FRW-800809</v>
          </cell>
          <cell r="C3054" t="str">
            <v>MISSING</v>
          </cell>
          <cell r="D3054">
            <v>700</v>
          </cell>
          <cell r="F3054" t="str">
            <v>X</v>
          </cell>
          <cell r="G3054">
            <v>36431</v>
          </cell>
          <cell r="M3054" t="str">
            <v>HOB collar pn 3680543</v>
          </cell>
        </row>
        <row r="3055">
          <cell r="B3055" t="str">
            <v>FRW-800810</v>
          </cell>
          <cell r="C3055" t="str">
            <v>MISSING</v>
          </cell>
          <cell r="D3055">
            <v>700</v>
          </cell>
          <cell r="F3055" t="str">
            <v>X</v>
          </cell>
          <cell r="G3055">
            <v>36431</v>
          </cell>
          <cell r="M3055" t="str">
            <v>HOB collar pn 3680521</v>
          </cell>
        </row>
        <row r="3056">
          <cell r="B3056" t="str">
            <v>FRW-800811</v>
          </cell>
          <cell r="C3056" t="str">
            <v>MISSING</v>
          </cell>
          <cell r="D3056">
            <v>700</v>
          </cell>
          <cell r="G3056">
            <v>35757</v>
          </cell>
          <cell r="M3056" t="str">
            <v>HOB collar pn 3680549</v>
          </cell>
        </row>
        <row r="3057">
          <cell r="B3057" t="str">
            <v>FRW-800812</v>
          </cell>
          <cell r="C3057" t="str">
            <v>MISSING</v>
          </cell>
          <cell r="D3057">
            <v>700</v>
          </cell>
          <cell r="F3057" t="str">
            <v>X</v>
          </cell>
          <cell r="G3057">
            <v>36431</v>
          </cell>
          <cell r="M3057" t="str">
            <v>HOB collar pn 3680542</v>
          </cell>
        </row>
        <row r="3058">
          <cell r="B3058" t="str">
            <v>FRW-800813</v>
          </cell>
          <cell r="C3058" t="str">
            <v>MISSING</v>
          </cell>
          <cell r="D3058">
            <v>700</v>
          </cell>
          <cell r="F3058" t="str">
            <v>X</v>
          </cell>
          <cell r="G3058">
            <v>36431</v>
          </cell>
          <cell r="M3058" t="str">
            <v>HOB collar pn 3680548</v>
          </cell>
        </row>
        <row r="3059">
          <cell r="B3059" t="str">
            <v>FRW-800814</v>
          </cell>
          <cell r="C3059" t="str">
            <v>MISSING</v>
          </cell>
          <cell r="D3059">
            <v>700</v>
          </cell>
          <cell r="F3059" t="str">
            <v>X</v>
          </cell>
          <cell r="G3059">
            <v>36431</v>
          </cell>
          <cell r="M3059" t="str">
            <v>HOB collar pn 3680522</v>
          </cell>
        </row>
        <row r="3060">
          <cell r="B3060" t="str">
            <v>FRW-800815</v>
          </cell>
          <cell r="C3060" t="str">
            <v>MISSING</v>
          </cell>
          <cell r="D3060">
            <v>700</v>
          </cell>
          <cell r="F3060" t="str">
            <v>X</v>
          </cell>
          <cell r="G3060">
            <v>36431</v>
          </cell>
          <cell r="M3060" t="str">
            <v>HOB collar pn 3680550</v>
          </cell>
        </row>
        <row r="3061">
          <cell r="B3061" t="str">
            <v>FRW-800821</v>
          </cell>
          <cell r="C3061" t="str">
            <v>MISSING</v>
          </cell>
          <cell r="D3061">
            <v>700</v>
          </cell>
          <cell r="F3061" t="str">
            <v>X</v>
          </cell>
          <cell r="G3061">
            <v>36431</v>
          </cell>
          <cell r="M3061" t="str">
            <v>Hard Turn Cage - Hitachi Seiki</v>
          </cell>
        </row>
        <row r="3062">
          <cell r="B3062" t="str">
            <v>FRW-800854</v>
          </cell>
          <cell r="C3062" t="str">
            <v>MISSING</v>
          </cell>
          <cell r="D3062">
            <v>700</v>
          </cell>
          <cell r="G3062">
            <v>38033</v>
          </cell>
          <cell r="M3062" t="str">
            <v>Hob 3THD for3090258/3090488 QUANTUM</v>
          </cell>
        </row>
        <row r="3063">
          <cell r="B3063" t="str">
            <v>FRW-800855</v>
          </cell>
          <cell r="C3063" t="str">
            <v>MISSING</v>
          </cell>
          <cell r="D3063">
            <v>700</v>
          </cell>
          <cell r="G3063">
            <v>38114</v>
          </cell>
          <cell r="M3063" t="str">
            <v>HOB CUTTER 3-THREAD 3090484</v>
          </cell>
        </row>
        <row r="3064">
          <cell r="B3064" t="str">
            <v>FRW-801031</v>
          </cell>
          <cell r="C3064" t="str">
            <v>MISSING</v>
          </cell>
          <cell r="D3064">
            <v>700</v>
          </cell>
          <cell r="G3064">
            <v>37855</v>
          </cell>
          <cell r="M3064" t="str">
            <v>CLAMP COLLET 320 PH.HOB DOO95530(A.P</v>
          </cell>
        </row>
        <row r="3065">
          <cell r="B3065" t="str">
            <v>FRW-801032</v>
          </cell>
          <cell r="C3065" t="str">
            <v>MISSING</v>
          </cell>
          <cell r="D3065">
            <v>700</v>
          </cell>
          <cell r="G3065">
            <v>38020</v>
          </cell>
          <cell r="M3065" t="str">
            <v>WORK ARBOR PFAUTER 320 METRIC</v>
          </cell>
        </row>
        <row r="3066">
          <cell r="B3066" t="str">
            <v>FRW-801091</v>
          </cell>
          <cell r="C3066" t="str">
            <v>MISSING</v>
          </cell>
          <cell r="D3066">
            <v>700</v>
          </cell>
          <cell r="G3066">
            <v>37855</v>
          </cell>
          <cell r="M3066" t="str">
            <v>hob arbor 2 stack 3073343 (clamping)</v>
          </cell>
        </row>
        <row r="3067">
          <cell r="B3067" t="str">
            <v>FRW-801093</v>
          </cell>
          <cell r="C3067" t="str">
            <v>MISSING</v>
          </cell>
          <cell r="D3067">
            <v>700</v>
          </cell>
          <cell r="F3067" t="str">
            <v>X</v>
          </cell>
          <cell r="G3067">
            <v>36840</v>
          </cell>
          <cell r="M3067" t="str">
            <v>pfauter hob collet jaws (4 TO A SET)</v>
          </cell>
        </row>
        <row r="3068">
          <cell r="B3068" t="str">
            <v>FRW-801173</v>
          </cell>
          <cell r="C3068" t="str">
            <v>MISSING</v>
          </cell>
          <cell r="D3068">
            <v>700</v>
          </cell>
          <cell r="F3068" t="str">
            <v>X</v>
          </cell>
          <cell r="G3068">
            <v>37495</v>
          </cell>
          <cell r="M3068" t="str">
            <v>HOB (BLACK) REX 76 CLASS B APEX    S</v>
          </cell>
        </row>
        <row r="3069">
          <cell r="B3069" t="str">
            <v>FRW-801225</v>
          </cell>
          <cell r="C3069" t="str">
            <v>MISSING</v>
          </cell>
          <cell r="D3069">
            <v>700</v>
          </cell>
          <cell r="G3069">
            <v>38114</v>
          </cell>
          <cell r="M3069" t="str">
            <v>HOB DRY, 2-THREAD RH</v>
          </cell>
        </row>
        <row r="3070">
          <cell r="B3070" t="str">
            <v>FRW-801226</v>
          </cell>
          <cell r="C3070" t="str">
            <v>MISSING</v>
          </cell>
          <cell r="D3070">
            <v>700</v>
          </cell>
          <cell r="E3070" t="str">
            <v>F</v>
          </cell>
          <cell r="G3070">
            <v>38112</v>
          </cell>
          <cell r="M3070" t="str">
            <v>HOB, DRY 2-THREAD LH</v>
          </cell>
        </row>
        <row r="3071">
          <cell r="B3071" t="str">
            <v>FRW-801230</v>
          </cell>
          <cell r="C3071" t="str">
            <v>MISSING</v>
          </cell>
          <cell r="D3071">
            <v>700</v>
          </cell>
          <cell r="G3071">
            <v>37855</v>
          </cell>
          <cell r="M3071" t="str">
            <v>2.4632 MOD 17.5NPA,ZT,LH PRE SHAVE H</v>
          </cell>
        </row>
        <row r="3072">
          <cell r="B3072" t="str">
            <v>FRW-801236</v>
          </cell>
          <cell r="C3072" t="str">
            <v>MISSING</v>
          </cell>
          <cell r="D3072">
            <v>700</v>
          </cell>
          <cell r="G3072">
            <v>37855</v>
          </cell>
          <cell r="M3072" t="str">
            <v>HOB CUTTER,PRE-SHAVE,TIN COATED (GOL</v>
          </cell>
        </row>
        <row r="3073">
          <cell r="B3073" t="str">
            <v>FRW-801237</v>
          </cell>
          <cell r="C3073" t="str">
            <v>MISSING</v>
          </cell>
          <cell r="D3073">
            <v>700</v>
          </cell>
          <cell r="G3073">
            <v>37855</v>
          </cell>
          <cell r="M3073" t="str">
            <v>HOB CUTTER PRE-GRIND TIN COATED (GOL</v>
          </cell>
        </row>
        <row r="3074">
          <cell r="B3074" t="str">
            <v>FRW-801238</v>
          </cell>
          <cell r="C3074" t="str">
            <v>MISSING</v>
          </cell>
          <cell r="D3074">
            <v>700</v>
          </cell>
          <cell r="G3074">
            <v>37855</v>
          </cell>
          <cell r="M3074" t="str">
            <v>HOB CUTTER PRE-SHAVE TIN COATED (GOL</v>
          </cell>
        </row>
        <row r="3075">
          <cell r="B3075" t="str">
            <v>FRW-801242</v>
          </cell>
          <cell r="C3075" t="str">
            <v>MISSING</v>
          </cell>
          <cell r="D3075">
            <v>700</v>
          </cell>
          <cell r="G3075">
            <v>37855</v>
          </cell>
          <cell r="M3075" t="str">
            <v>3954237,2.54 MODULE, 17.5 DEGREE NPA</v>
          </cell>
        </row>
        <row r="3076">
          <cell r="B3076" t="str">
            <v>FRW-801243</v>
          </cell>
          <cell r="C3076" t="str">
            <v>MISSING</v>
          </cell>
          <cell r="D3076">
            <v>700</v>
          </cell>
          <cell r="G3076">
            <v>37945</v>
          </cell>
          <cell r="M3076" t="str">
            <v>3 THREAD-PRESHAVE HOB-BLACK-DRY RH</v>
          </cell>
        </row>
        <row r="3077">
          <cell r="B3077" t="str">
            <v>FRW-801243-MOD</v>
          </cell>
          <cell r="C3077" t="str">
            <v>MISSING</v>
          </cell>
          <cell r="D3077">
            <v>700</v>
          </cell>
          <cell r="G3077">
            <v>37684</v>
          </cell>
          <cell r="M3077" t="str">
            <v>3 THREAD-PRESHAVE HOB-BLACK-DRY RH</v>
          </cell>
        </row>
        <row r="3078">
          <cell r="B3078" t="str">
            <v>FRW-801270</v>
          </cell>
          <cell r="C3078" t="str">
            <v>MISSING</v>
          </cell>
          <cell r="D3078">
            <v>700</v>
          </cell>
          <cell r="G3078">
            <v>38078</v>
          </cell>
          <cell r="M3078" t="str">
            <v>jaws for clamping arbor</v>
          </cell>
        </row>
        <row r="3079">
          <cell r="B3079" t="str">
            <v>FRW-801271</v>
          </cell>
          <cell r="C3079" t="str">
            <v>MISSING</v>
          </cell>
          <cell r="D3079">
            <v>700</v>
          </cell>
          <cell r="G3079">
            <v>38112</v>
          </cell>
          <cell r="M3079" t="str">
            <v>HOB CUTTER - 6210-41-1120/3310/6510</v>
          </cell>
        </row>
        <row r="3080">
          <cell r="B3080" t="str">
            <v>FRW-801272</v>
          </cell>
          <cell r="C3080" t="str">
            <v>MISSING</v>
          </cell>
          <cell r="D3080">
            <v>700</v>
          </cell>
          <cell r="G3080">
            <v>38112</v>
          </cell>
          <cell r="M3080" t="str">
            <v>6215-41-1130/6110/6160,</v>
          </cell>
        </row>
        <row r="3081">
          <cell r="B3081" t="str">
            <v>FRW-801273</v>
          </cell>
          <cell r="C3081" t="str">
            <v>MISSING</v>
          </cell>
          <cell r="D3081">
            <v>700</v>
          </cell>
          <cell r="G3081">
            <v>38112</v>
          </cell>
          <cell r="M3081" t="str">
            <v>6215-21-3441 3.5 module 20 degree np</v>
          </cell>
        </row>
        <row r="3082">
          <cell r="B3082" t="str">
            <v>FRW-801297</v>
          </cell>
          <cell r="C3082" t="str">
            <v>MISSING</v>
          </cell>
          <cell r="D3082">
            <v>700</v>
          </cell>
          <cell r="G3082">
            <v>38100</v>
          </cell>
          <cell r="M3082" t="str">
            <v>HOB ARBOR 1 1/2" DIA. ITEM # 5407</v>
          </cell>
        </row>
        <row r="3083">
          <cell r="B3083" t="str">
            <v>FRW-801298</v>
          </cell>
          <cell r="C3083" t="str">
            <v>MISSING</v>
          </cell>
          <cell r="D3083">
            <v>700</v>
          </cell>
          <cell r="G3083">
            <v>37855</v>
          </cell>
          <cell r="M3083" t="str">
            <v>HOB ARBOR SIZE 1 1/4"DIA.ITEM#5407</v>
          </cell>
        </row>
        <row r="3084">
          <cell r="B3084" t="str">
            <v>FRW-801306</v>
          </cell>
          <cell r="C3084" t="str">
            <v>MISSING</v>
          </cell>
          <cell r="D3084">
            <v>700</v>
          </cell>
          <cell r="F3084" t="str">
            <v>X</v>
          </cell>
          <cell r="G3084">
            <v>37512</v>
          </cell>
          <cell r="M3084" t="str">
            <v>carbide hob with advantage plus coat</v>
          </cell>
        </row>
        <row r="3085">
          <cell r="B3085" t="str">
            <v>FRW-801315</v>
          </cell>
          <cell r="C3085" t="str">
            <v>MISSING</v>
          </cell>
          <cell r="D3085">
            <v>700</v>
          </cell>
          <cell r="E3085" t="str">
            <v>F</v>
          </cell>
          <cell r="G3085">
            <v>38112</v>
          </cell>
          <cell r="M3085" t="str">
            <v>HOB CUTTER, BLACK</v>
          </cell>
        </row>
        <row r="3086">
          <cell r="B3086" t="str">
            <v>FRW-801340</v>
          </cell>
          <cell r="C3086" t="str">
            <v>MISSING</v>
          </cell>
          <cell r="D3086">
            <v>700</v>
          </cell>
          <cell r="G3086">
            <v>37855</v>
          </cell>
          <cell r="M3086" t="str">
            <v>HOB CUTTER</v>
          </cell>
        </row>
        <row r="3087">
          <cell r="B3087" t="str">
            <v>FRW-801346</v>
          </cell>
          <cell r="C3087" t="str">
            <v>MISSING</v>
          </cell>
          <cell r="D3087">
            <v>700</v>
          </cell>
          <cell r="F3087" t="str">
            <v>X</v>
          </cell>
          <cell r="G3087">
            <v>38085</v>
          </cell>
          <cell r="M3087" t="str">
            <v>CLAMPING CAP, ARBOR FOR 9358 ECHO GE</v>
          </cell>
        </row>
        <row r="3088">
          <cell r="B3088" t="str">
            <v>FRW-801349</v>
          </cell>
          <cell r="C3088" t="str">
            <v>MISSING</v>
          </cell>
          <cell r="D3088">
            <v>700</v>
          </cell>
          <cell r="G3088">
            <v>38078</v>
          </cell>
          <cell r="M3088" t="str">
            <v>COLLET SIZE 45.11MM O.D.FOR PART#307</v>
          </cell>
        </row>
        <row r="3089">
          <cell r="B3089" t="str">
            <v>FRW-801350</v>
          </cell>
          <cell r="C3089" t="str">
            <v>MISSING</v>
          </cell>
          <cell r="D3089">
            <v>700</v>
          </cell>
          <cell r="G3089">
            <v>38078</v>
          </cell>
          <cell r="M3089" t="str">
            <v>COLLET, SIZE 46.68MM O.D. FOR# 34014</v>
          </cell>
        </row>
        <row r="3090">
          <cell r="B3090" t="str">
            <v>FRW-801351</v>
          </cell>
          <cell r="C3090" t="str">
            <v>MISSING</v>
          </cell>
          <cell r="D3090">
            <v>700</v>
          </cell>
          <cell r="G3090">
            <v>38078</v>
          </cell>
          <cell r="M3090" t="str">
            <v>COLLET 84.38MM O.D.FOR PART # 368054</v>
          </cell>
        </row>
        <row r="3091">
          <cell r="B3091" t="str">
            <v>FRW-801352</v>
          </cell>
          <cell r="C3091" t="str">
            <v>MISSING</v>
          </cell>
          <cell r="D3091">
            <v>700</v>
          </cell>
          <cell r="G3091">
            <v>38078</v>
          </cell>
          <cell r="M3091" t="str">
            <v>COLLET SIZE85.2MM O.D.FOR PART#30844</v>
          </cell>
        </row>
        <row r="3092">
          <cell r="B3092" t="str">
            <v>FRW-801374</v>
          </cell>
          <cell r="C3092" t="str">
            <v>MISSING</v>
          </cell>
          <cell r="D3092">
            <v>700</v>
          </cell>
          <cell r="G3092">
            <v>37940</v>
          </cell>
          <cell r="M3092" t="str">
            <v>40.74268 liebherr hobbing collet</v>
          </cell>
        </row>
        <row r="3093">
          <cell r="B3093" t="str">
            <v>FRW-801386</v>
          </cell>
          <cell r="C3093" t="str">
            <v>MISSING</v>
          </cell>
          <cell r="D3093">
            <v>700</v>
          </cell>
          <cell r="F3093" t="str">
            <v>X</v>
          </cell>
          <cell r="G3093">
            <v>37445</v>
          </cell>
          <cell r="M3093" t="str">
            <v>hob for chrylser 3mod,17.5deg npa</v>
          </cell>
        </row>
        <row r="3094">
          <cell r="B3094" t="str">
            <v>FRW-801387</v>
          </cell>
          <cell r="C3094" t="str">
            <v>MISSING</v>
          </cell>
          <cell r="D3094">
            <v>700</v>
          </cell>
          <cell r="F3094" t="str">
            <v>X</v>
          </cell>
          <cell r="G3094">
            <v>37531</v>
          </cell>
          <cell r="M3094" t="str">
            <v>HOB CUTTER</v>
          </cell>
        </row>
        <row r="3095">
          <cell r="B3095" t="str">
            <v>FRW-801388</v>
          </cell>
          <cell r="C3095" t="str">
            <v>MISSING</v>
          </cell>
          <cell r="D3095">
            <v>700</v>
          </cell>
          <cell r="G3095">
            <v>38078</v>
          </cell>
          <cell r="M3095" t="str">
            <v>CLAMP SLEEVE FOR LIEBHERR FOR P/N 64</v>
          </cell>
        </row>
        <row r="3096">
          <cell r="B3096" t="str">
            <v>FRW-801393</v>
          </cell>
          <cell r="C3096" t="str">
            <v>MISSING</v>
          </cell>
          <cell r="D3096">
            <v>700</v>
          </cell>
          <cell r="F3096" t="str">
            <v>X</v>
          </cell>
          <cell r="G3096">
            <v>37635</v>
          </cell>
          <cell r="M3096" t="str">
            <v>hob,3mod,17.5deg npa,2 thread lh</v>
          </cell>
        </row>
        <row r="3097">
          <cell r="B3097" t="str">
            <v>FRW-801394</v>
          </cell>
          <cell r="C3097" t="str">
            <v>MISSING</v>
          </cell>
          <cell r="D3097">
            <v>700</v>
          </cell>
          <cell r="F3097" t="str">
            <v>X</v>
          </cell>
          <cell r="G3097">
            <v>37635</v>
          </cell>
          <cell r="M3097" t="str">
            <v>hob 3mod,17.5 deg npa 2 thread rh</v>
          </cell>
        </row>
        <row r="3098">
          <cell r="B3098" t="str">
            <v>FRW-801396</v>
          </cell>
          <cell r="C3098" t="str">
            <v>MISSING</v>
          </cell>
          <cell r="D3098">
            <v>700</v>
          </cell>
          <cell r="G3098">
            <v>38120</v>
          </cell>
          <cell r="M3098" t="str">
            <v>DEBURR DISC</v>
          </cell>
        </row>
        <row r="3099">
          <cell r="B3099" t="str">
            <v>FRW-801427</v>
          </cell>
          <cell r="C3099" t="str">
            <v>MISSING</v>
          </cell>
          <cell r="D3099">
            <v>700</v>
          </cell>
          <cell r="G3099">
            <v>37855</v>
          </cell>
          <cell r="M3099" t="str">
            <v>40.75.772.02 draw bar p/n 3073343</v>
          </cell>
        </row>
        <row r="3100">
          <cell r="B3100" t="str">
            <v>FRW-801431</v>
          </cell>
          <cell r="C3100" t="str">
            <v>MISSING</v>
          </cell>
          <cell r="D3100">
            <v>700</v>
          </cell>
          <cell r="G3100">
            <v>38106</v>
          </cell>
          <cell r="M3100" t="str">
            <v>SC-DK92-Z032 SCHREM, HYDRAULIC LOCKN</v>
          </cell>
        </row>
        <row r="3101">
          <cell r="B3101" t="str">
            <v>FRW-801432</v>
          </cell>
          <cell r="C3101" t="str">
            <v>MISSING</v>
          </cell>
          <cell r="D3101">
            <v>700</v>
          </cell>
          <cell r="G3101">
            <v>38141</v>
          </cell>
          <cell r="M3101" t="str">
            <v>SC-DK92-Z040 SCHREM HYDRAULIC LOCKNU</v>
          </cell>
        </row>
        <row r="3102">
          <cell r="B3102" t="str">
            <v>FRW-801443</v>
          </cell>
          <cell r="C3102" t="str">
            <v>MISSING</v>
          </cell>
          <cell r="D3102">
            <v>700</v>
          </cell>
          <cell r="G3102">
            <v>37945</v>
          </cell>
          <cell r="M3102" t="str">
            <v>PFAUTER 210 ARBOR*REVIEW BEFORE ORDE</v>
          </cell>
        </row>
        <row r="3103">
          <cell r="B3103" t="str">
            <v>FRW-801456</v>
          </cell>
          <cell r="C3103" t="str">
            <v>MISSING</v>
          </cell>
          <cell r="D3103">
            <v>700</v>
          </cell>
          <cell r="G3103">
            <v>38078</v>
          </cell>
          <cell r="M3103" t="str">
            <v>SZA1205400002 EMUGE COLLET SIZE 32MM</v>
          </cell>
        </row>
        <row r="3104">
          <cell r="B3104" t="str">
            <v>FRW-801458</v>
          </cell>
          <cell r="C3104" t="str">
            <v>MISSING</v>
          </cell>
          <cell r="D3104">
            <v>700</v>
          </cell>
          <cell r="F3104" t="str">
            <v>X</v>
          </cell>
          <cell r="G3104">
            <v>38085</v>
          </cell>
          <cell r="M3104" t="str">
            <v>DRAW BOLT - DRAW BAR</v>
          </cell>
        </row>
        <row r="3105">
          <cell r="B3105" t="str">
            <v>FRW-801459</v>
          </cell>
          <cell r="C3105" t="str">
            <v>MISSING</v>
          </cell>
          <cell r="D3105">
            <v>700</v>
          </cell>
          <cell r="F3105" t="str">
            <v>X</v>
          </cell>
          <cell r="G3105">
            <v>38166</v>
          </cell>
          <cell r="M3105" t="str">
            <v>COLLET CLAMPING SLEEVE SB.1.0628</v>
          </cell>
        </row>
        <row r="3106">
          <cell r="B3106" t="str">
            <v>FRW-801465</v>
          </cell>
          <cell r="C3106" t="str">
            <v>MISSING</v>
          </cell>
          <cell r="D3106">
            <v>700</v>
          </cell>
          <cell r="G3106">
            <v>38091</v>
          </cell>
          <cell r="M3106" t="str">
            <v>40.68702 CLAMPING BUSHING LC 282</v>
          </cell>
        </row>
        <row r="3107">
          <cell r="B3107" t="str">
            <v>FRW-801488</v>
          </cell>
          <cell r="C3107" t="str">
            <v>MISSING</v>
          </cell>
          <cell r="D3107" t="str">
            <v>V00</v>
          </cell>
          <cell r="G3107">
            <v>37924</v>
          </cell>
          <cell r="M3107" t="str">
            <v>ARBOR - HOB</v>
          </cell>
        </row>
        <row r="3108">
          <cell r="B3108" t="str">
            <v>FRW-801491</v>
          </cell>
          <cell r="C3108" t="str">
            <v>MISSING</v>
          </cell>
          <cell r="D3108">
            <v>700</v>
          </cell>
          <cell r="G3108">
            <v>37924</v>
          </cell>
          <cell r="M3108" t="str">
            <v>HOB CUTTER - TRANSFER TO INDIA</v>
          </cell>
        </row>
        <row r="3109">
          <cell r="B3109" t="str">
            <v>FRW-801493</v>
          </cell>
          <cell r="C3109" t="str">
            <v>MISSING</v>
          </cell>
          <cell r="D3109">
            <v>700</v>
          </cell>
          <cell r="F3109" t="str">
            <v>X</v>
          </cell>
          <cell r="G3109">
            <v>38082</v>
          </cell>
          <cell r="M3109" t="str">
            <v>HOB CUTTER</v>
          </cell>
        </row>
        <row r="3110">
          <cell r="B3110" t="str">
            <v>FRW-801494</v>
          </cell>
          <cell r="C3110" t="str">
            <v>MISSING</v>
          </cell>
          <cell r="D3110">
            <v>700</v>
          </cell>
          <cell r="M3110" t="str">
            <v>HOB CUTTER</v>
          </cell>
        </row>
        <row r="3111">
          <cell r="B3111" t="str">
            <v>FRW-801496</v>
          </cell>
          <cell r="C3111" t="str">
            <v>MISSING</v>
          </cell>
          <cell r="D3111">
            <v>700</v>
          </cell>
          <cell r="G3111">
            <v>37924</v>
          </cell>
          <cell r="M3111" t="str">
            <v>HOB CUTTER</v>
          </cell>
        </row>
        <row r="3112">
          <cell r="B3112" t="str">
            <v>FRW-801497</v>
          </cell>
          <cell r="C3112" t="str">
            <v>MISSING</v>
          </cell>
          <cell r="D3112">
            <v>700</v>
          </cell>
          <cell r="G3112">
            <v>38161</v>
          </cell>
          <cell r="M3112" t="str">
            <v>HOB CUTTER 3 start for DCX gears</v>
          </cell>
        </row>
        <row r="3113">
          <cell r="B3113" t="str">
            <v>FRW-801514</v>
          </cell>
          <cell r="C3113" t="str">
            <v>MISSING</v>
          </cell>
          <cell r="D3113" t="str">
            <v>V00</v>
          </cell>
          <cell r="G3113">
            <v>37587</v>
          </cell>
          <cell r="M3113" t="str">
            <v>COLLET</v>
          </cell>
        </row>
        <row r="3114">
          <cell r="B3114" t="str">
            <v>FRW-801516</v>
          </cell>
          <cell r="C3114" t="str">
            <v>MISSING</v>
          </cell>
          <cell r="D3114" t="str">
            <v>V00</v>
          </cell>
          <cell r="G3114">
            <v>37710</v>
          </cell>
          <cell r="M3114" t="str">
            <v>COLLET-SPLIT WC/C</v>
          </cell>
        </row>
        <row r="3115">
          <cell r="B3115" t="str">
            <v>FRW-801525</v>
          </cell>
          <cell r="C3115" t="str">
            <v>MISSING</v>
          </cell>
          <cell r="D3115" t="str">
            <v>V00</v>
          </cell>
          <cell r="G3115">
            <v>37587</v>
          </cell>
          <cell r="M3115" t="str">
            <v>JAW ARM - LC-82 &amp; LC-122 LOADERS</v>
          </cell>
        </row>
        <row r="3116">
          <cell r="B3116" t="str">
            <v>FRW-801526</v>
          </cell>
          <cell r="C3116" t="str">
            <v>MISSING</v>
          </cell>
          <cell r="D3116" t="str">
            <v>V00</v>
          </cell>
          <cell r="G3116">
            <v>37960</v>
          </cell>
          <cell r="M3116" t="str">
            <v>COLLET - LC-122</v>
          </cell>
        </row>
        <row r="3117">
          <cell r="B3117" t="str">
            <v>FRW-801543</v>
          </cell>
          <cell r="C3117" t="str">
            <v>MISSING</v>
          </cell>
          <cell r="D3117">
            <v>700</v>
          </cell>
          <cell r="M3117" t="str">
            <v>HOB ARBOR</v>
          </cell>
        </row>
        <row r="3118">
          <cell r="B3118" t="str">
            <v>FRW-801544</v>
          </cell>
          <cell r="C3118" t="str">
            <v>MISSING</v>
          </cell>
          <cell r="D3118">
            <v>700</v>
          </cell>
          <cell r="F3118" t="str">
            <v>X</v>
          </cell>
          <cell r="G3118">
            <v>37732</v>
          </cell>
          <cell r="M3118" t="str">
            <v>LIEBHERR DEBURR DISK - MIDRANGE TRAN</v>
          </cell>
        </row>
        <row r="3119">
          <cell r="B3119" t="str">
            <v>FRW-801553</v>
          </cell>
          <cell r="C3119" t="str">
            <v>MISSING</v>
          </cell>
          <cell r="D3119" t="str">
            <v>V00</v>
          </cell>
          <cell r="M3119" t="str">
            <v>WORK ARBOR LC-82</v>
          </cell>
        </row>
        <row r="3120">
          <cell r="B3120" t="str">
            <v>FRW-801625</v>
          </cell>
          <cell r="C3120" t="str">
            <v>MISSING</v>
          </cell>
          <cell r="D3120">
            <v>700</v>
          </cell>
          <cell r="G3120">
            <v>37855</v>
          </cell>
          <cell r="M3120" t="str">
            <v>HOB CUTTER</v>
          </cell>
        </row>
        <row r="3121">
          <cell r="B3121" t="str">
            <v>FRW-801644</v>
          </cell>
          <cell r="C3121" t="str">
            <v>MISSING</v>
          </cell>
          <cell r="D3121">
            <v>700</v>
          </cell>
          <cell r="G3121">
            <v>37914</v>
          </cell>
          <cell r="M3121" t="str">
            <v>LIEBHERR CLAMPING COLLET</v>
          </cell>
        </row>
        <row r="3122">
          <cell r="B3122" t="str">
            <v>FRW-801663</v>
          </cell>
          <cell r="C3122" t="str">
            <v>MISSING</v>
          </cell>
          <cell r="D3122">
            <v>700</v>
          </cell>
          <cell r="G3122">
            <v>38021</v>
          </cell>
          <cell r="M3122" t="str">
            <v>DRAW BAR</v>
          </cell>
        </row>
        <row r="3123">
          <cell r="B3123" t="str">
            <v>FRW-801665</v>
          </cell>
          <cell r="C3123" t="str">
            <v>MISSING</v>
          </cell>
          <cell r="D3123" t="str">
            <v>V00</v>
          </cell>
          <cell r="G3123">
            <v>38051</v>
          </cell>
          <cell r="M3123" t="str">
            <v>PFAUTER 250 ID SLEEVE P/N: 3944298</v>
          </cell>
        </row>
        <row r="3124">
          <cell r="B3124" t="str">
            <v>FRW-801666</v>
          </cell>
          <cell r="C3124" t="str">
            <v>MISSING</v>
          </cell>
          <cell r="D3124" t="str">
            <v>V00</v>
          </cell>
          <cell r="G3124">
            <v>38051</v>
          </cell>
          <cell r="M3124" t="str">
            <v>PFAUTER 250 ID SLEEVE P/N: 3946436</v>
          </cell>
        </row>
        <row r="3125">
          <cell r="B3125" t="str">
            <v>FRW-801668</v>
          </cell>
          <cell r="C3125" t="str">
            <v>MISSING</v>
          </cell>
          <cell r="D3125">
            <v>700</v>
          </cell>
          <cell r="G3125">
            <v>38110</v>
          </cell>
          <cell r="M3125" t="str">
            <v>CLAMPING COLLET</v>
          </cell>
        </row>
        <row r="3126">
          <cell r="B3126" t="str">
            <v>FRW-805035</v>
          </cell>
          <cell r="C3126" t="str">
            <v>MISSING</v>
          </cell>
          <cell r="D3126">
            <v>700</v>
          </cell>
          <cell r="G3126">
            <v>38026</v>
          </cell>
          <cell r="M3126" t="str">
            <v>HOB CUTTER</v>
          </cell>
        </row>
        <row r="3127">
          <cell r="B3127" t="str">
            <v>FRW-805036</v>
          </cell>
          <cell r="C3127" t="str">
            <v>MISSING</v>
          </cell>
          <cell r="D3127">
            <v>700</v>
          </cell>
          <cell r="G3127">
            <v>38166</v>
          </cell>
          <cell r="M3127" t="str">
            <v>HOB CUTTER</v>
          </cell>
        </row>
        <row r="3128">
          <cell r="B3128" t="str">
            <v>FRW-805037</v>
          </cell>
          <cell r="C3128" t="str">
            <v>MISSING</v>
          </cell>
          <cell r="D3128">
            <v>700</v>
          </cell>
          <cell r="G3128">
            <v>38031</v>
          </cell>
          <cell r="M3128" t="str">
            <v>2287-3752-1 BLACK 10NDP,20 DEG.NPA,2</v>
          </cell>
        </row>
        <row r="3129">
          <cell r="B3129" t="str">
            <v>FRW-805038</v>
          </cell>
          <cell r="C3129" t="str">
            <v>MISSING</v>
          </cell>
          <cell r="D3129">
            <v>700</v>
          </cell>
          <cell r="G3129">
            <v>37855</v>
          </cell>
          <cell r="M3129" t="str">
            <v>2287-5006 10NDP,20DEG.NPA,2T,LH DRY</v>
          </cell>
        </row>
        <row r="3130">
          <cell r="B3130" t="str">
            <v>FRW-805065</v>
          </cell>
          <cell r="C3130" t="str">
            <v>MISSING</v>
          </cell>
          <cell r="D3130">
            <v>700</v>
          </cell>
          <cell r="G3130">
            <v>38091</v>
          </cell>
          <cell r="M3130" t="str">
            <v>ARBOR, HOB PART</v>
          </cell>
        </row>
        <row r="3131">
          <cell r="B3131" t="str">
            <v>FRW-805066</v>
          </cell>
          <cell r="C3131" t="str">
            <v>MISSING</v>
          </cell>
          <cell r="D3131">
            <v>700</v>
          </cell>
          <cell r="G3131">
            <v>38096</v>
          </cell>
          <cell r="M3131" t="str">
            <v>PX-7802734-CAT HOB ARBOR</v>
          </cell>
        </row>
        <row r="3132">
          <cell r="B3132" t="str">
            <v>FRW-805067</v>
          </cell>
          <cell r="C3132" t="str">
            <v>MISSING</v>
          </cell>
          <cell r="D3132">
            <v>700</v>
          </cell>
          <cell r="G3132">
            <v>37934</v>
          </cell>
          <cell r="M3132" t="str">
            <v>PX7802686 CAT HOB ARBOR</v>
          </cell>
        </row>
        <row r="3133">
          <cell r="B3133" t="str">
            <v>FRW-805089</v>
          </cell>
          <cell r="C3133" t="str">
            <v>MISSING</v>
          </cell>
          <cell r="D3133">
            <v>700</v>
          </cell>
          <cell r="G3133">
            <v>37855</v>
          </cell>
          <cell r="M3133" t="str">
            <v>THREADED NOSE PIECE FOR HOB ARBOR</v>
          </cell>
        </row>
        <row r="3134">
          <cell r="B3134" t="str">
            <v>FRW-805116</v>
          </cell>
          <cell r="C3134" t="str">
            <v>MISSING</v>
          </cell>
          <cell r="D3134">
            <v>700</v>
          </cell>
          <cell r="G3134">
            <v>38167</v>
          </cell>
          <cell r="M3134" t="str">
            <v>HOB CUTTER - CAT P/N: 151-2940</v>
          </cell>
        </row>
        <row r="3135">
          <cell r="B3135" t="str">
            <v>FRW-805137</v>
          </cell>
          <cell r="C3135" t="str">
            <v>MISSING</v>
          </cell>
          <cell r="D3135">
            <v>700</v>
          </cell>
          <cell r="G3135">
            <v>37854</v>
          </cell>
          <cell r="M3135" t="str">
            <v>PART CLAMPING COLLET SIZE 158.115 OD</v>
          </cell>
        </row>
        <row r="3136">
          <cell r="B3136" t="str">
            <v>FRW-805144</v>
          </cell>
          <cell r="C3136" t="str">
            <v>MISSING</v>
          </cell>
          <cell r="D3136">
            <v>700</v>
          </cell>
          <cell r="G3136">
            <v>37854</v>
          </cell>
          <cell r="M3136" t="str">
            <v>PART ARBOR FOR CAT # 6I-4582/2W-7339</v>
          </cell>
        </row>
        <row r="3137">
          <cell r="B3137" t="str">
            <v>FRW-805179</v>
          </cell>
          <cell r="C3137" t="str">
            <v>MISSING</v>
          </cell>
          <cell r="D3137">
            <v>700</v>
          </cell>
          <cell r="G3137">
            <v>38028</v>
          </cell>
          <cell r="M3137" t="str">
            <v>COLLET, SPECIAL SLOTTED CAT P/N:136-</v>
          </cell>
        </row>
        <row r="3138">
          <cell r="B3138" t="str">
            <v>FRW-805180</v>
          </cell>
          <cell r="C3138" t="str">
            <v>MISSING</v>
          </cell>
          <cell r="D3138">
            <v>700</v>
          </cell>
          <cell r="G3138">
            <v>37854</v>
          </cell>
          <cell r="M3138" t="str">
            <v>LIEBHEER HOB FIXTURE FOR P/N 133-710</v>
          </cell>
        </row>
        <row r="3139">
          <cell r="B3139" t="str">
            <v>FRW-805181</v>
          </cell>
          <cell r="C3139" t="str">
            <v>MISSING</v>
          </cell>
          <cell r="D3139">
            <v>700</v>
          </cell>
          <cell r="G3139">
            <v>37932</v>
          </cell>
          <cell r="M3139" t="str">
            <v>PX7620220 DRAW BAR</v>
          </cell>
        </row>
        <row r="3140">
          <cell r="B3140" t="str">
            <v>FRW-805182</v>
          </cell>
          <cell r="C3140" t="str">
            <v>MISSING</v>
          </cell>
          <cell r="D3140">
            <v>700</v>
          </cell>
          <cell r="G3140">
            <v>37854</v>
          </cell>
          <cell r="M3140" t="str">
            <v>DRAW BAR PX7620218</v>
          </cell>
        </row>
        <row r="3141">
          <cell r="B3141" t="str">
            <v>FRW-805183</v>
          </cell>
          <cell r="C3141" t="str">
            <v>MISSING</v>
          </cell>
          <cell r="D3141">
            <v>700</v>
          </cell>
          <cell r="G3141">
            <v>38089</v>
          </cell>
          <cell r="M3141" t="str">
            <v>HOB ARBOR PX7619919-CAT SK6894-DREWC</v>
          </cell>
        </row>
        <row r="3142">
          <cell r="B3142" t="str">
            <v>FRW-805209</v>
          </cell>
          <cell r="C3142" t="str">
            <v>MISSING</v>
          </cell>
          <cell r="D3142">
            <v>700</v>
          </cell>
          <cell r="F3142" t="str">
            <v>X</v>
          </cell>
          <cell r="G3142">
            <v>38135</v>
          </cell>
          <cell r="M3142" t="str">
            <v>HOB CUTTER DRYBLACK DONT REORDER use</v>
          </cell>
        </row>
        <row r="3143">
          <cell r="B3143" t="str">
            <v>FRW-805220</v>
          </cell>
          <cell r="C3143" t="str">
            <v>MISSING</v>
          </cell>
          <cell r="D3143">
            <v>700</v>
          </cell>
          <cell r="G3143">
            <v>37992</v>
          </cell>
          <cell r="M3143" t="str">
            <v>COLLET (CAT-05127-003)</v>
          </cell>
        </row>
        <row r="3144">
          <cell r="B3144" t="str">
            <v>FRW-805221</v>
          </cell>
          <cell r="C3144" t="str">
            <v>MISSING</v>
          </cell>
          <cell r="D3144">
            <v>700</v>
          </cell>
          <cell r="G3144">
            <v>37992</v>
          </cell>
          <cell r="M3144" t="str">
            <v>DRAW BAR (CAT-05127-004)</v>
          </cell>
        </row>
        <row r="3145">
          <cell r="B3145" t="str">
            <v>FRW-805234</v>
          </cell>
          <cell r="C3145" t="str">
            <v>MISSING</v>
          </cell>
          <cell r="D3145">
            <v>700</v>
          </cell>
          <cell r="G3145">
            <v>38204</v>
          </cell>
          <cell r="M3145" t="str">
            <v>EJECTOR PINS pn 204-9316 @ Liebher</v>
          </cell>
        </row>
        <row r="3146">
          <cell r="B3146" t="str">
            <v>FTG-850466</v>
          </cell>
          <cell r="C3146" t="str">
            <v>MISSING</v>
          </cell>
          <cell r="D3146" t="str">
            <v>M00</v>
          </cell>
          <cell r="G3146">
            <v>38196</v>
          </cell>
          <cell r="M3146" t="str">
            <v>DEL* FITTING, BEJUR METER         FJ</v>
          </cell>
        </row>
        <row r="3147">
          <cell r="B3147" t="str">
            <v>FTG-850467</v>
          </cell>
          <cell r="C3147" t="str">
            <v>MISSING</v>
          </cell>
          <cell r="D3147" t="str">
            <v>M00</v>
          </cell>
          <cell r="G3147">
            <v>36608</v>
          </cell>
          <cell r="M3147" t="str">
            <v>FITTING, LUBE CKB3/0               7</v>
          </cell>
        </row>
        <row r="3148">
          <cell r="B3148" t="str">
            <v>FTG-850468</v>
          </cell>
          <cell r="C3148" t="str">
            <v>MISSING</v>
          </cell>
          <cell r="D3148" t="str">
            <v>M00</v>
          </cell>
          <cell r="G3148">
            <v>38196</v>
          </cell>
          <cell r="M3148" t="str">
            <v>DEL* FITTING, LUBE CKA 00      75124</v>
          </cell>
        </row>
        <row r="3149">
          <cell r="B3149" t="str">
            <v>FTG-851714</v>
          </cell>
          <cell r="C3149" t="str">
            <v>MISSING</v>
          </cell>
          <cell r="D3149" t="str">
            <v>M00</v>
          </cell>
          <cell r="G3149">
            <v>38121</v>
          </cell>
          <cell r="M3149" t="str">
            <v>30-1615-45 90 DEG ELBOW FITTING (MH5</v>
          </cell>
        </row>
        <row r="3150">
          <cell r="B3150" t="str">
            <v>FTG-851718</v>
          </cell>
          <cell r="C3150" t="str">
            <v>MISSING</v>
          </cell>
          <cell r="D3150" t="str">
            <v>M00</v>
          </cell>
          <cell r="M3150" t="str">
            <v>30-1621-66 9/16"-18 SAE6 POSITIONAL</v>
          </cell>
        </row>
        <row r="3151">
          <cell r="B3151" t="str">
            <v>FUR-850469</v>
          </cell>
          <cell r="C3151" t="str">
            <v>MISSING</v>
          </cell>
          <cell r="D3151" t="str">
            <v>M00</v>
          </cell>
          <cell r="F3151" t="str">
            <v>X</v>
          </cell>
          <cell r="G3151">
            <v>36181</v>
          </cell>
          <cell r="M3151" t="str">
            <v>FURNACE-ALLOY BOLT/680041         68</v>
          </cell>
        </row>
        <row r="3152">
          <cell r="B3152" t="str">
            <v>FUR-850470</v>
          </cell>
          <cell r="C3152" t="str">
            <v>MISSING</v>
          </cell>
          <cell r="D3152" t="str">
            <v>M00</v>
          </cell>
          <cell r="G3152">
            <v>38075</v>
          </cell>
          <cell r="M3152" t="str">
            <v>FURNACE-CAP SCREW 5/8-11X3 1/2    67</v>
          </cell>
        </row>
        <row r="3153">
          <cell r="B3153" t="str">
            <v>FUR-850471</v>
          </cell>
          <cell r="C3153" t="str">
            <v>MISSING</v>
          </cell>
          <cell r="D3153" t="str">
            <v>M00</v>
          </cell>
          <cell r="G3153">
            <v>38075</v>
          </cell>
          <cell r="M3153" t="str">
            <v>870220 ALLOY STUD 5/8 - 11 X 5 1/2</v>
          </cell>
        </row>
        <row r="3154">
          <cell r="B3154" t="str">
            <v>FUR-850472</v>
          </cell>
          <cell r="C3154" t="str">
            <v>MISSING</v>
          </cell>
          <cell r="D3154" t="str">
            <v>M00</v>
          </cell>
          <cell r="G3154">
            <v>37915</v>
          </cell>
          <cell r="M3154" t="str">
            <v>FURNACE-FRONT CHAIN GUIDE       2240</v>
          </cell>
        </row>
        <row r="3155">
          <cell r="B3155" t="str">
            <v>FUR-850473</v>
          </cell>
          <cell r="C3155" t="str">
            <v>MISSING</v>
          </cell>
          <cell r="D3155" t="str">
            <v>M00</v>
          </cell>
          <cell r="G3155">
            <v>37942</v>
          </cell>
          <cell r="M3155" t="str">
            <v>FURNACE-FRONT ROLLER RAIL       1591</v>
          </cell>
        </row>
        <row r="3156">
          <cell r="B3156" t="str">
            <v>FUR-850474</v>
          </cell>
          <cell r="C3156" t="str">
            <v>MISSING</v>
          </cell>
          <cell r="D3156" t="str">
            <v>M00</v>
          </cell>
          <cell r="G3156">
            <v>37942</v>
          </cell>
          <cell r="M3156" t="str">
            <v>FURNACE-PUSHER HEAD ASSY.         24</v>
          </cell>
        </row>
        <row r="3157">
          <cell r="B3157" t="str">
            <v>FUR-850475</v>
          </cell>
          <cell r="C3157" t="str">
            <v>MISSING</v>
          </cell>
          <cell r="D3157" t="str">
            <v>M00</v>
          </cell>
          <cell r="G3157">
            <v>37942</v>
          </cell>
          <cell r="M3157" t="str">
            <v>FURNACE-REAR CHAIN GUIDE        2264</v>
          </cell>
        </row>
        <row r="3158">
          <cell r="B3158" t="str">
            <v>FUR-850476</v>
          </cell>
          <cell r="C3158" t="str">
            <v>MISSING</v>
          </cell>
          <cell r="D3158" t="str">
            <v>M00</v>
          </cell>
          <cell r="G3158">
            <v>37942</v>
          </cell>
          <cell r="M3158" t="str">
            <v>FURNACE-REAR ROLLER RAIL     162979-</v>
          </cell>
        </row>
        <row r="3159">
          <cell r="B3159" t="str">
            <v>FUR-850477</v>
          </cell>
          <cell r="C3159" t="str">
            <v>MISSING</v>
          </cell>
          <cell r="D3159" t="str">
            <v>M00</v>
          </cell>
          <cell r="F3159" t="str">
            <v>X</v>
          </cell>
          <cell r="G3159">
            <v>36881</v>
          </cell>
          <cell r="M3159" t="str">
            <v>FURNACE-THREADED ROD 5/8X11" S/S</v>
          </cell>
        </row>
        <row r="3160">
          <cell r="B3160" t="str">
            <v>FUR-8511402</v>
          </cell>
          <cell r="C3160" t="str">
            <v>MISSING</v>
          </cell>
          <cell r="D3160" t="str">
            <v>M00</v>
          </cell>
          <cell r="F3160" t="str">
            <v>X</v>
          </cell>
          <cell r="G3160">
            <v>36143</v>
          </cell>
          <cell r="M3160" t="str">
            <v>DOOR CASTING 251645 SUR.1,2,3.</v>
          </cell>
        </row>
        <row r="3161">
          <cell r="B3161" t="str">
            <v>FUR-851402</v>
          </cell>
          <cell r="C3161" t="str">
            <v>MISSING</v>
          </cell>
          <cell r="D3161" t="str">
            <v>M00</v>
          </cell>
          <cell r="G3161">
            <v>37942</v>
          </cell>
          <cell r="M3161" t="str">
            <v>CENTER DOOR PLATE 251645   SURFACE F</v>
          </cell>
        </row>
        <row r="3162">
          <cell r="B3162" t="str">
            <v>FUR-851403</v>
          </cell>
          <cell r="C3162" t="str">
            <v>MISSING</v>
          </cell>
          <cell r="D3162" t="str">
            <v>M00</v>
          </cell>
          <cell r="G3162">
            <v>37971</v>
          </cell>
          <cell r="M3162" t="str">
            <v>SIDE DOOR PLATE 251637 SURFACE FUR.</v>
          </cell>
        </row>
        <row r="3163">
          <cell r="B3163" t="str">
            <v>FUR-851434</v>
          </cell>
          <cell r="C3163" t="str">
            <v>MISSING</v>
          </cell>
          <cell r="D3163" t="str">
            <v>M00</v>
          </cell>
          <cell r="G3163">
            <v>37942</v>
          </cell>
          <cell r="M3163" t="str">
            <v>VEST.CHAIN GUIDE 224060D    SURFACE</v>
          </cell>
        </row>
        <row r="3164">
          <cell r="B3164" t="str">
            <v>FUR-851577</v>
          </cell>
          <cell r="C3164" t="str">
            <v>MISSING</v>
          </cell>
          <cell r="D3164" t="str">
            <v>M00</v>
          </cell>
          <cell r="G3164">
            <v>38121</v>
          </cell>
          <cell r="M3164" t="str">
            <v>A35T52/C FRONT ROLLER RAIL (PRO ELEC</v>
          </cell>
        </row>
        <row r="3165">
          <cell r="B3165" t="str">
            <v>FUR-851578</v>
          </cell>
          <cell r="C3165" t="str">
            <v>MISSING</v>
          </cell>
          <cell r="D3165" t="str">
            <v>M00</v>
          </cell>
          <cell r="G3165">
            <v>38121</v>
          </cell>
          <cell r="M3165" t="str">
            <v>B35T52/C FRONT ROLLER RAIL (PRO ELEC</v>
          </cell>
        </row>
        <row r="3166">
          <cell r="B3166" t="str">
            <v>FUR-851579</v>
          </cell>
          <cell r="C3166" t="str">
            <v>MISSING</v>
          </cell>
          <cell r="D3166" t="str">
            <v>M00</v>
          </cell>
          <cell r="G3166">
            <v>38121</v>
          </cell>
          <cell r="M3166" t="str">
            <v>A03TS09 (251454) REAR ROLLER RAIL (P</v>
          </cell>
        </row>
        <row r="3167">
          <cell r="B3167" t="str">
            <v>FUR-851580</v>
          </cell>
          <cell r="C3167" t="str">
            <v>MISSING</v>
          </cell>
          <cell r="D3167" t="str">
            <v>M00</v>
          </cell>
          <cell r="G3167">
            <v>38121</v>
          </cell>
          <cell r="M3167" t="str">
            <v>225806/D CHAIN GUIDE PRO ELECTRIC</v>
          </cell>
        </row>
        <row r="3168">
          <cell r="B3168" t="str">
            <v>FUR-851674</v>
          </cell>
          <cell r="C3168" t="str">
            <v>MISSING</v>
          </cell>
          <cell r="D3168" t="str">
            <v>M00</v>
          </cell>
          <cell r="G3168">
            <v>37942</v>
          </cell>
          <cell r="M3168" t="str">
            <v>251520 CENTER DOOR CASING PRO ELECTR</v>
          </cell>
        </row>
        <row r="3169">
          <cell r="B3169" t="str">
            <v>FUR-851675</v>
          </cell>
          <cell r="C3169" t="str">
            <v>MISSING</v>
          </cell>
          <cell r="D3169" t="str">
            <v>M00</v>
          </cell>
          <cell r="G3169">
            <v>37942</v>
          </cell>
          <cell r="M3169" t="str">
            <v>853135 SIDE DOOR CASING  PRO ELECTRI</v>
          </cell>
        </row>
        <row r="3170">
          <cell r="B3170" t="str">
            <v>FUS-850478</v>
          </cell>
          <cell r="C3170" t="str">
            <v>MISSING</v>
          </cell>
          <cell r="D3170" t="str">
            <v>M00</v>
          </cell>
          <cell r="F3170" t="str">
            <v>X</v>
          </cell>
          <cell r="G3170">
            <v>36143</v>
          </cell>
          <cell r="M3170" t="str">
            <v>FUSE                           L-25-</v>
          </cell>
        </row>
        <row r="3171">
          <cell r="B3171" t="str">
            <v>FUS-850479</v>
          </cell>
          <cell r="C3171" t="str">
            <v>MISSING</v>
          </cell>
          <cell r="D3171" t="str">
            <v>M00</v>
          </cell>
          <cell r="F3171" t="str">
            <v>X</v>
          </cell>
          <cell r="G3171">
            <v>36143</v>
          </cell>
          <cell r="M3171" t="str">
            <v>FUSE, 7714K66                  7714K</v>
          </cell>
        </row>
        <row r="3172">
          <cell r="B3172" t="str">
            <v>FUS-850480</v>
          </cell>
          <cell r="C3172" t="str">
            <v>MISSING</v>
          </cell>
          <cell r="D3172" t="str">
            <v>M00</v>
          </cell>
          <cell r="G3172">
            <v>37951</v>
          </cell>
          <cell r="M3172" t="str">
            <v>FUSE, BUSS FRN-R40               FRN</v>
          </cell>
        </row>
        <row r="3173">
          <cell r="B3173" t="str">
            <v>FUS-850481</v>
          </cell>
          <cell r="C3173" t="str">
            <v>MISSING</v>
          </cell>
          <cell r="D3173" t="str">
            <v>M00</v>
          </cell>
          <cell r="F3173" t="str">
            <v>X</v>
          </cell>
          <cell r="G3173">
            <v>36143</v>
          </cell>
          <cell r="M3173" t="str">
            <v>FUSE, BUSSMAN                      M</v>
          </cell>
        </row>
        <row r="3174">
          <cell r="B3174" t="str">
            <v>FUS-850482</v>
          </cell>
          <cell r="C3174" t="str">
            <v>MISSING</v>
          </cell>
          <cell r="D3174" t="str">
            <v>M00</v>
          </cell>
          <cell r="F3174" t="str">
            <v>X</v>
          </cell>
          <cell r="G3174">
            <v>36143</v>
          </cell>
          <cell r="M3174" t="str">
            <v>FUSE, GLASS 1-A           E2442-290-</v>
          </cell>
        </row>
        <row r="3175">
          <cell r="B3175" t="str">
            <v>FUS-850483</v>
          </cell>
          <cell r="C3175" t="str">
            <v>MISSING</v>
          </cell>
          <cell r="D3175" t="str">
            <v>M00</v>
          </cell>
          <cell r="G3175">
            <v>37951</v>
          </cell>
          <cell r="M3175" t="str">
            <v>FUSE, NEW LAZER FHM-8           1551</v>
          </cell>
        </row>
        <row r="3176">
          <cell r="B3176" t="str">
            <v>FUS-850484</v>
          </cell>
          <cell r="C3176" t="str">
            <v>MISSING</v>
          </cell>
          <cell r="D3176" t="str">
            <v>M00</v>
          </cell>
          <cell r="G3176">
            <v>37951</v>
          </cell>
          <cell r="M3176" t="str">
            <v>FUSE, NEW LAZER FLM-2A          1429</v>
          </cell>
        </row>
        <row r="3177">
          <cell r="B3177" t="str">
            <v>FUS-850485</v>
          </cell>
          <cell r="C3177" t="str">
            <v>MISSING</v>
          </cell>
          <cell r="D3177" t="str">
            <v>M00</v>
          </cell>
          <cell r="G3177">
            <v>37951</v>
          </cell>
          <cell r="M3177" t="str">
            <v>FUSE, NEW LAZER FLM-5A         22040</v>
          </cell>
        </row>
        <row r="3178">
          <cell r="B3178" t="str">
            <v>GAG-850486</v>
          </cell>
          <cell r="C3178" t="str">
            <v>MISSING</v>
          </cell>
          <cell r="D3178" t="str">
            <v>M00</v>
          </cell>
          <cell r="G3178">
            <v>38084</v>
          </cell>
          <cell r="M3178" t="str">
            <v>GAGE,WIKA 1/4" NPTLM800 9310754-0011</v>
          </cell>
        </row>
        <row r="3179">
          <cell r="B3179" t="str">
            <v>GAG-850487</v>
          </cell>
          <cell r="C3179" t="str">
            <v>MISSING</v>
          </cell>
          <cell r="D3179" t="str">
            <v>M00</v>
          </cell>
          <cell r="F3179" t="str">
            <v>X</v>
          </cell>
          <cell r="G3179">
            <v>37750</v>
          </cell>
          <cell r="M3179" t="str">
            <v>GAGE, 0-30 LB PRESSURE            5A</v>
          </cell>
        </row>
        <row r="3180">
          <cell r="B3180" t="str">
            <v>GAG-850488</v>
          </cell>
          <cell r="C3180" t="str">
            <v>MISSING</v>
          </cell>
          <cell r="D3180" t="str">
            <v>M00</v>
          </cell>
          <cell r="G3180">
            <v>38084</v>
          </cell>
          <cell r="M3180" t="str">
            <v>GAGE, 0-400 PSI                 F355</v>
          </cell>
        </row>
        <row r="3181">
          <cell r="B3181" t="str">
            <v>GAG-850489</v>
          </cell>
          <cell r="C3181" t="str">
            <v>MISSING</v>
          </cell>
          <cell r="D3181" t="str">
            <v>M00</v>
          </cell>
          <cell r="G3181">
            <v>37951</v>
          </cell>
          <cell r="M3181" t="str">
            <v>GAGE,2000 PSI 1/4 LM 231.40  F-35602</v>
          </cell>
        </row>
        <row r="3182">
          <cell r="B3182" t="str">
            <v>GAG-850490</v>
          </cell>
          <cell r="C3182" t="str">
            <v>MISSING</v>
          </cell>
          <cell r="D3182" t="str">
            <v>M00</v>
          </cell>
          <cell r="F3182" t="str">
            <v>X</v>
          </cell>
          <cell r="G3182">
            <v>36143</v>
          </cell>
          <cell r="M3182" t="str">
            <v>GAGE, 600 RANGE 1/4" CONN     213.40</v>
          </cell>
        </row>
        <row r="3183">
          <cell r="B3183" t="str">
            <v>GAG-850491</v>
          </cell>
          <cell r="C3183" t="str">
            <v>MISSING</v>
          </cell>
          <cell r="D3183" t="str">
            <v>M00</v>
          </cell>
          <cell r="G3183">
            <v>37951</v>
          </cell>
          <cell r="M3183" t="str">
            <v>GAGE, 800 RANGE 1/4" CONN. 213.40 2.</v>
          </cell>
        </row>
        <row r="3184">
          <cell r="B3184" t="str">
            <v>GAG-850492</v>
          </cell>
          <cell r="C3184" t="str">
            <v>MISSING</v>
          </cell>
          <cell r="D3184" t="str">
            <v>M00</v>
          </cell>
          <cell r="G3184">
            <v>37951</v>
          </cell>
          <cell r="M3184" t="str">
            <v>GAGE, DWYER MAGNEHELIC PRESSURE</v>
          </cell>
        </row>
        <row r="3185">
          <cell r="B3185" t="str">
            <v>GAG-850493</v>
          </cell>
          <cell r="C3185" t="str">
            <v>MISSING</v>
          </cell>
          <cell r="D3185" t="str">
            <v>M00</v>
          </cell>
          <cell r="G3185">
            <v>38012</v>
          </cell>
          <cell r="M3185" t="str">
            <v>8990595 111.10 2.5" guage (motion)</v>
          </cell>
        </row>
        <row r="3186">
          <cell r="B3186" t="str">
            <v>GAG-851583</v>
          </cell>
          <cell r="C3186" t="str">
            <v>MISSING</v>
          </cell>
          <cell r="D3186">
            <v>101</v>
          </cell>
          <cell r="G3186">
            <v>38012</v>
          </cell>
          <cell r="M3186" t="str">
            <v>J8EL 160 PSI GUAGE (motion)</v>
          </cell>
        </row>
        <row r="3187">
          <cell r="B3187" t="str">
            <v>GAG-851584</v>
          </cell>
          <cell r="C3187" t="str">
            <v>MISSING</v>
          </cell>
          <cell r="D3187">
            <v>101</v>
          </cell>
          <cell r="G3187">
            <v>38012</v>
          </cell>
          <cell r="M3187" t="str">
            <v>9747265 111.10 1.5" GUAGE ( motion)</v>
          </cell>
        </row>
        <row r="3188">
          <cell r="B3188" t="str">
            <v>GAG-851585</v>
          </cell>
          <cell r="C3188" t="str">
            <v>MISSING</v>
          </cell>
          <cell r="D3188">
            <v>101</v>
          </cell>
          <cell r="G3188">
            <v>38012</v>
          </cell>
          <cell r="M3188" t="str">
            <v>9690217 111.1. 1.5" guage (motion)</v>
          </cell>
        </row>
        <row r="3189">
          <cell r="B3189" t="str">
            <v>GAG-851590</v>
          </cell>
          <cell r="C3189" t="str">
            <v>MISSING</v>
          </cell>
          <cell r="D3189" t="str">
            <v>M00</v>
          </cell>
          <cell r="G3189">
            <v>37958</v>
          </cell>
          <cell r="M3189" t="str">
            <v>VOSS GAGE 63FL-600 (REIS)</v>
          </cell>
        </row>
        <row r="3190">
          <cell r="B3190" t="str">
            <v>GAG-851646</v>
          </cell>
          <cell r="C3190" t="str">
            <v>MISSING</v>
          </cell>
          <cell r="D3190" t="str">
            <v>M00</v>
          </cell>
          <cell r="G3190">
            <v>37957</v>
          </cell>
          <cell r="M3190" t="str">
            <v>4066K21 55 PRESSURE GAUGE (WASHER)</v>
          </cell>
        </row>
        <row r="3191">
          <cell r="B3191" t="str">
            <v>GAS-850494</v>
          </cell>
          <cell r="C3191" t="str">
            <v>MISSING</v>
          </cell>
          <cell r="D3191" t="str">
            <v>M00</v>
          </cell>
          <cell r="F3191" t="str">
            <v>X</v>
          </cell>
          <cell r="G3191">
            <v>36453</v>
          </cell>
          <cell r="M3191" t="str">
            <v>GASKET, 26726            26726 S/N 4</v>
          </cell>
        </row>
        <row r="3192">
          <cell r="B3192" t="str">
            <v>GAS-850495</v>
          </cell>
          <cell r="C3192" t="str">
            <v>MISSING</v>
          </cell>
          <cell r="D3192" t="str">
            <v>M00</v>
          </cell>
          <cell r="F3192" t="str">
            <v>X</v>
          </cell>
          <cell r="G3192">
            <v>36143</v>
          </cell>
          <cell r="M3192" t="str">
            <v>GASKET, 26999            26999 S/N 4</v>
          </cell>
        </row>
        <row r="3193">
          <cell r="B3193" t="str">
            <v>GAS-850496</v>
          </cell>
          <cell r="C3193" t="str">
            <v>MISSING</v>
          </cell>
          <cell r="D3193" t="str">
            <v>M00</v>
          </cell>
          <cell r="F3193" t="str">
            <v>X</v>
          </cell>
          <cell r="G3193">
            <v>36143</v>
          </cell>
          <cell r="M3193" t="str">
            <v>GASKET, 27010            27010 S/N 4</v>
          </cell>
        </row>
        <row r="3194">
          <cell r="B3194" t="str">
            <v>GAS-850497</v>
          </cell>
          <cell r="C3194" t="str">
            <v>MISSING</v>
          </cell>
          <cell r="D3194" t="str">
            <v>M00</v>
          </cell>
          <cell r="G3194">
            <v>36143</v>
          </cell>
          <cell r="M3194" t="str">
            <v>GASKET, CASING #351 #70782-81-5127</v>
          </cell>
        </row>
        <row r="3195">
          <cell r="B3195" t="str">
            <v>GAS-850498</v>
          </cell>
          <cell r="C3195" t="str">
            <v>MISSING</v>
          </cell>
          <cell r="D3195" t="str">
            <v>M00</v>
          </cell>
          <cell r="G3195">
            <v>36453</v>
          </cell>
          <cell r="M3195" t="str">
            <v>GASKET, DRESSER 76056A            76</v>
          </cell>
        </row>
        <row r="3196">
          <cell r="B3196" t="str">
            <v>GAS-850499</v>
          </cell>
          <cell r="C3196" t="str">
            <v>MISSING</v>
          </cell>
          <cell r="D3196" t="str">
            <v>M00</v>
          </cell>
          <cell r="G3196">
            <v>37951</v>
          </cell>
          <cell r="M3196" t="str">
            <v>GASKET, NEW LAZER CHAMBER       0852</v>
          </cell>
        </row>
        <row r="3197">
          <cell r="B3197" t="str">
            <v>GAS-850500</v>
          </cell>
          <cell r="C3197" t="str">
            <v>MISSING</v>
          </cell>
          <cell r="D3197" t="str">
            <v>M00</v>
          </cell>
          <cell r="G3197">
            <v>37971</v>
          </cell>
          <cell r="M3197" t="str">
            <v>DEL* GASKET, TEMPER FURNACE DOOR</v>
          </cell>
        </row>
        <row r="3198">
          <cell r="B3198" t="str">
            <v>GAS-850501</v>
          </cell>
          <cell r="C3198" t="str">
            <v>MISSING</v>
          </cell>
          <cell r="D3198" t="str">
            <v>M00</v>
          </cell>
          <cell r="F3198" t="str">
            <v>X</v>
          </cell>
          <cell r="G3198">
            <v>37134</v>
          </cell>
          <cell r="M3198" t="str">
            <v>GASKET, VARIATOR SHEAVE      562-916</v>
          </cell>
        </row>
        <row r="3199">
          <cell r="B3199" t="str">
            <v>GAS-850502</v>
          </cell>
          <cell r="C3199" t="str">
            <v>MISSING</v>
          </cell>
          <cell r="D3199" t="str">
            <v>M00</v>
          </cell>
          <cell r="F3199" t="str">
            <v>X</v>
          </cell>
          <cell r="G3199">
            <v>36453</v>
          </cell>
          <cell r="M3199" t="str">
            <v>GASKET, VARIATOR SHEAVE      562-955</v>
          </cell>
        </row>
        <row r="3200">
          <cell r="B3200" t="str">
            <v>GAS-851449</v>
          </cell>
          <cell r="C3200" t="str">
            <v>MISSING</v>
          </cell>
          <cell r="D3200" t="str">
            <v>M00</v>
          </cell>
          <cell r="G3200">
            <v>37959</v>
          </cell>
          <cell r="M3200" t="str">
            <v>631846 COOLER GASKET FOR ENDO GEN.</v>
          </cell>
        </row>
        <row r="3201">
          <cell r="B3201" t="str">
            <v>GAS-851450</v>
          </cell>
          <cell r="C3201" t="str">
            <v>MISSING</v>
          </cell>
          <cell r="D3201" t="str">
            <v>M00</v>
          </cell>
          <cell r="G3201">
            <v>37959</v>
          </cell>
          <cell r="M3201" t="str">
            <v>631820 B2HS21 BOTTOM GASKET FOR ENDO</v>
          </cell>
        </row>
        <row r="3202">
          <cell r="B3202" t="str">
            <v>GEA-850503</v>
          </cell>
          <cell r="C3202" t="str">
            <v>MISSING</v>
          </cell>
          <cell r="D3202" t="str">
            <v>M00</v>
          </cell>
          <cell r="F3202" t="str">
            <v>X</v>
          </cell>
          <cell r="G3202">
            <v>36453</v>
          </cell>
          <cell r="M3202" t="str">
            <v>GEAR FOR 261 GRINDER S/N 45706     7</v>
          </cell>
        </row>
        <row r="3203">
          <cell r="B3203" t="str">
            <v>GEA-850504</v>
          </cell>
          <cell r="C3203" t="str">
            <v>MISSING</v>
          </cell>
          <cell r="D3203" t="str">
            <v>M00</v>
          </cell>
          <cell r="G3203">
            <v>37958</v>
          </cell>
          <cell r="M3203" t="str">
            <v>GEAR, AC 3203-1017             3202-</v>
          </cell>
        </row>
        <row r="3204">
          <cell r="B3204" t="str">
            <v>GEA-850505</v>
          </cell>
          <cell r="C3204" t="str">
            <v>MISSING</v>
          </cell>
          <cell r="D3204" t="str">
            <v>M00</v>
          </cell>
          <cell r="G3204">
            <v>37958</v>
          </cell>
          <cell r="M3204" t="str">
            <v>GEAR, 28F-32                   28F-3</v>
          </cell>
        </row>
        <row r="3205">
          <cell r="B3205" t="str">
            <v>GEA-850506</v>
          </cell>
          <cell r="C3205" t="str">
            <v>MISSING</v>
          </cell>
          <cell r="D3205" t="str">
            <v>M00</v>
          </cell>
          <cell r="G3205">
            <v>37958</v>
          </cell>
          <cell r="M3205" t="str">
            <v>GEAR, BRASS SHAVER S/N2773      GCU4</v>
          </cell>
        </row>
        <row r="3206">
          <cell r="B3206" t="str">
            <v>GEA-850507</v>
          </cell>
          <cell r="C3206" t="str">
            <v>MISSING</v>
          </cell>
          <cell r="D3206" t="str">
            <v>M00</v>
          </cell>
          <cell r="G3206">
            <v>37958</v>
          </cell>
          <cell r="M3206" t="str">
            <v>GEAR, GC1-2360                  GC1-</v>
          </cell>
        </row>
        <row r="3207">
          <cell r="B3207" t="str">
            <v>GEA-850508</v>
          </cell>
          <cell r="C3207" t="str">
            <v>MISSING</v>
          </cell>
          <cell r="D3207" t="str">
            <v>M00</v>
          </cell>
          <cell r="G3207">
            <v>37958</v>
          </cell>
          <cell r="M3207" t="str">
            <v>GEAR, GC1-2366                GC1-23</v>
          </cell>
        </row>
        <row r="3208">
          <cell r="B3208" t="str">
            <v>GEA-850509</v>
          </cell>
          <cell r="C3208" t="str">
            <v>MISSING</v>
          </cell>
          <cell r="D3208" t="str">
            <v>M00</v>
          </cell>
          <cell r="G3208">
            <v>37958</v>
          </cell>
          <cell r="M3208" t="str">
            <v>GEAR, MITRE GC1-166              GC1</v>
          </cell>
        </row>
        <row r="3209">
          <cell r="B3209" t="str">
            <v>GEA-850510</v>
          </cell>
          <cell r="C3209" t="str">
            <v>MISSING</v>
          </cell>
          <cell r="D3209" t="str">
            <v>M00</v>
          </cell>
          <cell r="G3209">
            <v>37958</v>
          </cell>
          <cell r="M3209" t="str">
            <v>GEAR, MITRE GC1-173              GC1</v>
          </cell>
        </row>
        <row r="3210">
          <cell r="B3210" t="str">
            <v>GEA-850511</v>
          </cell>
          <cell r="C3210" t="str">
            <v>MISSING</v>
          </cell>
          <cell r="D3210" t="str">
            <v>M00</v>
          </cell>
          <cell r="F3210" t="str">
            <v>X</v>
          </cell>
          <cell r="G3210">
            <v>36453</v>
          </cell>
          <cell r="M3210" t="str">
            <v>GEAR, MOD#2/AC SER# 1730541       22</v>
          </cell>
        </row>
        <row r="3211">
          <cell r="B3211" t="str">
            <v>GEA-850512</v>
          </cell>
          <cell r="C3211" t="str">
            <v>MISSING</v>
          </cell>
          <cell r="D3211" t="str">
            <v>M00</v>
          </cell>
          <cell r="F3211" t="str">
            <v>X</v>
          </cell>
          <cell r="G3211">
            <v>36453</v>
          </cell>
          <cell r="M3211" t="str">
            <v>GEAR, S/N 38243 C27491             2</v>
          </cell>
        </row>
        <row r="3212">
          <cell r="B3212" t="str">
            <v>GEA-850513</v>
          </cell>
          <cell r="C3212" t="str">
            <v>MISSING</v>
          </cell>
          <cell r="D3212" t="str">
            <v>M00</v>
          </cell>
          <cell r="G3212">
            <v>37958</v>
          </cell>
          <cell r="M3212" t="str">
            <v>GEAR, SPINDLE GHF-69             GHF</v>
          </cell>
        </row>
        <row r="3213">
          <cell r="B3213" t="str">
            <v>GEA-850514</v>
          </cell>
          <cell r="C3213" t="str">
            <v>MISSING</v>
          </cell>
          <cell r="D3213" t="str">
            <v>M00</v>
          </cell>
          <cell r="G3213">
            <v>37958</v>
          </cell>
          <cell r="M3213" t="str">
            <v>GEAR, WORM GCU-4223             GCU-</v>
          </cell>
        </row>
        <row r="3214">
          <cell r="B3214" t="str">
            <v>GEA-850515</v>
          </cell>
          <cell r="C3214" t="str">
            <v>MISSING</v>
          </cell>
          <cell r="D3214" t="str">
            <v>M00</v>
          </cell>
          <cell r="G3214">
            <v>37960</v>
          </cell>
          <cell r="M3214" t="str">
            <v>GEAR-BOX &amp; BODINE MOTOR 0618 (101M61</v>
          </cell>
        </row>
        <row r="3215">
          <cell r="B3215" t="str">
            <v>GEA-850516</v>
          </cell>
          <cell r="C3215" t="str">
            <v>MISSING</v>
          </cell>
          <cell r="D3215" t="str">
            <v>M00</v>
          </cell>
          <cell r="G3215">
            <v>38040</v>
          </cell>
          <cell r="M3215" t="str">
            <v>DEL* GEAR-BOX &amp; DRIVE PULLEY  30H100</v>
          </cell>
        </row>
        <row r="3216">
          <cell r="B3216" t="str">
            <v>GEA-850517</v>
          </cell>
          <cell r="C3216" t="str">
            <v>MISSING</v>
          </cell>
          <cell r="D3216" t="str">
            <v>M00</v>
          </cell>
          <cell r="F3216" t="str">
            <v>X</v>
          </cell>
          <cell r="G3216">
            <v>36143</v>
          </cell>
          <cell r="M3216" t="str">
            <v>GEAR &amp; SHAFT 261 GRINDER S/N 40427</v>
          </cell>
        </row>
        <row r="3217">
          <cell r="B3217" t="str">
            <v>GEA-850518</v>
          </cell>
          <cell r="C3217" t="str">
            <v>MISSING</v>
          </cell>
          <cell r="D3217" t="str">
            <v>M00</v>
          </cell>
          <cell r="F3217" t="str">
            <v>X</v>
          </cell>
          <cell r="G3217">
            <v>36453</v>
          </cell>
          <cell r="M3217" t="str">
            <v>GEAR, ECCENTRIC 261 GRINDER #40427</v>
          </cell>
        </row>
        <row r="3218">
          <cell r="B3218" t="str">
            <v>GEA-850519</v>
          </cell>
          <cell r="C3218" t="str">
            <v>MISSING</v>
          </cell>
          <cell r="D3218" t="str">
            <v>M00</v>
          </cell>
          <cell r="F3218" t="str">
            <v>X</v>
          </cell>
          <cell r="G3218">
            <v>37240</v>
          </cell>
          <cell r="M3218" t="str">
            <v>GEAR-BOX ANDANTEX          R3200-2 2</v>
          </cell>
        </row>
        <row r="3219">
          <cell r="B3219" t="str">
            <v>GEA-851385</v>
          </cell>
          <cell r="C3219" t="str">
            <v>MISSING</v>
          </cell>
          <cell r="D3219" t="str">
            <v>M00</v>
          </cell>
          <cell r="G3219">
            <v>37971</v>
          </cell>
          <cell r="M3219" t="str">
            <v>DEL*4E34266WE DRESSER GEA.MOT. HT)</v>
          </cell>
        </row>
        <row r="3220">
          <cell r="B3220" t="str">
            <v>GEA-851410</v>
          </cell>
          <cell r="C3220" t="str">
            <v>MISSING</v>
          </cell>
          <cell r="D3220" t="str">
            <v>M00</v>
          </cell>
          <cell r="G3220">
            <v>37958</v>
          </cell>
          <cell r="M3220" t="str">
            <v>GEAR REDU.VF27/7 R-1:7 SAMP.</v>
          </cell>
        </row>
        <row r="3221">
          <cell r="B3221" t="str">
            <v>GIB-850520</v>
          </cell>
          <cell r="C3221" t="str">
            <v>MISSING</v>
          </cell>
          <cell r="D3221" t="str">
            <v>M00</v>
          </cell>
          <cell r="G3221">
            <v>38016</v>
          </cell>
          <cell r="M3221" t="str">
            <v>GIB, PFAUTER #170419.0          1704</v>
          </cell>
        </row>
        <row r="3222">
          <cell r="B3222" t="str">
            <v>GIB-850521</v>
          </cell>
          <cell r="C3222" t="str">
            <v>MISSING</v>
          </cell>
          <cell r="D3222" t="str">
            <v>M00</v>
          </cell>
          <cell r="G3222">
            <v>37960</v>
          </cell>
          <cell r="M3222" t="str">
            <v>GIB, PFAUTER #454722.0          4547</v>
          </cell>
        </row>
        <row r="3223">
          <cell r="B3223" t="str">
            <v>GLA-800223</v>
          </cell>
          <cell r="C3223" t="str">
            <v>MISSING</v>
          </cell>
          <cell r="D3223">
            <v>700</v>
          </cell>
          <cell r="F3223" t="str">
            <v>X</v>
          </cell>
          <cell r="G3223">
            <v>36467</v>
          </cell>
          <cell r="M3223" t="str">
            <v>ALLEN-WRENCH, M6 - SHORT HANDLE</v>
          </cell>
        </row>
        <row r="3224">
          <cell r="B3224" t="str">
            <v>GLA-800224</v>
          </cell>
          <cell r="C3224" t="str">
            <v>MISSING</v>
          </cell>
          <cell r="D3224">
            <v>700</v>
          </cell>
          <cell r="F3224" t="str">
            <v>X</v>
          </cell>
          <cell r="G3224">
            <v>36514</v>
          </cell>
          <cell r="M3224" t="str">
            <v>ARM, DYNABRADE 1/8" 11232</v>
          </cell>
        </row>
        <row r="3225">
          <cell r="B3225" t="str">
            <v>GLA-800225</v>
          </cell>
          <cell r="C3225" t="str">
            <v>MISSING</v>
          </cell>
          <cell r="D3225">
            <v>700</v>
          </cell>
          <cell r="F3225" t="str">
            <v>X</v>
          </cell>
          <cell r="G3225">
            <v>36457</v>
          </cell>
          <cell r="M3225" t="str">
            <v>BOLT, 8MM  FOR THRUST ARBOR 254MM</v>
          </cell>
        </row>
        <row r="3226">
          <cell r="B3226" t="str">
            <v>GLA-800226</v>
          </cell>
          <cell r="C3226" t="str">
            <v>MISSING</v>
          </cell>
          <cell r="D3226">
            <v>700</v>
          </cell>
          <cell r="F3226" t="str">
            <v>X</v>
          </cell>
          <cell r="G3226">
            <v>35887</v>
          </cell>
          <cell r="M3226" t="str">
            <v>BURNISHER, MADISON 6606-201-11112</v>
          </cell>
        </row>
        <row r="3227">
          <cell r="B3227" t="str">
            <v>GLA-800227</v>
          </cell>
          <cell r="C3227" t="str">
            <v>MISSING</v>
          </cell>
          <cell r="D3227">
            <v>700</v>
          </cell>
          <cell r="F3227" t="str">
            <v>X</v>
          </cell>
          <cell r="G3227">
            <v>35887</v>
          </cell>
          <cell r="M3227" t="str">
            <v>BURNISHER, MADISON 6633-211-11054</v>
          </cell>
        </row>
        <row r="3228">
          <cell r="B3228" t="str">
            <v>GLA-800228</v>
          </cell>
          <cell r="C3228" t="str">
            <v>MISSING</v>
          </cell>
          <cell r="D3228">
            <v>700</v>
          </cell>
          <cell r="F3228" t="str">
            <v>X</v>
          </cell>
          <cell r="G3228">
            <v>35887</v>
          </cell>
          <cell r="M3228" t="str">
            <v>BURNISHER, MADISON 6633-221-11046</v>
          </cell>
        </row>
        <row r="3229">
          <cell r="B3229" t="str">
            <v>GLA-800229</v>
          </cell>
          <cell r="C3229" t="str">
            <v>MISSING</v>
          </cell>
          <cell r="D3229">
            <v>700</v>
          </cell>
          <cell r="F3229" t="str">
            <v>X</v>
          </cell>
          <cell r="G3229">
            <v>35887</v>
          </cell>
          <cell r="M3229" t="str">
            <v>BURNISHER, MADISON 6633-231-11056</v>
          </cell>
        </row>
        <row r="3230">
          <cell r="B3230" t="str">
            <v>GLA-800230</v>
          </cell>
          <cell r="C3230" t="str">
            <v>MISSING</v>
          </cell>
          <cell r="D3230">
            <v>700</v>
          </cell>
          <cell r="F3230" t="str">
            <v>X</v>
          </cell>
          <cell r="G3230">
            <v>35887</v>
          </cell>
          <cell r="M3230" t="str">
            <v>BURNISHING TOOL 2.375"</v>
          </cell>
        </row>
        <row r="3231">
          <cell r="B3231" t="str">
            <v>GLA-800231</v>
          </cell>
          <cell r="C3231" t="str">
            <v>MISSING</v>
          </cell>
          <cell r="D3231">
            <v>700</v>
          </cell>
          <cell r="F3231" t="str">
            <v>X</v>
          </cell>
          <cell r="G3231">
            <v>36457</v>
          </cell>
          <cell r="M3231" t="str">
            <v>BURNISHING TOOL 6619-221-31040</v>
          </cell>
        </row>
        <row r="3232">
          <cell r="B3232" t="str">
            <v>GLA-800232</v>
          </cell>
          <cell r="C3232" t="str">
            <v>MISSING</v>
          </cell>
          <cell r="D3232">
            <v>700</v>
          </cell>
          <cell r="F3232" t="str">
            <v>X</v>
          </cell>
          <cell r="G3232">
            <v>35887</v>
          </cell>
          <cell r="M3232" t="str">
            <v>CAGE, BURNISH 6151-400-00593</v>
          </cell>
        </row>
        <row r="3233">
          <cell r="B3233" t="str">
            <v>GLA-800233</v>
          </cell>
          <cell r="C3233" t="str">
            <v>MISSING</v>
          </cell>
          <cell r="D3233">
            <v>700</v>
          </cell>
          <cell r="G3233">
            <v>35887</v>
          </cell>
          <cell r="M3233" t="str">
            <v>CAGE, BURNISH 6403-011-00044</v>
          </cell>
        </row>
        <row r="3234">
          <cell r="B3234" t="str">
            <v>GLA-800234</v>
          </cell>
          <cell r="C3234" t="str">
            <v>MISSING</v>
          </cell>
          <cell r="D3234">
            <v>700</v>
          </cell>
          <cell r="F3234" t="str">
            <v>X</v>
          </cell>
          <cell r="G3234">
            <v>36457</v>
          </cell>
          <cell r="M3234" t="str">
            <v>CAGE, BURNISH 6403-011-00054</v>
          </cell>
        </row>
        <row r="3235">
          <cell r="B3235" t="str">
            <v>GLA-800235</v>
          </cell>
          <cell r="C3235" t="str">
            <v>MISSING</v>
          </cell>
          <cell r="D3235">
            <v>700</v>
          </cell>
          <cell r="F3235" t="str">
            <v>X</v>
          </cell>
          <cell r="G3235">
            <v>36457</v>
          </cell>
          <cell r="M3235" t="str">
            <v>CAGE, BURNISH 6403-011-00056</v>
          </cell>
        </row>
        <row r="3236">
          <cell r="B3236" t="str">
            <v>GLA-800236</v>
          </cell>
          <cell r="C3236" t="str">
            <v>MISSING</v>
          </cell>
          <cell r="D3236">
            <v>700</v>
          </cell>
          <cell r="F3236" t="str">
            <v>X</v>
          </cell>
          <cell r="G3236">
            <v>36249</v>
          </cell>
          <cell r="M3236" t="str">
            <v>ROLLER, BURNISHING 6100-701-00187</v>
          </cell>
        </row>
        <row r="3237">
          <cell r="B3237" t="str">
            <v>GLA-800237</v>
          </cell>
          <cell r="C3237" t="str">
            <v>MISSING</v>
          </cell>
          <cell r="D3237">
            <v>700</v>
          </cell>
          <cell r="F3237" t="str">
            <v>X</v>
          </cell>
          <cell r="G3237">
            <v>36457</v>
          </cell>
          <cell r="M3237" t="str">
            <v>ROLLER, BURNISHING 6100-701-00218</v>
          </cell>
        </row>
        <row r="3238">
          <cell r="B3238" t="str">
            <v>GLA-800238</v>
          </cell>
          <cell r="C3238" t="str">
            <v>MISSING</v>
          </cell>
          <cell r="D3238">
            <v>700</v>
          </cell>
          <cell r="F3238" t="str">
            <v>X</v>
          </cell>
          <cell r="G3238">
            <v>36514</v>
          </cell>
          <cell r="M3238" t="str">
            <v>ROLLER, BURNISHING 6100-701-00218</v>
          </cell>
        </row>
        <row r="3239">
          <cell r="B3239" t="str">
            <v>GLA-800239</v>
          </cell>
          <cell r="C3239" t="str">
            <v>MISSING</v>
          </cell>
          <cell r="D3239">
            <v>700</v>
          </cell>
          <cell r="F3239" t="str">
            <v>X</v>
          </cell>
          <cell r="G3239">
            <v>36514</v>
          </cell>
          <cell r="M3239" t="str">
            <v>ROLLER, BURNISHING 6100-701-00265</v>
          </cell>
        </row>
        <row r="3240">
          <cell r="B3240" t="str">
            <v>GLA-800240</v>
          </cell>
          <cell r="C3240" t="str">
            <v>MISSING</v>
          </cell>
          <cell r="D3240">
            <v>700</v>
          </cell>
          <cell r="F3240" t="str">
            <v>X</v>
          </cell>
          <cell r="G3240">
            <v>36249</v>
          </cell>
          <cell r="M3240" t="str">
            <v>ROLLER, BURNISHING 6100-701-00468</v>
          </cell>
        </row>
        <row r="3241">
          <cell r="B3241" t="str">
            <v>GLA-800241</v>
          </cell>
          <cell r="C3241" t="str">
            <v>MISSING</v>
          </cell>
          <cell r="D3241">
            <v>700</v>
          </cell>
          <cell r="F3241" t="str">
            <v>X</v>
          </cell>
          <cell r="G3241">
            <v>36249</v>
          </cell>
          <cell r="M3241" t="str">
            <v>ROLLER, BURNISHING 6100-701-0312</v>
          </cell>
        </row>
        <row r="3242">
          <cell r="B3242" t="str">
            <v>GLA-800242</v>
          </cell>
          <cell r="C3242" t="str">
            <v>MISSING</v>
          </cell>
          <cell r="D3242">
            <v>700</v>
          </cell>
          <cell r="F3242" t="str">
            <v>X</v>
          </cell>
          <cell r="G3242">
            <v>36467</v>
          </cell>
          <cell r="M3242" t="str">
            <v>WRENCH, #7 TORX</v>
          </cell>
        </row>
        <row r="3243">
          <cell r="B3243" t="str">
            <v>GLA-800243</v>
          </cell>
          <cell r="C3243" t="str">
            <v>MISSING</v>
          </cell>
          <cell r="D3243">
            <v>700</v>
          </cell>
          <cell r="F3243" t="str">
            <v>X</v>
          </cell>
          <cell r="G3243">
            <v>36514</v>
          </cell>
          <cell r="M3243" t="str">
            <v>WRENCH, ALLEN 6MM T HANDLE</v>
          </cell>
        </row>
        <row r="3244">
          <cell r="B3244" t="str">
            <v>GLA-800244</v>
          </cell>
          <cell r="C3244" t="str">
            <v>MISSING</v>
          </cell>
          <cell r="D3244">
            <v>700</v>
          </cell>
          <cell r="F3244" t="str">
            <v>X</v>
          </cell>
          <cell r="G3244">
            <v>36467</v>
          </cell>
          <cell r="M3244" t="str">
            <v>WRENCH, ALLEN M10 - LONG HANDLE</v>
          </cell>
        </row>
        <row r="3245">
          <cell r="B3245" t="str">
            <v>GLA-800245</v>
          </cell>
          <cell r="C3245" t="str">
            <v>MISSING</v>
          </cell>
          <cell r="D3245">
            <v>700</v>
          </cell>
          <cell r="F3245" t="str">
            <v>X</v>
          </cell>
          <cell r="G3245">
            <v>36467</v>
          </cell>
          <cell r="M3245" t="str">
            <v>WRENCH, ALLEN M3 SHORT HANDLE</v>
          </cell>
        </row>
        <row r="3246">
          <cell r="B3246" t="str">
            <v>GLA-800246</v>
          </cell>
          <cell r="C3246" t="str">
            <v>MISSING</v>
          </cell>
          <cell r="D3246">
            <v>700</v>
          </cell>
          <cell r="F3246" t="str">
            <v>X</v>
          </cell>
          <cell r="G3246">
            <v>36467</v>
          </cell>
          <cell r="M3246" t="str">
            <v>WRENCH, ALLEN M4 SHORT HANDLE</v>
          </cell>
        </row>
        <row r="3247">
          <cell r="B3247" t="str">
            <v>GLA-800247</v>
          </cell>
          <cell r="C3247" t="str">
            <v>MISSING</v>
          </cell>
          <cell r="D3247">
            <v>700</v>
          </cell>
          <cell r="F3247" t="str">
            <v>X</v>
          </cell>
          <cell r="G3247">
            <v>36457</v>
          </cell>
          <cell r="M3247" t="str">
            <v>WRENCH, ALLEN M5 SHORT HANDLE</v>
          </cell>
        </row>
        <row r="3248">
          <cell r="B3248" t="str">
            <v>GLA-800248</v>
          </cell>
          <cell r="C3248" t="str">
            <v>MISSING</v>
          </cell>
          <cell r="D3248">
            <v>700</v>
          </cell>
          <cell r="F3248" t="str">
            <v>X</v>
          </cell>
          <cell r="G3248">
            <v>36467</v>
          </cell>
          <cell r="M3248" t="str">
            <v>WRENCH, ALLEN M8 - LONG HANDLE</v>
          </cell>
        </row>
        <row r="3249">
          <cell r="B3249" t="str">
            <v>GLA-800249</v>
          </cell>
          <cell r="C3249" t="str">
            <v>MISSING</v>
          </cell>
          <cell r="D3249">
            <v>700</v>
          </cell>
          <cell r="F3249" t="str">
            <v>X</v>
          </cell>
          <cell r="G3249">
            <v>36467</v>
          </cell>
          <cell r="M3249" t="str">
            <v>WRENCH, KT-7 TORX (KENNAMETAL)</v>
          </cell>
        </row>
        <row r="3250">
          <cell r="B3250" t="str">
            <v>GLA-800250</v>
          </cell>
          <cell r="C3250" t="str">
            <v>MISSING</v>
          </cell>
          <cell r="D3250">
            <v>700</v>
          </cell>
          <cell r="F3250" t="str">
            <v>X</v>
          </cell>
          <cell r="G3250">
            <v>36514</v>
          </cell>
          <cell r="M3250" t="str">
            <v>WRENCH, SPANNER PROTO #C472</v>
          </cell>
        </row>
        <row r="3251">
          <cell r="B3251" t="str">
            <v>GLA-800251</v>
          </cell>
          <cell r="C3251" t="str">
            <v>MISSING</v>
          </cell>
          <cell r="D3251">
            <v>700</v>
          </cell>
          <cell r="F3251" t="str">
            <v>X</v>
          </cell>
          <cell r="G3251">
            <v>36467</v>
          </cell>
          <cell r="M3251" t="str">
            <v>WRENCH, TORX #8</v>
          </cell>
        </row>
        <row r="3252">
          <cell r="B3252" t="str">
            <v>GLA-800960</v>
          </cell>
          <cell r="C3252" t="str">
            <v>MISSING</v>
          </cell>
          <cell r="D3252">
            <v>700</v>
          </cell>
          <cell r="F3252" t="str">
            <v>X</v>
          </cell>
          <cell r="G3252">
            <v>36249</v>
          </cell>
          <cell r="M3252" t="str">
            <v>BURNISH TOOL 6606-201-11098 P#207251</v>
          </cell>
        </row>
        <row r="3253">
          <cell r="B3253" t="str">
            <v>GLA-800961</v>
          </cell>
          <cell r="C3253" t="str">
            <v>MISSING</v>
          </cell>
          <cell r="D3253">
            <v>700</v>
          </cell>
          <cell r="F3253" t="str">
            <v>X</v>
          </cell>
          <cell r="G3253">
            <v>36249</v>
          </cell>
          <cell r="M3253" t="str">
            <v>BURNISH TOOL 6644-211-11072 P#305546</v>
          </cell>
        </row>
        <row r="3254">
          <cell r="B3254" t="str">
            <v>GLA-800962</v>
          </cell>
          <cell r="C3254" t="str">
            <v>MISSING</v>
          </cell>
          <cell r="D3254">
            <v>700</v>
          </cell>
          <cell r="F3254" t="str">
            <v>X</v>
          </cell>
          <cell r="G3254">
            <v>36249</v>
          </cell>
          <cell r="M3254" t="str">
            <v>BURNISH TOOL 6606-201-11100 P#202644</v>
          </cell>
        </row>
        <row r="3255">
          <cell r="B3255" t="str">
            <v>GLA-800963</v>
          </cell>
          <cell r="C3255" t="str">
            <v>MISSING</v>
          </cell>
          <cell r="D3255">
            <v>700</v>
          </cell>
          <cell r="F3255" t="str">
            <v>X</v>
          </cell>
          <cell r="G3255">
            <v>36846</v>
          </cell>
          <cell r="M3255" t="str">
            <v>BURNISH TOOL 6606-201-11112 P#211083</v>
          </cell>
        </row>
        <row r="3256">
          <cell r="B3256" t="str">
            <v>GLA-800964</v>
          </cell>
          <cell r="C3256" t="str">
            <v>MISSING</v>
          </cell>
          <cell r="D3256">
            <v>700</v>
          </cell>
          <cell r="F3256" t="str">
            <v>X</v>
          </cell>
          <cell r="G3256">
            <v>36249</v>
          </cell>
          <cell r="M3256" t="str">
            <v>BURNISH TOOL 6606-201-11114 PN179463</v>
          </cell>
        </row>
        <row r="3257">
          <cell r="B3257" t="str">
            <v>GLA-800965</v>
          </cell>
          <cell r="C3257" t="str">
            <v>MISSING</v>
          </cell>
          <cell r="D3257">
            <v>700</v>
          </cell>
          <cell r="F3257" t="str">
            <v>X</v>
          </cell>
          <cell r="G3257">
            <v>36249</v>
          </cell>
          <cell r="M3257" t="str">
            <v>BURNISH TOOL 6633-221-11056 P#149151</v>
          </cell>
        </row>
        <row r="3258">
          <cell r="B3258" t="str">
            <v>GLA-800966</v>
          </cell>
          <cell r="C3258" t="str">
            <v>MISSING</v>
          </cell>
          <cell r="D3258">
            <v>700</v>
          </cell>
          <cell r="F3258" t="str">
            <v>X</v>
          </cell>
          <cell r="G3258">
            <v>36249</v>
          </cell>
          <cell r="M3258" t="str">
            <v>BURNISH TOOL 6633-231-11056 P#207252</v>
          </cell>
        </row>
        <row r="3259">
          <cell r="B3259" t="str">
            <v>GLA-851572</v>
          </cell>
          <cell r="C3259" t="str">
            <v>MISSING</v>
          </cell>
          <cell r="D3259" t="str">
            <v>M00</v>
          </cell>
          <cell r="G3259">
            <v>37959</v>
          </cell>
          <cell r="M3259" t="str">
            <v>GLASS M-S/G WAUKEE</v>
          </cell>
        </row>
        <row r="3260">
          <cell r="B3260" t="str">
            <v>GRP-851524</v>
          </cell>
          <cell r="C3260" t="str">
            <v>MISSING</v>
          </cell>
          <cell r="D3260" t="str">
            <v>M00</v>
          </cell>
          <cell r="F3260" t="str">
            <v>X</v>
          </cell>
          <cell r="G3260">
            <v>38064</v>
          </cell>
          <cell r="M3260" t="str">
            <v>DEL*GRIPPER 5021016000     CHIRON</v>
          </cell>
        </row>
        <row r="3261">
          <cell r="B3261" t="str">
            <v>GUI-850523</v>
          </cell>
          <cell r="C3261" t="str">
            <v>MISSING</v>
          </cell>
          <cell r="D3261" t="str">
            <v>M00</v>
          </cell>
          <cell r="F3261" t="str">
            <v>X</v>
          </cell>
          <cell r="G3261">
            <v>36179</v>
          </cell>
          <cell r="M3261" t="str">
            <v>GUIDE, HANDLER SURFACE FURNACE    00</v>
          </cell>
        </row>
        <row r="3262">
          <cell r="B3262" t="str">
            <v>GUI-851130</v>
          </cell>
          <cell r="C3262" t="str">
            <v>MISSING</v>
          </cell>
          <cell r="D3262" t="str">
            <v>M00</v>
          </cell>
          <cell r="G3262">
            <v>37876</v>
          </cell>
          <cell r="M3262" t="str">
            <v>DEL* 53291 LEFT GUIDE FOR HOIST</v>
          </cell>
        </row>
        <row r="3263">
          <cell r="B3263" t="str">
            <v>GUI-851131</v>
          </cell>
          <cell r="C3263" t="str">
            <v>MISSING</v>
          </cell>
          <cell r="D3263" t="str">
            <v>M00</v>
          </cell>
          <cell r="G3263">
            <v>37876</v>
          </cell>
          <cell r="M3263" t="str">
            <v>DEL* 531851 RIGHT GUIDES FOR HOIST</v>
          </cell>
        </row>
        <row r="3264">
          <cell r="B3264" t="str">
            <v>GUI-851600</v>
          </cell>
          <cell r="C3264" t="str">
            <v>MISSING</v>
          </cell>
          <cell r="D3264" t="str">
            <v>M00</v>
          </cell>
          <cell r="G3264">
            <v>37951</v>
          </cell>
          <cell r="M3264" t="str">
            <v>GUIDE 40.63.386 LIEB</v>
          </cell>
        </row>
        <row r="3265">
          <cell r="B3265" t="str">
            <v>HAA-800252</v>
          </cell>
          <cell r="C3265" t="str">
            <v>MISSING</v>
          </cell>
          <cell r="D3265">
            <v>700</v>
          </cell>
          <cell r="G3265">
            <v>38002</v>
          </cell>
          <cell r="M3265" t="str">
            <v>SCREW, SET/H T GEARS (1 CARTON =100</v>
          </cell>
        </row>
        <row r="3266">
          <cell r="B3266" t="str">
            <v>HAA-800253</v>
          </cell>
          <cell r="C3266" t="str">
            <v>MISSING</v>
          </cell>
          <cell r="D3266">
            <v>700</v>
          </cell>
          <cell r="G3266">
            <v>37946</v>
          </cell>
          <cell r="M3266" t="str">
            <v>SCREW,SET,HEAT TREAT GEARS</v>
          </cell>
        </row>
        <row r="3267">
          <cell r="B3267" t="str">
            <v>HAA-800254</v>
          </cell>
          <cell r="C3267" t="str">
            <v>MISSING</v>
          </cell>
          <cell r="D3267">
            <v>700</v>
          </cell>
          <cell r="G3267">
            <v>37946</v>
          </cell>
          <cell r="M3267" t="str">
            <v>SCREW,SET/H T GEARS   (1 CARTON = 10</v>
          </cell>
        </row>
        <row r="3268">
          <cell r="B3268" t="str">
            <v>HAA-800255</v>
          </cell>
          <cell r="C3268" t="str">
            <v>MISSING</v>
          </cell>
          <cell r="D3268">
            <v>700</v>
          </cell>
          <cell r="G3268">
            <v>37946</v>
          </cell>
          <cell r="M3268" t="str">
            <v>SCREW,SET,HEAT TREAT GEARS(1 CARTON=</v>
          </cell>
        </row>
        <row r="3269">
          <cell r="B3269" t="str">
            <v>HAA-800827</v>
          </cell>
          <cell r="C3269" t="str">
            <v>MISSING</v>
          </cell>
          <cell r="D3269">
            <v>700</v>
          </cell>
          <cell r="F3269" t="str">
            <v>X</v>
          </cell>
          <cell r="G3269">
            <v>36457</v>
          </cell>
          <cell r="M3269" t="str">
            <v>Set-Screws to fill threaded holes in</v>
          </cell>
        </row>
        <row r="3270">
          <cell r="B3270" t="str">
            <v>HAA-800922</v>
          </cell>
          <cell r="C3270" t="str">
            <v>MISSING</v>
          </cell>
          <cell r="D3270">
            <v>700</v>
          </cell>
          <cell r="G3270">
            <v>37946</v>
          </cell>
          <cell r="M3270" t="str">
            <v>SCREW SOCKET SET 3/4X16-3/4 STEEL(PC</v>
          </cell>
        </row>
        <row r="3271">
          <cell r="B3271" t="str">
            <v>HAA-800923</v>
          </cell>
          <cell r="C3271" t="str">
            <v>MISSING</v>
          </cell>
          <cell r="D3271">
            <v>700</v>
          </cell>
          <cell r="F3271" t="str">
            <v>X</v>
          </cell>
          <cell r="G3271">
            <v>38003</v>
          </cell>
          <cell r="M3271" t="str">
            <v>SCREW, SOCKET HEAD 12MM X 1.75MM X 2</v>
          </cell>
        </row>
        <row r="3272">
          <cell r="B3272" t="str">
            <v>HAA-800924</v>
          </cell>
          <cell r="C3272" t="str">
            <v>MISSING</v>
          </cell>
          <cell r="D3272">
            <v>700</v>
          </cell>
          <cell r="F3272" t="str">
            <v>X</v>
          </cell>
          <cell r="G3272">
            <v>38003</v>
          </cell>
          <cell r="M3272" t="str">
            <v>SCREW, SET M8 X 1.25 X 1MM</v>
          </cell>
        </row>
        <row r="3273">
          <cell r="B3273" t="str">
            <v>HAA-801090</v>
          </cell>
          <cell r="C3273" t="str">
            <v>MISSING</v>
          </cell>
          <cell r="D3273">
            <v>700</v>
          </cell>
          <cell r="G3273">
            <v>37946</v>
          </cell>
          <cell r="M3273" t="str">
            <v>SET SCREW M8X1.25X20MM STEEL BLACK</v>
          </cell>
        </row>
        <row r="3274">
          <cell r="B3274" t="str">
            <v>HAA-801162</v>
          </cell>
          <cell r="C3274" t="str">
            <v>MISSING</v>
          </cell>
          <cell r="D3274">
            <v>700</v>
          </cell>
          <cell r="G3274">
            <v>38078</v>
          </cell>
          <cell r="M3274" t="str">
            <v>td-7693-11am gripper arm manual rota</v>
          </cell>
        </row>
        <row r="3275">
          <cell r="B3275" t="str">
            <v>HAA-801163</v>
          </cell>
          <cell r="C3275" t="str">
            <v>MISSING</v>
          </cell>
          <cell r="D3275">
            <v>700</v>
          </cell>
          <cell r="G3275">
            <v>38078</v>
          </cell>
          <cell r="M3275" t="str">
            <v>td-7693-12am</v>
          </cell>
        </row>
        <row r="3276">
          <cell r="B3276" t="str">
            <v>HAA-801164</v>
          </cell>
          <cell r="C3276" t="str">
            <v>MISSING</v>
          </cell>
          <cell r="D3276">
            <v>700</v>
          </cell>
          <cell r="G3276">
            <v>38078</v>
          </cell>
          <cell r="M3276" t="str">
            <v>td-7693-9am gripper manual rotary ar</v>
          </cell>
        </row>
        <row r="3277">
          <cell r="B3277" t="str">
            <v>HAA-801165</v>
          </cell>
          <cell r="C3277" t="str">
            <v>MISSING</v>
          </cell>
          <cell r="D3277">
            <v>700</v>
          </cell>
          <cell r="G3277">
            <v>38078</v>
          </cell>
          <cell r="M3277" t="str">
            <v>td-7693-8am gripper manual rotary ar</v>
          </cell>
        </row>
        <row r="3278">
          <cell r="B3278" t="str">
            <v>HAA-801166</v>
          </cell>
          <cell r="C3278" t="str">
            <v>MISSING</v>
          </cell>
          <cell r="D3278">
            <v>700</v>
          </cell>
          <cell r="G3278">
            <v>38078</v>
          </cell>
          <cell r="M3278" t="str">
            <v>td-7693-10 u-bolt manual rotary arm</v>
          </cell>
        </row>
        <row r="3279">
          <cell r="B3279" t="str">
            <v>HAA-801251</v>
          </cell>
          <cell r="C3279" t="str">
            <v>MISSING</v>
          </cell>
          <cell r="D3279">
            <v>700</v>
          </cell>
          <cell r="G3279">
            <v>38078</v>
          </cell>
          <cell r="M3279" t="str">
            <v>50903170 QUENCH DIE BOLT QUENCH PRES</v>
          </cell>
        </row>
        <row r="3280">
          <cell r="B3280" t="str">
            <v>HAA-801252</v>
          </cell>
          <cell r="C3280" t="str">
            <v>MISSING</v>
          </cell>
          <cell r="D3280">
            <v>700</v>
          </cell>
          <cell r="G3280">
            <v>38078</v>
          </cell>
          <cell r="M3280" t="str">
            <v>50903011 DIE BOLT GLEASON QUENCH PRE</v>
          </cell>
        </row>
        <row r="3281">
          <cell r="B3281" t="str">
            <v>HAA-801253</v>
          </cell>
          <cell r="C3281" t="str">
            <v>MISSING</v>
          </cell>
          <cell r="D3281">
            <v>700</v>
          </cell>
          <cell r="G3281">
            <v>38078</v>
          </cell>
          <cell r="M3281" t="str">
            <v>50903001 DIE BOLT FOR GLEASON QUENCH</v>
          </cell>
        </row>
        <row r="3282">
          <cell r="B3282" t="str">
            <v>HAA-801281</v>
          </cell>
          <cell r="C3282" t="str">
            <v>MISSING</v>
          </cell>
          <cell r="D3282">
            <v>700</v>
          </cell>
          <cell r="G3282">
            <v>37934</v>
          </cell>
          <cell r="M3282" t="str">
            <v>PRINTER RIBBON HEAT TREAT SAMPLE EVV</v>
          </cell>
        </row>
        <row r="3283">
          <cell r="B3283" t="str">
            <v>HAA-801282</v>
          </cell>
          <cell r="C3283" t="str">
            <v>MISSING</v>
          </cell>
          <cell r="D3283">
            <v>700</v>
          </cell>
          <cell r="F3283" t="str">
            <v>X</v>
          </cell>
          <cell r="G3283">
            <v>37934</v>
          </cell>
          <cell r="M3283" t="str">
            <v>#6409 ADHESIVE BACK PRINTER PAPER</v>
          </cell>
        </row>
        <row r="3284">
          <cell r="B3284" t="str">
            <v>HAN-851453</v>
          </cell>
          <cell r="C3284" t="str">
            <v>MISSING</v>
          </cell>
          <cell r="D3284" t="str">
            <v>M00</v>
          </cell>
          <cell r="F3284" t="str">
            <v>X</v>
          </cell>
          <cell r="G3284">
            <v>37515</v>
          </cell>
          <cell r="M3284" t="str">
            <v>27.00.698 HANDWHEEL FOR LIEBHERR</v>
          </cell>
        </row>
        <row r="3285">
          <cell r="B3285" t="str">
            <v>HAN-851653</v>
          </cell>
          <cell r="C3285" t="str">
            <v>MISSING</v>
          </cell>
          <cell r="D3285" t="str">
            <v>M00</v>
          </cell>
          <cell r="G3285">
            <v>37951</v>
          </cell>
          <cell r="M3285" t="str">
            <v>27.00698 HAND WHEEL FOR LIEB.</v>
          </cell>
        </row>
        <row r="3286">
          <cell r="B3286" t="str">
            <v>HEA-850524</v>
          </cell>
          <cell r="C3286" t="str">
            <v>MISSING</v>
          </cell>
          <cell r="D3286" t="str">
            <v>M00</v>
          </cell>
          <cell r="F3286" t="str">
            <v>X</v>
          </cell>
          <cell r="G3286">
            <v>36168</v>
          </cell>
          <cell r="M3286" t="str">
            <v>HEATER OVERLOAD RELAY              B</v>
          </cell>
        </row>
        <row r="3287">
          <cell r="B3287" t="str">
            <v>HEA-850525</v>
          </cell>
          <cell r="C3287" t="str">
            <v>MISSING</v>
          </cell>
          <cell r="D3287" t="str">
            <v>M00</v>
          </cell>
          <cell r="F3287" t="str">
            <v>X</v>
          </cell>
          <cell r="G3287">
            <v>36168</v>
          </cell>
          <cell r="M3287" t="str">
            <v>HEATER OVERLOAD RELAY              B</v>
          </cell>
        </row>
        <row r="3288">
          <cell r="B3288" t="str">
            <v>HEA-850526</v>
          </cell>
          <cell r="C3288" t="str">
            <v>MISSING</v>
          </cell>
          <cell r="D3288" t="str">
            <v>M00</v>
          </cell>
          <cell r="G3288">
            <v>37942</v>
          </cell>
          <cell r="M3288" t="str">
            <v>HEATER, 9000 WATT QP ODGEN KO-3-0026</v>
          </cell>
        </row>
        <row r="3289">
          <cell r="B3289" t="str">
            <v>HEA-850527</v>
          </cell>
          <cell r="C3289" t="str">
            <v>MISSING</v>
          </cell>
          <cell r="D3289" t="str">
            <v>M00</v>
          </cell>
          <cell r="F3289" t="str">
            <v>X</v>
          </cell>
          <cell r="G3289">
            <v>36168</v>
          </cell>
          <cell r="M3289" t="str">
            <v>HEATER, ALLEN BRADLEY OVERLOAD N5</v>
          </cell>
        </row>
        <row r="3290">
          <cell r="B3290" t="str">
            <v>HEA-850528</v>
          </cell>
          <cell r="C3290" t="str">
            <v>MISSING</v>
          </cell>
          <cell r="D3290" t="str">
            <v>M00</v>
          </cell>
          <cell r="F3290" t="str">
            <v>X</v>
          </cell>
          <cell r="G3290">
            <v>36178</v>
          </cell>
          <cell r="M3290" t="str">
            <v>HEATER, ALLEN BRADLEY OVERLOAD N7</v>
          </cell>
        </row>
        <row r="3291">
          <cell r="B3291" t="str">
            <v>HEA-850529</v>
          </cell>
          <cell r="C3291" t="str">
            <v>MISSING</v>
          </cell>
          <cell r="D3291" t="str">
            <v>M00</v>
          </cell>
          <cell r="F3291" t="str">
            <v>X</v>
          </cell>
          <cell r="G3291">
            <v>36143</v>
          </cell>
          <cell r="M3291" t="str">
            <v>HEATER, ELEMENT/DRAW FURNACE 75KW</v>
          </cell>
        </row>
        <row r="3292">
          <cell r="B3292" t="str">
            <v>HEA-850530</v>
          </cell>
          <cell r="C3292" t="str">
            <v>MISSING</v>
          </cell>
          <cell r="D3292" t="str">
            <v>M00</v>
          </cell>
          <cell r="F3292" t="str">
            <v>X</v>
          </cell>
          <cell r="G3292">
            <v>36462</v>
          </cell>
          <cell r="M3292" t="str">
            <v>HEATER, GE OVERLOAD CR123C184A</v>
          </cell>
        </row>
        <row r="3293">
          <cell r="B3293" t="str">
            <v>HEA-850531</v>
          </cell>
          <cell r="C3293" t="str">
            <v>MISSING</v>
          </cell>
          <cell r="D3293" t="str">
            <v>M00</v>
          </cell>
          <cell r="F3293" t="str">
            <v>X</v>
          </cell>
          <cell r="G3293">
            <v>36145</v>
          </cell>
          <cell r="M3293" t="str">
            <v>HEATER, MOUNTING PRESS 115V      802</v>
          </cell>
        </row>
        <row r="3294">
          <cell r="B3294" t="str">
            <v>HEA-850532</v>
          </cell>
          <cell r="C3294" t="str">
            <v>MISSING</v>
          </cell>
          <cell r="D3294" t="str">
            <v>M00</v>
          </cell>
          <cell r="F3294" t="str">
            <v>X</v>
          </cell>
          <cell r="G3294">
            <v>36178</v>
          </cell>
          <cell r="M3294" t="str">
            <v>HEATER, N-11                       N</v>
          </cell>
        </row>
        <row r="3295">
          <cell r="B3295" t="str">
            <v>HEA-850533</v>
          </cell>
          <cell r="C3295" t="str">
            <v>MISSING</v>
          </cell>
          <cell r="D3295" t="str">
            <v>M00</v>
          </cell>
          <cell r="G3295">
            <v>37942</v>
          </cell>
          <cell r="M3295" t="str">
            <v>HEATER, WASHER/QUENCH PRESS H/T 4500</v>
          </cell>
        </row>
        <row r="3296">
          <cell r="B3296" t="str">
            <v>HEA-851517</v>
          </cell>
          <cell r="C3296" t="str">
            <v>MISSING</v>
          </cell>
          <cell r="D3296" t="str">
            <v>M00</v>
          </cell>
          <cell r="G3296">
            <v>37942</v>
          </cell>
          <cell r="M3296" t="str">
            <v>KS-3-0026-M1 9000 W/480 VOLT S/S 25"</v>
          </cell>
        </row>
        <row r="3297">
          <cell r="B3297" t="str">
            <v>HHP-800256</v>
          </cell>
          <cell r="C3297" t="str">
            <v>MISSING</v>
          </cell>
          <cell r="D3297">
            <v>700</v>
          </cell>
          <cell r="F3297" t="str">
            <v>X</v>
          </cell>
          <cell r="G3297">
            <v>36514</v>
          </cell>
          <cell r="M3297" t="str">
            <v>BOLT, 50903170 QUENCH PRESS DIE</v>
          </cell>
        </row>
        <row r="3298">
          <cell r="B3298" t="str">
            <v>HHP-800257</v>
          </cell>
          <cell r="C3298" t="str">
            <v>MISSING</v>
          </cell>
          <cell r="D3298">
            <v>700</v>
          </cell>
          <cell r="G3298">
            <v>38196</v>
          </cell>
          <cell r="M3298" t="str">
            <v>SPRING, QUENCH PRESS DIE#1000098 GLE</v>
          </cell>
        </row>
        <row r="3299">
          <cell r="B3299" t="str">
            <v>HHP-800258</v>
          </cell>
          <cell r="C3299" t="str">
            <v>MISSING</v>
          </cell>
          <cell r="D3299">
            <v>700</v>
          </cell>
          <cell r="G3299">
            <v>37934</v>
          </cell>
          <cell r="M3299" t="str">
            <v>TUBE, QUENCH ASSEMBLY-LH</v>
          </cell>
        </row>
        <row r="3300">
          <cell r="B3300" t="str">
            <v>HHP-800259</v>
          </cell>
          <cell r="C3300" t="str">
            <v>MISSING</v>
          </cell>
          <cell r="D3300">
            <v>700</v>
          </cell>
          <cell r="G3300">
            <v>37934</v>
          </cell>
          <cell r="M3300" t="str">
            <v>TUBE, QUENCH ASSEMBLY - RH</v>
          </cell>
        </row>
        <row r="3301">
          <cell r="B3301" t="str">
            <v>HHP-801186</v>
          </cell>
          <cell r="C3301" t="str">
            <v>MISSING</v>
          </cell>
          <cell r="D3301">
            <v>700</v>
          </cell>
          <cell r="F3301" t="str">
            <v>X</v>
          </cell>
          <cell r="G3301">
            <v>36840</v>
          </cell>
          <cell r="M3301" t="str">
            <v>50903011R DIE BOLT ASSY. SECURING</v>
          </cell>
        </row>
        <row r="3302">
          <cell r="B3302" t="str">
            <v>HHP-801187</v>
          </cell>
          <cell r="C3302" t="str">
            <v>MISSING</v>
          </cell>
          <cell r="D3302">
            <v>700</v>
          </cell>
          <cell r="F3302" t="str">
            <v>X</v>
          </cell>
          <cell r="G3302">
            <v>36840</v>
          </cell>
          <cell r="M3302" t="str">
            <v>50903001R1 DIE BOLT PLUG ASSY. QUENC</v>
          </cell>
        </row>
        <row r="3303">
          <cell r="B3303" t="str">
            <v>HHP-801656</v>
          </cell>
          <cell r="C3303" t="str">
            <v>MISSING</v>
          </cell>
          <cell r="D3303">
            <v>700</v>
          </cell>
          <cell r="E3303" t="str">
            <v>F</v>
          </cell>
          <cell r="G3303">
            <v>38078</v>
          </cell>
          <cell r="M3303" t="str">
            <v>YOKE ATTACHMENT</v>
          </cell>
        </row>
        <row r="3304">
          <cell r="B3304" t="str">
            <v>HHP-801657</v>
          </cell>
          <cell r="C3304" t="str">
            <v>MISSING</v>
          </cell>
          <cell r="D3304">
            <v>700</v>
          </cell>
          <cell r="G3304">
            <v>38078</v>
          </cell>
          <cell r="M3304" t="str">
            <v>GRIPPER STOP W1</v>
          </cell>
        </row>
        <row r="3305">
          <cell r="B3305" t="str">
            <v>HHP-801658</v>
          </cell>
          <cell r="C3305" t="str">
            <v>MISSING</v>
          </cell>
          <cell r="D3305">
            <v>700</v>
          </cell>
          <cell r="G3305">
            <v>38078</v>
          </cell>
          <cell r="M3305" t="str">
            <v>GRIPPER STOP W2</v>
          </cell>
        </row>
        <row r="3306">
          <cell r="B3306" t="str">
            <v>HHP-801659</v>
          </cell>
          <cell r="C3306" t="str">
            <v>MISSING</v>
          </cell>
          <cell r="D3306">
            <v>700</v>
          </cell>
          <cell r="G3306">
            <v>38078</v>
          </cell>
          <cell r="M3306" t="str">
            <v>GRIPPER STOP W3</v>
          </cell>
        </row>
        <row r="3307">
          <cell r="B3307" t="str">
            <v>HHP-801660</v>
          </cell>
          <cell r="C3307" t="str">
            <v>MISSING</v>
          </cell>
          <cell r="D3307">
            <v>700</v>
          </cell>
          <cell r="G3307">
            <v>38078</v>
          </cell>
          <cell r="M3307" t="str">
            <v>GRIPPER STOP W-4 HEAT TREAT</v>
          </cell>
        </row>
        <row r="3308">
          <cell r="B3308" t="str">
            <v>HIN-800669</v>
          </cell>
          <cell r="C3308" t="str">
            <v>MISSING</v>
          </cell>
          <cell r="D3308">
            <v>700</v>
          </cell>
          <cell r="G3308">
            <v>37934</v>
          </cell>
          <cell r="M3308" t="str">
            <v>INTENSIFIER NEW(451313)LG70-122*HH13</v>
          </cell>
        </row>
        <row r="3309">
          <cell r="B3309" t="str">
            <v>HIN-800670</v>
          </cell>
          <cell r="C3309" t="str">
            <v>MISSING</v>
          </cell>
          <cell r="D3309">
            <v>700</v>
          </cell>
          <cell r="G3309">
            <v>37928</v>
          </cell>
          <cell r="M3309" t="str">
            <v>NATCO WASHER SPACER FOR 3038995</v>
          </cell>
        </row>
        <row r="3310">
          <cell r="B3310" t="str">
            <v>HIN-800671</v>
          </cell>
          <cell r="C3310" t="str">
            <v>MISSING</v>
          </cell>
          <cell r="D3310">
            <v>700</v>
          </cell>
          <cell r="F3310" t="str">
            <v>X</v>
          </cell>
          <cell r="G3310">
            <v>36845</v>
          </cell>
          <cell r="M3310" t="str">
            <v>BUSHING, NATCO TD 6430-3</v>
          </cell>
        </row>
        <row r="3311">
          <cell r="B3311" t="str">
            <v>HIN-800672</v>
          </cell>
          <cell r="C3311" t="str">
            <v>MISSING</v>
          </cell>
          <cell r="D3311">
            <v>700</v>
          </cell>
          <cell r="F3311" t="str">
            <v>X</v>
          </cell>
          <cell r="G3311">
            <v>36845</v>
          </cell>
          <cell r="M3311" t="str">
            <v>PINGUIDE, NATCO SPADE</v>
          </cell>
        </row>
        <row r="3312">
          <cell r="B3312" t="str">
            <v>HIN-800673</v>
          </cell>
          <cell r="C3312" t="str">
            <v>MISSING</v>
          </cell>
          <cell r="D3312">
            <v>700</v>
          </cell>
          <cell r="F3312" t="str">
            <v>X</v>
          </cell>
          <cell r="G3312">
            <v>36845</v>
          </cell>
          <cell r="M3312" t="str">
            <v>SLEEVE, NATCO</v>
          </cell>
        </row>
        <row r="3313">
          <cell r="B3313" t="str">
            <v>HIN-800674</v>
          </cell>
          <cell r="C3313" t="str">
            <v>MISSING</v>
          </cell>
          <cell r="D3313">
            <v>700</v>
          </cell>
          <cell r="F3313" t="str">
            <v>X</v>
          </cell>
          <cell r="G3313">
            <v>36845</v>
          </cell>
          <cell r="M3313" t="str">
            <v>NUT, TD 6430-5 - NATCO</v>
          </cell>
        </row>
        <row r="3314">
          <cell r="B3314" t="str">
            <v>HIN-800675</v>
          </cell>
          <cell r="C3314" t="str">
            <v>MISSING</v>
          </cell>
          <cell r="D3314">
            <v>700</v>
          </cell>
          <cell r="F3314" t="str">
            <v>X</v>
          </cell>
          <cell r="G3314">
            <v>36457</v>
          </cell>
          <cell r="M3314" t="str">
            <v>INTENSIFIER REBUILT</v>
          </cell>
        </row>
        <row r="3315">
          <cell r="B3315" t="str">
            <v>HIN-800676</v>
          </cell>
          <cell r="C3315" t="str">
            <v>MISSING</v>
          </cell>
          <cell r="D3315">
            <v>700</v>
          </cell>
          <cell r="F3315" t="str">
            <v>X</v>
          </cell>
          <cell r="G3315">
            <v>36457</v>
          </cell>
          <cell r="M3315" t="str">
            <v>INTENSIFIER (451313) REBUILT</v>
          </cell>
        </row>
        <row r="3316">
          <cell r="B3316" t="str">
            <v>HIN-800677</v>
          </cell>
          <cell r="C3316" t="str">
            <v>MISSING</v>
          </cell>
          <cell r="D3316">
            <v>700</v>
          </cell>
          <cell r="F3316" t="str">
            <v>X</v>
          </cell>
          <cell r="G3316">
            <v>36457</v>
          </cell>
          <cell r="M3316" t="str">
            <v>INTENSIFIER (451312) REBUILT</v>
          </cell>
        </row>
        <row r="3317">
          <cell r="B3317" t="str">
            <v>HIN-800678</v>
          </cell>
          <cell r="C3317" t="str">
            <v>MISSING</v>
          </cell>
          <cell r="D3317">
            <v>700</v>
          </cell>
          <cell r="F3317" t="str">
            <v>X</v>
          </cell>
          <cell r="G3317">
            <v>36457</v>
          </cell>
          <cell r="M3317" t="str">
            <v>INTENSIFIER - REBUILT</v>
          </cell>
        </row>
        <row r="3318">
          <cell r="B3318" t="str">
            <v>HIN-800679</v>
          </cell>
          <cell r="C3318" t="str">
            <v>MISSING</v>
          </cell>
          <cell r="D3318">
            <v>700</v>
          </cell>
          <cell r="F3318" t="str">
            <v>X</v>
          </cell>
          <cell r="G3318">
            <v>36457</v>
          </cell>
          <cell r="M3318" t="str">
            <v>INTENSIFIER (451311) REBUILT</v>
          </cell>
        </row>
        <row r="3319">
          <cell r="B3319" t="str">
            <v>HIN-800680</v>
          </cell>
          <cell r="C3319" t="str">
            <v>MISSING</v>
          </cell>
          <cell r="D3319">
            <v>700</v>
          </cell>
          <cell r="F3319" t="str">
            <v>X</v>
          </cell>
          <cell r="G3319">
            <v>36457</v>
          </cell>
          <cell r="M3319" t="str">
            <v>INTENSIFIER (451314) REBUILT</v>
          </cell>
        </row>
        <row r="3320">
          <cell r="B3320" t="str">
            <v>HIN-800681</v>
          </cell>
          <cell r="C3320" t="str">
            <v>MISSING</v>
          </cell>
          <cell r="D3320">
            <v>700</v>
          </cell>
          <cell r="F3320" t="str">
            <v>X</v>
          </cell>
          <cell r="G3320">
            <v>36457</v>
          </cell>
          <cell r="M3320" t="str">
            <v>INTENSIFIER (451312) LG70-123 NEW</v>
          </cell>
        </row>
        <row r="3321">
          <cell r="B3321" t="str">
            <v>HIN-800682</v>
          </cell>
          <cell r="C3321" t="str">
            <v>MISSING</v>
          </cell>
          <cell r="D3321">
            <v>700</v>
          </cell>
          <cell r="F3321" t="str">
            <v>X</v>
          </cell>
          <cell r="G3321">
            <v>36457</v>
          </cell>
          <cell r="M3321" t="str">
            <v>INTENSIFIER - HH1335</v>
          </cell>
        </row>
        <row r="3322">
          <cell r="B3322" t="str">
            <v>HIN-800683</v>
          </cell>
          <cell r="C3322" t="str">
            <v>MISSING</v>
          </cell>
          <cell r="D3322">
            <v>700</v>
          </cell>
          <cell r="F3322" t="str">
            <v>X</v>
          </cell>
          <cell r="G3322">
            <v>36457</v>
          </cell>
          <cell r="M3322" t="str">
            <v>HONE, FIBER 10 PITCH HCR GH-5057</v>
          </cell>
        </row>
        <row r="3323">
          <cell r="B3323" t="str">
            <v>HIN-800768</v>
          </cell>
          <cell r="C3323" t="str">
            <v>MISSING</v>
          </cell>
          <cell r="D3323">
            <v>700</v>
          </cell>
          <cell r="F3323" t="str">
            <v>X</v>
          </cell>
          <cell r="G3323">
            <v>36457</v>
          </cell>
          <cell r="M3323" t="str">
            <v>INTENSIFIER - REBUILT</v>
          </cell>
        </row>
        <row r="3324">
          <cell r="B3324" t="str">
            <v>HIN-800770</v>
          </cell>
          <cell r="C3324" t="str">
            <v>MISSING</v>
          </cell>
          <cell r="D3324">
            <v>700</v>
          </cell>
          <cell r="F3324" t="str">
            <v>X</v>
          </cell>
          <cell r="G3324">
            <v>36845</v>
          </cell>
          <cell r="M3324" t="str">
            <v>BALL GUIDE, NATCO</v>
          </cell>
        </row>
        <row r="3325">
          <cell r="B3325" t="str">
            <v>HIN-800772</v>
          </cell>
          <cell r="C3325" t="str">
            <v>MISSING</v>
          </cell>
          <cell r="D3325">
            <v>700</v>
          </cell>
          <cell r="F3325" t="str">
            <v>X</v>
          </cell>
          <cell r="G3325">
            <v>36457</v>
          </cell>
          <cell r="M3325" t="str">
            <v>OIL, QUENCH PRESS HEATER</v>
          </cell>
        </row>
        <row r="3326">
          <cell r="B3326" t="str">
            <v>HIN-800773</v>
          </cell>
          <cell r="C3326" t="str">
            <v>MISSING</v>
          </cell>
          <cell r="D3326">
            <v>700</v>
          </cell>
          <cell r="F3326" t="str">
            <v>X</v>
          </cell>
          <cell r="G3326">
            <v>36457</v>
          </cell>
          <cell r="M3326" t="str">
            <v>OIL, WAUKEE FLOWMETER FOR H.T.</v>
          </cell>
        </row>
        <row r="3327">
          <cell r="B3327" t="str">
            <v>HIN-800909</v>
          </cell>
          <cell r="C3327" t="str">
            <v>MISSING</v>
          </cell>
          <cell r="D3327">
            <v>700</v>
          </cell>
          <cell r="F3327" t="str">
            <v>X</v>
          </cell>
          <cell r="G3327">
            <v>37694</v>
          </cell>
          <cell r="M3327" t="str">
            <v>PINGUIDE ASSY,NATCO,TB6485 DET1&amp;2</v>
          </cell>
        </row>
        <row r="3328">
          <cell r="B3328" t="str">
            <v>HIN-850534</v>
          </cell>
          <cell r="C3328" t="str">
            <v>MISSING</v>
          </cell>
          <cell r="D3328" t="str">
            <v>M00</v>
          </cell>
          <cell r="F3328" t="str">
            <v>X</v>
          </cell>
          <cell r="G3328">
            <v>36453</v>
          </cell>
          <cell r="M3328" t="str">
            <v>HINGE, HEALD GRINDER              95</v>
          </cell>
        </row>
        <row r="3329">
          <cell r="B3329" t="str">
            <v>HNA-800260</v>
          </cell>
          <cell r="C3329" t="str">
            <v>MISSING</v>
          </cell>
          <cell r="D3329">
            <v>700</v>
          </cell>
          <cell r="F3329" t="str">
            <v>X</v>
          </cell>
          <cell r="G3329">
            <v>36457</v>
          </cell>
          <cell r="M3329" t="str">
            <v>HONE, FIBER GH 4517</v>
          </cell>
        </row>
        <row r="3330">
          <cell r="B3330" t="str">
            <v>HNA-800261</v>
          </cell>
          <cell r="C3330" t="str">
            <v>MISSING</v>
          </cell>
          <cell r="D3330">
            <v>700</v>
          </cell>
          <cell r="F3330" t="str">
            <v>X</v>
          </cell>
          <cell r="G3330">
            <v>36457</v>
          </cell>
          <cell r="M3330" t="str">
            <v>HONE, GH-753 MIX GEAR</v>
          </cell>
        </row>
        <row r="3331">
          <cell r="B3331" t="str">
            <v>HNA-800262</v>
          </cell>
          <cell r="C3331" t="str">
            <v>MISSING</v>
          </cell>
          <cell r="D3331">
            <v>700</v>
          </cell>
          <cell r="F3331" t="str">
            <v>X</v>
          </cell>
          <cell r="G3331">
            <v>36514</v>
          </cell>
          <cell r="M3331" t="str">
            <v>MANDREL, 3/8"-TO FIT GO1-00009-000</v>
          </cell>
        </row>
        <row r="3332">
          <cell r="B3332" t="str">
            <v>HNA-800263</v>
          </cell>
          <cell r="C3332" t="str">
            <v>MISSING</v>
          </cell>
          <cell r="D3332">
            <v>700</v>
          </cell>
          <cell r="F3332" t="str">
            <v>X</v>
          </cell>
          <cell r="G3332">
            <v>36249</v>
          </cell>
          <cell r="M3332" t="str">
            <v>MANDREL, SUNNEN HONE - AAY20-869BH</v>
          </cell>
        </row>
        <row r="3333">
          <cell r="B3333" t="str">
            <v>HNA-800264</v>
          </cell>
          <cell r="C3333" t="str">
            <v>MISSING</v>
          </cell>
          <cell r="D3333">
            <v>700</v>
          </cell>
          <cell r="F3333" t="str">
            <v>X</v>
          </cell>
          <cell r="G3333">
            <v>36249</v>
          </cell>
          <cell r="M3333" t="str">
            <v>MANDREL, SUNNEN HONE - Y56-1750PE</v>
          </cell>
        </row>
        <row r="3334">
          <cell r="B3334" t="str">
            <v>HNA-800265</v>
          </cell>
          <cell r="C3334" t="str">
            <v>MISSING</v>
          </cell>
          <cell r="D3334">
            <v>700</v>
          </cell>
          <cell r="F3334" t="str">
            <v>X</v>
          </cell>
          <cell r="G3334">
            <v>36249</v>
          </cell>
          <cell r="M3334" t="str">
            <v>MANDREL, SUNNEN HONE - Y56-1875PE</v>
          </cell>
        </row>
        <row r="3335">
          <cell r="B3335" t="str">
            <v>HNA-800266</v>
          </cell>
          <cell r="C3335" t="str">
            <v>MISSING</v>
          </cell>
          <cell r="D3335">
            <v>700</v>
          </cell>
          <cell r="F3335" t="str">
            <v>X</v>
          </cell>
          <cell r="G3335">
            <v>36249</v>
          </cell>
          <cell r="M3335" t="str">
            <v>MANDREL, SUNNEN HONE Y44-1500PD</v>
          </cell>
        </row>
        <row r="3336">
          <cell r="B3336" t="str">
            <v>HNA-800267</v>
          </cell>
          <cell r="C3336" t="str">
            <v>MISSING</v>
          </cell>
          <cell r="D3336">
            <v>700</v>
          </cell>
          <cell r="F3336" t="str">
            <v>X</v>
          </cell>
          <cell r="G3336">
            <v>36249</v>
          </cell>
          <cell r="M3336" t="str">
            <v>MANDREL, SUNNEN Y72-2500PF</v>
          </cell>
        </row>
        <row r="3337">
          <cell r="B3337" t="str">
            <v>HNA-800268</v>
          </cell>
          <cell r="C3337" t="str">
            <v>MISSING</v>
          </cell>
          <cell r="D3337">
            <v>700</v>
          </cell>
          <cell r="F3337" t="str">
            <v>X</v>
          </cell>
          <cell r="G3337">
            <v>36249</v>
          </cell>
          <cell r="M3337" t="str">
            <v>MANDREL, Y104-3375PH</v>
          </cell>
        </row>
        <row r="3338">
          <cell r="B3338" t="str">
            <v>HNA-800269</v>
          </cell>
          <cell r="C3338" t="str">
            <v>MISSING</v>
          </cell>
          <cell r="D3338">
            <v>700</v>
          </cell>
          <cell r="F3338" t="str">
            <v>X</v>
          </cell>
          <cell r="G3338">
            <v>36249</v>
          </cell>
          <cell r="M3338" t="str">
            <v>SHOE, GUIDE PEB-55</v>
          </cell>
        </row>
        <row r="3339">
          <cell r="B3339" t="str">
            <v>HNA-800270</v>
          </cell>
          <cell r="C3339" t="str">
            <v>MISSING</v>
          </cell>
          <cell r="D3339">
            <v>700</v>
          </cell>
          <cell r="F3339" t="str">
            <v>X</v>
          </cell>
          <cell r="G3339">
            <v>36249</v>
          </cell>
          <cell r="M3339" t="str">
            <v>SHOE, SUNNEN GUIDE  PD-H</v>
          </cell>
        </row>
        <row r="3340">
          <cell r="B3340" t="str">
            <v>HNA-800271</v>
          </cell>
          <cell r="C3340" t="str">
            <v>MISSING</v>
          </cell>
          <cell r="D3340">
            <v>700</v>
          </cell>
          <cell r="F3340" t="str">
            <v>X</v>
          </cell>
          <cell r="G3340">
            <v>36605</v>
          </cell>
          <cell r="M3340" t="str">
            <v>SHOE, SUNNEN GUIDE PB-H</v>
          </cell>
        </row>
        <row r="3341">
          <cell r="B3341" t="str">
            <v>HNA-800272</v>
          </cell>
          <cell r="C3341" t="str">
            <v>MISSING</v>
          </cell>
          <cell r="D3341">
            <v>700</v>
          </cell>
          <cell r="F3341" t="str">
            <v>X</v>
          </cell>
          <cell r="G3341">
            <v>36249</v>
          </cell>
          <cell r="M3341" t="str">
            <v>SHOE, SUNNEN GUIDE PC-H</v>
          </cell>
        </row>
        <row r="3342">
          <cell r="B3342" t="str">
            <v>HNA-800273</v>
          </cell>
          <cell r="C3342" t="str">
            <v>MISSING</v>
          </cell>
          <cell r="D3342">
            <v>700</v>
          </cell>
          <cell r="F3342" t="str">
            <v>X</v>
          </cell>
          <cell r="G3342">
            <v>36249</v>
          </cell>
          <cell r="M3342" t="str">
            <v>SHOE, SUNNEN GUIDE PE-H</v>
          </cell>
        </row>
        <row r="3343">
          <cell r="B3343" t="str">
            <v>HNA-800274</v>
          </cell>
          <cell r="C3343" t="str">
            <v>MISSING</v>
          </cell>
          <cell r="D3343">
            <v>700</v>
          </cell>
          <cell r="F3343" t="str">
            <v>X</v>
          </cell>
          <cell r="G3343">
            <v>36249</v>
          </cell>
          <cell r="M3343" t="str">
            <v>SHOE, SUNNEN GUIDE PF-H</v>
          </cell>
        </row>
        <row r="3344">
          <cell r="B3344" t="str">
            <v>HNA-800275</v>
          </cell>
          <cell r="C3344" t="str">
            <v>MISSING</v>
          </cell>
          <cell r="D3344">
            <v>700</v>
          </cell>
          <cell r="F3344" t="str">
            <v>X</v>
          </cell>
          <cell r="G3344">
            <v>36458</v>
          </cell>
          <cell r="M3344" t="str">
            <v>SHOE, SUNNEN GUIDE PG-B</v>
          </cell>
        </row>
        <row r="3345">
          <cell r="B3345" t="str">
            <v>HNA-800276</v>
          </cell>
          <cell r="C3345" t="str">
            <v>MISSING</v>
          </cell>
          <cell r="D3345">
            <v>700</v>
          </cell>
          <cell r="F3345" t="str">
            <v>X</v>
          </cell>
          <cell r="G3345">
            <v>36249</v>
          </cell>
          <cell r="M3345" t="str">
            <v>SHOE, SUNNEN GUIDE PH-B</v>
          </cell>
        </row>
        <row r="3346">
          <cell r="B3346" t="str">
            <v>HNA-800277</v>
          </cell>
          <cell r="C3346" t="str">
            <v>MISSING</v>
          </cell>
          <cell r="D3346">
            <v>700</v>
          </cell>
          <cell r="F3346" t="str">
            <v>X</v>
          </cell>
          <cell r="G3346">
            <v>36249</v>
          </cell>
          <cell r="M3346" t="str">
            <v>SHOE, SUNNEN GUIDE PH-B-55</v>
          </cell>
        </row>
        <row r="3347">
          <cell r="B3347" t="str">
            <v>HNA-800278</v>
          </cell>
          <cell r="C3347" t="str">
            <v>MISSING</v>
          </cell>
          <cell r="D3347">
            <v>700</v>
          </cell>
          <cell r="F3347" t="str">
            <v>X</v>
          </cell>
          <cell r="G3347">
            <v>36249</v>
          </cell>
          <cell r="M3347" t="str">
            <v>SHOE, SUNNEN HONE GUIDE PE-B</v>
          </cell>
        </row>
        <row r="3348">
          <cell r="B3348" t="str">
            <v>HNA-800279</v>
          </cell>
          <cell r="C3348" t="str">
            <v>MISSING</v>
          </cell>
          <cell r="D3348">
            <v>700</v>
          </cell>
          <cell r="F3348" t="str">
            <v>X</v>
          </cell>
          <cell r="G3348">
            <v>36249</v>
          </cell>
          <cell r="M3348" t="str">
            <v>SHOE, SUNNEN PD-B-55</v>
          </cell>
        </row>
        <row r="3349">
          <cell r="B3349" t="str">
            <v>HNA-800280</v>
          </cell>
          <cell r="C3349" t="str">
            <v>MISSING</v>
          </cell>
          <cell r="D3349">
            <v>700</v>
          </cell>
          <cell r="F3349" t="str">
            <v>X</v>
          </cell>
          <cell r="G3349">
            <v>36249</v>
          </cell>
          <cell r="M3349" t="str">
            <v>SHOE, SUNNEN PF-B-55</v>
          </cell>
        </row>
        <row r="3350">
          <cell r="B3350" t="str">
            <v>HNA-800281</v>
          </cell>
          <cell r="C3350" t="str">
            <v>MISSING</v>
          </cell>
          <cell r="D3350">
            <v>700</v>
          </cell>
          <cell r="F3350" t="str">
            <v>X</v>
          </cell>
          <cell r="G3350">
            <v>36845</v>
          </cell>
          <cell r="M3350" t="str">
            <v>STONE - SUNNEN - Y44A5955</v>
          </cell>
        </row>
        <row r="3351">
          <cell r="B3351" t="str">
            <v>HNA-800282</v>
          </cell>
          <cell r="C3351" t="str">
            <v>MISSING</v>
          </cell>
          <cell r="D3351">
            <v>700</v>
          </cell>
          <cell r="F3351" t="str">
            <v>X</v>
          </cell>
          <cell r="G3351">
            <v>36845</v>
          </cell>
          <cell r="M3351" t="str">
            <v>STONE - Y104A5955</v>
          </cell>
        </row>
        <row r="3352">
          <cell r="B3352" t="str">
            <v>HNA-800283</v>
          </cell>
          <cell r="C3352" t="str">
            <v>MISSING</v>
          </cell>
          <cell r="D3352">
            <v>700</v>
          </cell>
          <cell r="G3352">
            <v>37927</v>
          </cell>
          <cell r="M3352" t="str">
            <v>STONE, SQ MEDIUM INDIA 1 X 1 X 6</v>
          </cell>
        </row>
        <row r="3353">
          <cell r="B3353" t="str">
            <v>HNA-800284</v>
          </cell>
          <cell r="C3353" t="str">
            <v>MISSING</v>
          </cell>
          <cell r="D3353">
            <v>700</v>
          </cell>
          <cell r="F3353" t="str">
            <v>X</v>
          </cell>
          <cell r="G3353">
            <v>36249</v>
          </cell>
          <cell r="M3353" t="str">
            <v>STONE, SUNNEN  Y20A49</v>
          </cell>
        </row>
        <row r="3354">
          <cell r="B3354" t="str">
            <v>HNA-800285</v>
          </cell>
          <cell r="C3354" t="str">
            <v>MISSING</v>
          </cell>
          <cell r="D3354">
            <v>700</v>
          </cell>
          <cell r="F3354" t="str">
            <v>X</v>
          </cell>
          <cell r="G3354">
            <v>36843</v>
          </cell>
          <cell r="M3354" t="str">
            <v>STONE, SUNNEN  Y32-A55</v>
          </cell>
        </row>
        <row r="3355">
          <cell r="B3355" t="str">
            <v>HNA-800286</v>
          </cell>
          <cell r="C3355" t="str">
            <v>MISSING</v>
          </cell>
          <cell r="D3355">
            <v>700</v>
          </cell>
          <cell r="F3355" t="str">
            <v>X</v>
          </cell>
          <cell r="G3355">
            <v>36843</v>
          </cell>
          <cell r="M3355" t="str">
            <v>STONE, SUNNEN  Y56-A59</v>
          </cell>
        </row>
        <row r="3356">
          <cell r="B3356" t="str">
            <v>HNA-800287</v>
          </cell>
          <cell r="C3356" t="str">
            <v>MISSING</v>
          </cell>
          <cell r="D3356">
            <v>700</v>
          </cell>
          <cell r="F3356" t="str">
            <v>X</v>
          </cell>
          <cell r="G3356">
            <v>36843</v>
          </cell>
          <cell r="M3356" t="str">
            <v>STONE, SUNNEN  Y56-A59-55</v>
          </cell>
        </row>
        <row r="3357">
          <cell r="B3357" t="str">
            <v>HNA-800288</v>
          </cell>
          <cell r="C3357" t="str">
            <v>MISSING</v>
          </cell>
          <cell r="D3357">
            <v>700</v>
          </cell>
          <cell r="F3357" t="str">
            <v>X</v>
          </cell>
          <cell r="G3357">
            <v>36249</v>
          </cell>
          <cell r="M3357" t="str">
            <v>STONE, SUNNEN  Y56-A69</v>
          </cell>
        </row>
        <row r="3358">
          <cell r="B3358" t="str">
            <v>HNA-800289</v>
          </cell>
          <cell r="C3358" t="str">
            <v>MISSING</v>
          </cell>
          <cell r="D3358">
            <v>700</v>
          </cell>
          <cell r="F3358" t="str">
            <v>X</v>
          </cell>
          <cell r="G3358">
            <v>36843</v>
          </cell>
          <cell r="M3358" t="str">
            <v>STONE, SUNNEN  Y72-A49</v>
          </cell>
        </row>
        <row r="3359">
          <cell r="B3359" t="str">
            <v>HNA-800290</v>
          </cell>
          <cell r="C3359" t="str">
            <v>MISSING</v>
          </cell>
          <cell r="D3359">
            <v>700</v>
          </cell>
          <cell r="F3359" t="str">
            <v>X</v>
          </cell>
          <cell r="G3359">
            <v>36843</v>
          </cell>
          <cell r="M3359" t="str">
            <v>STONE, SUNNEN  Y72-A57</v>
          </cell>
        </row>
        <row r="3360">
          <cell r="B3360" t="str">
            <v>HNA-800291</v>
          </cell>
          <cell r="C3360" t="str">
            <v>MISSING</v>
          </cell>
          <cell r="D3360">
            <v>700</v>
          </cell>
          <cell r="F3360" t="str">
            <v>X</v>
          </cell>
          <cell r="G3360">
            <v>36843</v>
          </cell>
          <cell r="M3360" t="str">
            <v>STONE, SUNNEN  Y72A59-55</v>
          </cell>
        </row>
        <row r="3361">
          <cell r="B3361" t="str">
            <v>HNA-800292</v>
          </cell>
          <cell r="C3361" t="str">
            <v>MISSING</v>
          </cell>
          <cell r="D3361">
            <v>700</v>
          </cell>
          <cell r="F3361" t="str">
            <v>X</v>
          </cell>
          <cell r="G3361">
            <v>36510</v>
          </cell>
          <cell r="M3361" t="str">
            <v>STONE, SUNNEN  Y88-A55</v>
          </cell>
        </row>
        <row r="3362">
          <cell r="B3362" t="str">
            <v>HNA-800293</v>
          </cell>
          <cell r="C3362" t="str">
            <v>MISSING</v>
          </cell>
          <cell r="D3362">
            <v>700</v>
          </cell>
          <cell r="G3362">
            <v>38077</v>
          </cell>
          <cell r="M3362" t="str">
            <v>STONE, SUNNEN Y16A59</v>
          </cell>
        </row>
        <row r="3363">
          <cell r="B3363" t="str">
            <v>HNA-800294</v>
          </cell>
          <cell r="C3363" t="str">
            <v>MISSING</v>
          </cell>
          <cell r="D3363">
            <v>700</v>
          </cell>
          <cell r="F3363" t="str">
            <v>X</v>
          </cell>
          <cell r="G3363">
            <v>38077</v>
          </cell>
          <cell r="M3363" t="str">
            <v>STONE, SUNNEN Y20-A59-55</v>
          </cell>
        </row>
        <row r="3364">
          <cell r="B3364" t="str">
            <v>HNW-800295</v>
          </cell>
          <cell r="C3364" t="str">
            <v>MISSING</v>
          </cell>
          <cell r="D3364">
            <v>700</v>
          </cell>
          <cell r="G3364">
            <v>37924</v>
          </cell>
          <cell r="M3364" t="str">
            <v>PULLEY, SMALL REDHEAD</v>
          </cell>
        </row>
        <row r="3365">
          <cell r="B3365" t="str">
            <v>HNW-800296</v>
          </cell>
          <cell r="C3365" t="str">
            <v>MISSING</v>
          </cell>
          <cell r="D3365">
            <v>700</v>
          </cell>
          <cell r="G3365">
            <v>37924</v>
          </cell>
          <cell r="M3365" t="str">
            <v>SPINDLE RED HEAD SN114370</v>
          </cell>
        </row>
        <row r="3366">
          <cell r="B3366" t="str">
            <v>HNW-800297</v>
          </cell>
          <cell r="C3366" t="str">
            <v>MISSING</v>
          </cell>
          <cell r="D3366">
            <v>700</v>
          </cell>
          <cell r="G3366">
            <v>35804</v>
          </cell>
          <cell r="M3366" t="str">
            <v>SPINDLE, 18,000RPM REDHEAD SN 27266</v>
          </cell>
        </row>
        <row r="3367">
          <cell r="B3367" t="str">
            <v>HNW-800298</v>
          </cell>
          <cell r="C3367" t="str">
            <v>MISSING</v>
          </cell>
          <cell r="D3367">
            <v>700</v>
          </cell>
          <cell r="G3367">
            <v>37924</v>
          </cell>
          <cell r="M3367" t="str">
            <v>SPINDLE, 8200RPM REDHEAD SN# 118525</v>
          </cell>
        </row>
        <row r="3368">
          <cell r="B3368" t="str">
            <v>HNW-800683</v>
          </cell>
          <cell r="C3368" t="str">
            <v>MISSING</v>
          </cell>
          <cell r="D3368">
            <v>700</v>
          </cell>
          <cell r="G3368">
            <v>37931</v>
          </cell>
          <cell r="M3368" t="str">
            <v>HONE, FIBER 10 PITCH HCR GH-5057</v>
          </cell>
        </row>
        <row r="3369">
          <cell r="B3369" t="str">
            <v>HNW-800684</v>
          </cell>
          <cell r="C3369" t="str">
            <v>MISSING</v>
          </cell>
          <cell r="D3369">
            <v>700</v>
          </cell>
          <cell r="F3369" t="str">
            <v>X</v>
          </cell>
          <cell r="G3369">
            <v>36457</v>
          </cell>
          <cell r="M3369" t="str">
            <v>HONE, HCR CERAMIC - GH5379</v>
          </cell>
        </row>
        <row r="3370">
          <cell r="B3370" t="str">
            <v>HNW-805227</v>
          </cell>
          <cell r="C3370" t="str">
            <v>MISSING</v>
          </cell>
          <cell r="D3370">
            <v>700</v>
          </cell>
          <cell r="G3370">
            <v>38140</v>
          </cell>
          <cell r="M3370" t="str">
            <v>GHW-6105 DIAMOND HONE*SEE ATTACHED N</v>
          </cell>
        </row>
        <row r="3371">
          <cell r="B3371" t="str">
            <v>HOL-850535</v>
          </cell>
          <cell r="C3371" t="str">
            <v>MISSING</v>
          </cell>
          <cell r="D3371" t="str">
            <v>M00</v>
          </cell>
          <cell r="F3371" t="str">
            <v>X</v>
          </cell>
          <cell r="G3371">
            <v>36143</v>
          </cell>
          <cell r="M3371" t="str">
            <v>HOLDER, BRUSH                    B73</v>
          </cell>
        </row>
        <row r="3372">
          <cell r="B3372" t="str">
            <v>HOS-850536</v>
          </cell>
          <cell r="C3372" t="str">
            <v>MISSING</v>
          </cell>
          <cell r="D3372" t="str">
            <v>M00</v>
          </cell>
          <cell r="F3372" t="str">
            <v>X</v>
          </cell>
          <cell r="G3372">
            <v>36143</v>
          </cell>
          <cell r="M3372" t="str">
            <v>HOSE, 1 1/4"                     F42</v>
          </cell>
        </row>
        <row r="3373">
          <cell r="B3373" t="str">
            <v>HOS-850537</v>
          </cell>
          <cell r="C3373" t="str">
            <v>MISSING</v>
          </cell>
          <cell r="D3373" t="str">
            <v>M00</v>
          </cell>
          <cell r="F3373" t="str">
            <v>X</v>
          </cell>
          <cell r="G3373">
            <v>36143</v>
          </cell>
          <cell r="M3373" t="str">
            <v>HOSE, 3/4 X 1 1/32               F64</v>
          </cell>
        </row>
        <row r="3374">
          <cell r="B3374" t="str">
            <v>HOS-850538</v>
          </cell>
          <cell r="C3374" t="str">
            <v>MISSING</v>
          </cell>
          <cell r="D3374" t="str">
            <v>M00</v>
          </cell>
          <cell r="F3374" t="str">
            <v>X</v>
          </cell>
          <cell r="G3374">
            <v>36143</v>
          </cell>
          <cell r="M3374" t="str">
            <v>HOSE, 3/8 X 5/8                K3130</v>
          </cell>
        </row>
        <row r="3375">
          <cell r="B3375" t="str">
            <v>HOS-850539</v>
          </cell>
          <cell r="C3375" t="str">
            <v>MISSING</v>
          </cell>
          <cell r="D3375" t="str">
            <v>M00</v>
          </cell>
          <cell r="F3375" t="str">
            <v>X</v>
          </cell>
          <cell r="G3375">
            <v>36143</v>
          </cell>
          <cell r="M3375" t="str">
            <v>HOSE, 4" FLEXIBLE</v>
          </cell>
        </row>
        <row r="3376">
          <cell r="B3376" t="str">
            <v>HOS-850540</v>
          </cell>
          <cell r="C3376" t="str">
            <v>MISSING</v>
          </cell>
          <cell r="D3376" t="str">
            <v>M00</v>
          </cell>
          <cell r="F3376" t="str">
            <v>X</v>
          </cell>
          <cell r="G3376">
            <v>36143</v>
          </cell>
          <cell r="M3376" t="str">
            <v>HOSE, 6"                          03</v>
          </cell>
        </row>
        <row r="3377">
          <cell r="B3377" t="str">
            <v>HOS-850541</v>
          </cell>
          <cell r="C3377" t="str">
            <v>MISSING</v>
          </cell>
          <cell r="D3377" t="str">
            <v>M00</v>
          </cell>
          <cell r="F3377" t="str">
            <v>X</v>
          </cell>
          <cell r="G3377">
            <v>36143</v>
          </cell>
          <cell r="M3377" t="str">
            <v>HOSE, GATES 1/2" F46245</v>
          </cell>
        </row>
        <row r="3378">
          <cell r="B3378" t="str">
            <v>HOS-850542</v>
          </cell>
          <cell r="C3378" t="str">
            <v>MISSING</v>
          </cell>
          <cell r="D3378" t="str">
            <v>M00</v>
          </cell>
          <cell r="F3378" t="str">
            <v>X</v>
          </cell>
          <cell r="G3378">
            <v>36143</v>
          </cell>
          <cell r="M3378" t="str">
            <v>HOSE, GATES 3/4"        F46247 3/4"</v>
          </cell>
        </row>
        <row r="3379">
          <cell r="B3379" t="str">
            <v>HOS-850543</v>
          </cell>
          <cell r="C3379" t="str">
            <v>MISSING</v>
          </cell>
          <cell r="D3379" t="str">
            <v>M00</v>
          </cell>
          <cell r="F3379" t="str">
            <v>X</v>
          </cell>
          <cell r="G3379">
            <v>36143</v>
          </cell>
          <cell r="M3379" t="str">
            <v>HOSE, GATES THERMO GPX 1 1/4"</v>
          </cell>
        </row>
        <row r="3380">
          <cell r="B3380" t="str">
            <v>HOS-850544</v>
          </cell>
          <cell r="C3380" t="str">
            <v>MISSING</v>
          </cell>
          <cell r="D3380" t="str">
            <v>M00</v>
          </cell>
          <cell r="F3380" t="str">
            <v>X</v>
          </cell>
          <cell r="G3380">
            <v>36143</v>
          </cell>
          <cell r="M3380" t="str">
            <v>HOSE, GRAY SYNFLEX 3/8"      3630-06</v>
          </cell>
        </row>
        <row r="3381">
          <cell r="B3381" t="str">
            <v>HUB-850545</v>
          </cell>
          <cell r="C3381" t="str">
            <v>MISSING</v>
          </cell>
          <cell r="D3381" t="str">
            <v>M00</v>
          </cell>
          <cell r="G3381">
            <v>37957</v>
          </cell>
          <cell r="M3381" t="str">
            <v>HUB, TAPER-LOK SDS-3/4 WOODS</v>
          </cell>
        </row>
        <row r="3382">
          <cell r="B3382" t="str">
            <v>HYD-851455</v>
          </cell>
          <cell r="C3382" t="str">
            <v>MISSING</v>
          </cell>
          <cell r="D3382" t="str">
            <v>M00</v>
          </cell>
          <cell r="G3382">
            <v>38009</v>
          </cell>
          <cell r="M3382" t="str">
            <v>30-7827-60 FLAT FEMALE DISCONNECT(VE</v>
          </cell>
        </row>
        <row r="3383">
          <cell r="B3383" t="str">
            <v>HYD-851456</v>
          </cell>
          <cell r="C3383" t="str">
            <v>MISSING</v>
          </cell>
          <cell r="D3383" t="str">
            <v>M00</v>
          </cell>
          <cell r="G3383">
            <v>37957</v>
          </cell>
          <cell r="M3383" t="str">
            <v>30-7727-60 FLAT MALE DISCONNECT(VEKT</v>
          </cell>
        </row>
        <row r="3384">
          <cell r="B3384" t="str">
            <v>HYD-851457</v>
          </cell>
          <cell r="C3384" t="str">
            <v>MISSING</v>
          </cell>
          <cell r="D3384" t="str">
            <v>M00</v>
          </cell>
          <cell r="G3384">
            <v>37957</v>
          </cell>
          <cell r="M3384" t="str">
            <v>P/N 31-0500-01 SCREEN          (MAKI</v>
          </cell>
        </row>
        <row r="3385">
          <cell r="B3385" t="str">
            <v>IDL-851526</v>
          </cell>
          <cell r="C3385" t="str">
            <v>MISSING</v>
          </cell>
          <cell r="D3385" t="str">
            <v>M00</v>
          </cell>
          <cell r="F3385" t="str">
            <v>X</v>
          </cell>
          <cell r="G3385">
            <v>37240</v>
          </cell>
          <cell r="M3385" t="str">
            <v>IDLER (TAIL DISC) #6275-1037</v>
          </cell>
        </row>
        <row r="3386">
          <cell r="B3386" t="str">
            <v>IMP-850546</v>
          </cell>
          <cell r="C3386" t="str">
            <v>MISSING</v>
          </cell>
          <cell r="D3386" t="str">
            <v>M00</v>
          </cell>
          <cell r="G3386">
            <v>37943</v>
          </cell>
          <cell r="M3386" t="str">
            <v>DEL* IMPELLER FOR WHEELABRATOR   672</v>
          </cell>
        </row>
        <row r="3387">
          <cell r="B3387" t="str">
            <v>IMP-851580</v>
          </cell>
          <cell r="C3387" t="str">
            <v>MISSING</v>
          </cell>
          <cell r="D3387" t="str">
            <v>M00</v>
          </cell>
          <cell r="G3387">
            <v>38015</v>
          </cell>
          <cell r="M3387" t="str">
            <v>25026-4.80IN IMPELLER GUSHER PUMP(RE</v>
          </cell>
        </row>
        <row r="3388">
          <cell r="B3388" t="str">
            <v>IND-850547</v>
          </cell>
          <cell r="C3388" t="str">
            <v>MISSING</v>
          </cell>
          <cell r="D3388" t="str">
            <v>M00</v>
          </cell>
          <cell r="F3388" t="str">
            <v>X</v>
          </cell>
          <cell r="G3388">
            <v>36181</v>
          </cell>
          <cell r="M3388" t="str">
            <v>INDICATOR LAMP, WHITE      568-043-0</v>
          </cell>
        </row>
        <row r="3389">
          <cell r="B3389" t="str">
            <v>IND-850548</v>
          </cell>
          <cell r="C3389" t="str">
            <v>MISSING</v>
          </cell>
          <cell r="D3389" t="str">
            <v>M00</v>
          </cell>
          <cell r="F3389" t="str">
            <v>X</v>
          </cell>
          <cell r="G3389">
            <v>36181</v>
          </cell>
          <cell r="M3389" t="str">
            <v>INDICATOR, RED                     1</v>
          </cell>
        </row>
        <row r="3390">
          <cell r="B3390" t="str">
            <v>KEY-850549</v>
          </cell>
          <cell r="C3390" t="str">
            <v>MISSING</v>
          </cell>
          <cell r="D3390" t="str">
            <v>M00</v>
          </cell>
          <cell r="G3390">
            <v>37956</v>
          </cell>
          <cell r="M3390" t="str">
            <v>KEY-PAD &amp; KEY SWITCH    SDO319600</v>
          </cell>
        </row>
        <row r="3391">
          <cell r="B3391" t="str">
            <v>KEY-850550</v>
          </cell>
          <cell r="C3391" t="str">
            <v>MISSING</v>
          </cell>
          <cell r="D3391" t="str">
            <v>M00</v>
          </cell>
          <cell r="G3391">
            <v>36168</v>
          </cell>
          <cell r="M3391" t="str">
            <v>KEY-PAD, GRAYHILL #845-BC1-001</v>
          </cell>
        </row>
        <row r="3392">
          <cell r="B3392" t="str">
            <v>KEY-850551</v>
          </cell>
          <cell r="C3392" t="str">
            <v>MISSING</v>
          </cell>
          <cell r="D3392" t="str">
            <v>M00</v>
          </cell>
          <cell r="G3392">
            <v>37956</v>
          </cell>
          <cell r="M3392" t="str">
            <v>KEYBOARD/AUTOCARB 800RT   780684KEYB</v>
          </cell>
        </row>
        <row r="3393">
          <cell r="B3393" t="str">
            <v>KIT-850552</v>
          </cell>
          <cell r="C3393" t="str">
            <v>MISSING</v>
          </cell>
          <cell r="D3393" t="str">
            <v>M00</v>
          </cell>
          <cell r="G3393">
            <v>37901</v>
          </cell>
          <cell r="M3393" t="str">
            <v>DEL*KIT, #338 O-RING               3</v>
          </cell>
        </row>
        <row r="3394">
          <cell r="B3394" t="str">
            <v>KIT-850553</v>
          </cell>
          <cell r="C3394" t="str">
            <v>MISSING</v>
          </cell>
          <cell r="D3394" t="str">
            <v>M00</v>
          </cell>
          <cell r="G3394">
            <v>37958</v>
          </cell>
          <cell r="M3394" t="str">
            <v>KIT, 0'RING,WASHER,GASKET*I-S-3491</v>
          </cell>
        </row>
        <row r="3395">
          <cell r="B3395" t="str">
            <v>KIT-850554</v>
          </cell>
          <cell r="C3395" t="str">
            <v>MISSING</v>
          </cell>
          <cell r="D3395" t="str">
            <v>M00</v>
          </cell>
          <cell r="F3395" t="str">
            <v>X</v>
          </cell>
          <cell r="G3395">
            <v>36143</v>
          </cell>
          <cell r="M3395" t="str">
            <v>KIT, 25 POSITION CRIMP-SNAP PLUG</v>
          </cell>
        </row>
        <row r="3396">
          <cell r="B3396" t="str">
            <v>KIT-850555</v>
          </cell>
          <cell r="C3396" t="str">
            <v>MISSING</v>
          </cell>
          <cell r="D3396" t="str">
            <v>M00</v>
          </cell>
          <cell r="F3396" t="str">
            <v>X</v>
          </cell>
          <cell r="G3396">
            <v>36453</v>
          </cell>
          <cell r="M3396" t="str">
            <v>KIT, BOLT 8K-466851      792163 BOLT</v>
          </cell>
        </row>
        <row r="3397">
          <cell r="B3397" t="str">
            <v>KIT-850556</v>
          </cell>
          <cell r="C3397" t="str">
            <v>MISSING</v>
          </cell>
          <cell r="D3397" t="str">
            <v>M00</v>
          </cell>
          <cell r="G3397">
            <v>37958</v>
          </cell>
          <cell r="M3397" t="str">
            <v>KIT, BRAKE AUTO GAP 5201-101-008</v>
          </cell>
        </row>
        <row r="3398">
          <cell r="B3398" t="str">
            <v>KIT-850557</v>
          </cell>
          <cell r="C3398" t="str">
            <v>MISSING</v>
          </cell>
          <cell r="D3398" t="str">
            <v>M00</v>
          </cell>
          <cell r="G3398">
            <v>37958</v>
          </cell>
          <cell r="M3398" t="str">
            <v>KIT, COMP. REPAIR FOR ROTARY</v>
          </cell>
        </row>
        <row r="3399">
          <cell r="B3399" t="str">
            <v>KIT-850558</v>
          </cell>
          <cell r="C3399" t="str">
            <v>MISSING</v>
          </cell>
          <cell r="D3399" t="str">
            <v>M00</v>
          </cell>
          <cell r="F3399" t="str">
            <v>X</v>
          </cell>
          <cell r="G3399">
            <v>36143</v>
          </cell>
          <cell r="M3399" t="str">
            <v>KIT, CONTACT               546A780C0</v>
          </cell>
        </row>
        <row r="3400">
          <cell r="B3400" t="str">
            <v>KIT-850559</v>
          </cell>
          <cell r="C3400" t="str">
            <v>MISSING</v>
          </cell>
          <cell r="D3400" t="str">
            <v>M00</v>
          </cell>
          <cell r="G3400">
            <v>37956</v>
          </cell>
          <cell r="M3400" t="str">
            <v>KIT, CONTACT         6-35-2 CONTACT</v>
          </cell>
        </row>
        <row r="3401">
          <cell r="B3401" t="str">
            <v>KIT-850560</v>
          </cell>
          <cell r="C3401" t="str">
            <v>MISSING</v>
          </cell>
          <cell r="D3401" t="str">
            <v>M00</v>
          </cell>
          <cell r="G3401">
            <v>37956</v>
          </cell>
          <cell r="M3401" t="str">
            <v>KIT, CONTACT         6-36-4 CONTACT</v>
          </cell>
        </row>
        <row r="3402">
          <cell r="B3402" t="str">
            <v>KIT-8505600</v>
          </cell>
          <cell r="C3402" t="str">
            <v>MISSING</v>
          </cell>
          <cell r="D3402" t="str">
            <v>M00</v>
          </cell>
          <cell r="F3402" t="str">
            <v>X</v>
          </cell>
          <cell r="G3402">
            <v>36143</v>
          </cell>
          <cell r="M3402" t="str">
            <v>KIT, ROD SEAL/ MAGGIE CYLINDER</v>
          </cell>
        </row>
        <row r="3403">
          <cell r="B3403" t="str">
            <v>KIT-850561</v>
          </cell>
          <cell r="C3403" t="str">
            <v>MISSING</v>
          </cell>
          <cell r="D3403" t="str">
            <v>M00</v>
          </cell>
          <cell r="G3403">
            <v>37956</v>
          </cell>
          <cell r="M3403" t="str">
            <v>KIT, CONTACT               404000-30</v>
          </cell>
        </row>
        <row r="3404">
          <cell r="B3404" t="str">
            <v>KIT-850562</v>
          </cell>
          <cell r="C3404" t="str">
            <v>MISSING</v>
          </cell>
          <cell r="D3404" t="str">
            <v>M00</v>
          </cell>
          <cell r="G3404">
            <v>37956</v>
          </cell>
          <cell r="M3404" t="str">
            <v>KIT, CONTACT              404000-300</v>
          </cell>
        </row>
        <row r="3405">
          <cell r="B3405" t="str">
            <v>KIT-850563</v>
          </cell>
          <cell r="C3405" t="str">
            <v>MISSING</v>
          </cell>
          <cell r="D3405" t="str">
            <v>M00</v>
          </cell>
          <cell r="F3405" t="str">
            <v>X</v>
          </cell>
          <cell r="G3405">
            <v>36181</v>
          </cell>
          <cell r="M3405" t="str">
            <v>KIT, CONTACT               5250C81G1</v>
          </cell>
        </row>
        <row r="3406">
          <cell r="B3406" t="str">
            <v>KIT-850564</v>
          </cell>
          <cell r="C3406" t="str">
            <v>MISSING</v>
          </cell>
          <cell r="D3406" t="str">
            <v>M00</v>
          </cell>
          <cell r="F3406" t="str">
            <v>X</v>
          </cell>
          <cell r="G3406">
            <v>36143</v>
          </cell>
          <cell r="M3406" t="str">
            <v>KIT, CONTACT Z-34115           Z-341</v>
          </cell>
        </row>
        <row r="3407">
          <cell r="B3407" t="str">
            <v>KIT-850565</v>
          </cell>
          <cell r="C3407" t="str">
            <v>MISSING</v>
          </cell>
          <cell r="D3407" t="str">
            <v>M00</v>
          </cell>
          <cell r="G3407">
            <v>37943</v>
          </cell>
          <cell r="M3407" t="str">
            <v>DEL* KITCOUPLING REPAIR (AIRFLEX)145</v>
          </cell>
        </row>
        <row r="3408">
          <cell r="B3408" t="str">
            <v>KIT-850566</v>
          </cell>
          <cell r="C3408" t="str">
            <v>MISSING</v>
          </cell>
          <cell r="D3408" t="str">
            <v>M00</v>
          </cell>
          <cell r="F3408" t="str">
            <v>X</v>
          </cell>
          <cell r="G3408">
            <v>36143</v>
          </cell>
          <cell r="M3408" t="str">
            <v>KIT, CYLINDER 3003190            300</v>
          </cell>
        </row>
        <row r="3409">
          <cell r="B3409" t="str">
            <v>KIT-850567</v>
          </cell>
          <cell r="C3409" t="str">
            <v>MISSING</v>
          </cell>
          <cell r="D3409" t="str">
            <v>M00</v>
          </cell>
          <cell r="G3409">
            <v>37958</v>
          </cell>
          <cell r="M3409" t="str">
            <v>KIT, CYLINDER GO REPAIR      RG00153</v>
          </cell>
        </row>
        <row r="3410">
          <cell r="B3410" t="str">
            <v>KIT-850568</v>
          </cell>
          <cell r="C3410" t="str">
            <v>MISSING</v>
          </cell>
          <cell r="D3410" t="str">
            <v>M00</v>
          </cell>
          <cell r="G3410">
            <v>37958</v>
          </cell>
          <cell r="M3410" t="str">
            <v>KIT, CYLINDER PISTON (SM ROTARY)</v>
          </cell>
        </row>
        <row r="3411">
          <cell r="B3411" t="str">
            <v>KIT-850569</v>
          </cell>
          <cell r="C3411" t="str">
            <v>MISSING</v>
          </cell>
          <cell r="D3411" t="str">
            <v>M00</v>
          </cell>
          <cell r="F3411" t="str">
            <v>X</v>
          </cell>
          <cell r="G3411">
            <v>36453</v>
          </cell>
          <cell r="M3411" t="str">
            <v>KIT, CYLINDER REPAIR     72601670250</v>
          </cell>
        </row>
        <row r="3412">
          <cell r="B3412" t="str">
            <v>KIT-850570</v>
          </cell>
          <cell r="C3412" t="str">
            <v>MISSING</v>
          </cell>
          <cell r="D3412" t="str">
            <v>M00</v>
          </cell>
          <cell r="F3412" t="str">
            <v>X</v>
          </cell>
          <cell r="G3412">
            <v>36143</v>
          </cell>
          <cell r="M3412" t="str">
            <v>KIT, CYLINDER REPAIR  PK1-2-M-600-B</v>
          </cell>
        </row>
        <row r="3413">
          <cell r="B3413" t="str">
            <v>KIT-850571</v>
          </cell>
          <cell r="C3413" t="str">
            <v>MISSING</v>
          </cell>
          <cell r="D3413" t="str">
            <v>M00</v>
          </cell>
          <cell r="F3413" t="str">
            <v>X</v>
          </cell>
          <cell r="G3413">
            <v>36168</v>
          </cell>
          <cell r="M3413" t="str">
            <v>KIT, CYLINDER REPAIR MOD A74B  M4607</v>
          </cell>
        </row>
        <row r="3414">
          <cell r="B3414" t="str">
            <v>KIT-850572</v>
          </cell>
          <cell r="C3414" t="str">
            <v>MISSING</v>
          </cell>
          <cell r="D3414" t="str">
            <v>M00</v>
          </cell>
          <cell r="G3414">
            <v>37958</v>
          </cell>
          <cell r="M3414" t="str">
            <v>KIT, CYLINDER REPAIR SKN5-660-08</v>
          </cell>
        </row>
        <row r="3415">
          <cell r="B3415" t="str">
            <v>KIT-850573</v>
          </cell>
          <cell r="C3415" t="str">
            <v>MISSING</v>
          </cell>
          <cell r="D3415" t="str">
            <v>M00</v>
          </cell>
          <cell r="G3415">
            <v>38076</v>
          </cell>
          <cell r="M3415" t="str">
            <v>DEL*KIT, CYLINDER REPAIR TS 281512 K</v>
          </cell>
        </row>
        <row r="3416">
          <cell r="B3416" t="str">
            <v>KIT-850574</v>
          </cell>
          <cell r="C3416" t="str">
            <v>MISSING</v>
          </cell>
          <cell r="D3416" t="str">
            <v>M00</v>
          </cell>
          <cell r="G3416">
            <v>37951</v>
          </cell>
          <cell r="M3416" t="str">
            <v>KIT, CYLINDER REPAIR Z20827-TS</v>
          </cell>
        </row>
        <row r="3417">
          <cell r="B3417" t="str">
            <v>KIT-850575</v>
          </cell>
          <cell r="C3417" t="str">
            <v>MISSING</v>
          </cell>
          <cell r="D3417" t="str">
            <v>M00</v>
          </cell>
          <cell r="G3417">
            <v>38084</v>
          </cell>
          <cell r="M3417" t="str">
            <v>KIT, CYLINDER REPAIR Z23737-TS</v>
          </cell>
        </row>
        <row r="3418">
          <cell r="B3418" t="str">
            <v>KIT-850576</v>
          </cell>
          <cell r="C3418" t="str">
            <v>MISSING</v>
          </cell>
          <cell r="D3418" t="str">
            <v>M00</v>
          </cell>
          <cell r="G3418">
            <v>37958</v>
          </cell>
          <cell r="M3418" t="str">
            <v>KIT, CYLINDER ROD (SM ROTARY)   P 10</v>
          </cell>
        </row>
        <row r="3419">
          <cell r="B3419" t="str">
            <v>KIT-850577</v>
          </cell>
          <cell r="C3419" t="str">
            <v>MISSING</v>
          </cell>
          <cell r="D3419" t="str">
            <v>M00</v>
          </cell>
          <cell r="G3419">
            <v>37958</v>
          </cell>
          <cell r="M3419" t="str">
            <v>KIT, ELEVATOR CYL/SURFACE FURNACE</v>
          </cell>
        </row>
        <row r="3420">
          <cell r="B3420" t="str">
            <v>KIT-850578</v>
          </cell>
          <cell r="C3420" t="str">
            <v>MISSING</v>
          </cell>
          <cell r="D3420" t="str">
            <v>M00</v>
          </cell>
          <cell r="G3420">
            <v>37937</v>
          </cell>
          <cell r="M3420" t="str">
            <v>DEL* KIT, H/T UNLOAD MAG REXROTH 226</v>
          </cell>
        </row>
        <row r="3421">
          <cell r="B3421" t="str">
            <v>KIT-850579</v>
          </cell>
          <cell r="C3421" t="str">
            <v>MISSING</v>
          </cell>
          <cell r="D3421" t="str">
            <v>M00</v>
          </cell>
          <cell r="G3421">
            <v>37993</v>
          </cell>
          <cell r="M3421" t="str">
            <v>KIT, IR267 VITON SEAL/TEFLON GASKET</v>
          </cell>
        </row>
        <row r="3422">
          <cell r="B3422" t="str">
            <v>KIT-850580</v>
          </cell>
          <cell r="C3422" t="str">
            <v>MISSING</v>
          </cell>
          <cell r="D3422" t="str">
            <v>M00</v>
          </cell>
          <cell r="F3422" t="str">
            <v>X</v>
          </cell>
          <cell r="G3422">
            <v>36145</v>
          </cell>
          <cell r="M3422" t="str">
            <v>KIT, LEC0 MOUNTING PRESS CYL</v>
          </cell>
        </row>
        <row r="3423">
          <cell r="B3423" t="str">
            <v>KIT-850581</v>
          </cell>
          <cell r="C3423" t="str">
            <v>MISSING</v>
          </cell>
          <cell r="D3423" t="str">
            <v>M00</v>
          </cell>
          <cell r="G3423">
            <v>37958</v>
          </cell>
          <cell r="M3423" t="str">
            <v>KIT, MAGGIE CYLINDER MOUNTING</v>
          </cell>
        </row>
        <row r="3424">
          <cell r="B3424" t="str">
            <v>KIT-850582</v>
          </cell>
          <cell r="C3424" t="str">
            <v>MISSING</v>
          </cell>
          <cell r="D3424" t="str">
            <v>M00</v>
          </cell>
          <cell r="G3424">
            <v>36143</v>
          </cell>
          <cell r="M3424" t="str">
            <v>KIT,O'RING FX338                FX33</v>
          </cell>
        </row>
        <row r="3425">
          <cell r="B3425" t="str">
            <v>KIT-850583</v>
          </cell>
          <cell r="C3425" t="str">
            <v>MISSING</v>
          </cell>
          <cell r="D3425" t="str">
            <v>M00</v>
          </cell>
          <cell r="F3425" t="str">
            <v>X</v>
          </cell>
          <cell r="G3425">
            <v>36168</v>
          </cell>
          <cell r="M3425" t="str">
            <v>KIT, ORTMAN FLUID POWER ROD 1.25</v>
          </cell>
        </row>
        <row r="3426">
          <cell r="B3426" t="str">
            <v>KIT-850584</v>
          </cell>
          <cell r="C3426" t="str">
            <v>MISSING</v>
          </cell>
          <cell r="D3426" t="str">
            <v>M00</v>
          </cell>
          <cell r="G3426">
            <v>38084</v>
          </cell>
          <cell r="M3426" t="str">
            <v>KIT, ORTMAN TUBE TS03215120K0</v>
          </cell>
        </row>
        <row r="3427">
          <cell r="B3427" t="str">
            <v>KIT-850585</v>
          </cell>
          <cell r="C3427" t="str">
            <v>MISSING</v>
          </cell>
          <cell r="D3427" t="str">
            <v>M00</v>
          </cell>
          <cell r="F3427" t="str">
            <v>X</v>
          </cell>
          <cell r="G3427">
            <v>36174</v>
          </cell>
          <cell r="M3427" t="str">
            <v>KIT, PACKING CLAMP CYLINDER</v>
          </cell>
        </row>
        <row r="3428">
          <cell r="B3428" t="str">
            <v>KIT-850586</v>
          </cell>
          <cell r="C3428" t="str">
            <v>MISSING</v>
          </cell>
          <cell r="D3428" t="str">
            <v>M00</v>
          </cell>
          <cell r="G3428">
            <v>38084</v>
          </cell>
          <cell r="M3428" t="str">
            <v>KIT, PARKER CYLINDER PISTON</v>
          </cell>
        </row>
        <row r="3429">
          <cell r="B3429" t="str">
            <v>KIT-850587</v>
          </cell>
          <cell r="C3429" t="str">
            <v>MISSING</v>
          </cell>
          <cell r="D3429" t="str">
            <v>M00</v>
          </cell>
          <cell r="G3429">
            <v>37958</v>
          </cell>
          <cell r="M3429" t="str">
            <v>KIT, PISTON AND TUBE SEAL        P10</v>
          </cell>
        </row>
        <row r="3430">
          <cell r="B3430" t="str">
            <v>KIT-850588</v>
          </cell>
          <cell r="C3430" t="str">
            <v>MISSING</v>
          </cell>
          <cell r="D3430" t="str">
            <v>M00</v>
          </cell>
          <cell r="G3430">
            <v>37958</v>
          </cell>
          <cell r="M3430" t="str">
            <v>KIT, PISTON &amp; TUBE SEAL/DOOR CYL</v>
          </cell>
        </row>
        <row r="3431">
          <cell r="B3431" t="str">
            <v>KIT-850589</v>
          </cell>
          <cell r="C3431" t="str">
            <v>MISSING</v>
          </cell>
          <cell r="D3431" t="str">
            <v>M00</v>
          </cell>
          <cell r="G3431">
            <v>37958</v>
          </cell>
          <cell r="M3431" t="str">
            <v>KIT, PISTON P106876              P10</v>
          </cell>
        </row>
        <row r="3432">
          <cell r="B3432" t="str">
            <v>KIT-850590</v>
          </cell>
          <cell r="C3432" t="str">
            <v>MISSING</v>
          </cell>
          <cell r="D3432" t="str">
            <v>M00</v>
          </cell>
          <cell r="G3432">
            <v>37958</v>
          </cell>
          <cell r="M3432" t="str">
            <v>KIT, PISTON SEAL                  P6</v>
          </cell>
        </row>
        <row r="3433">
          <cell r="B3433" t="str">
            <v>KIT-850591</v>
          </cell>
          <cell r="C3433" t="str">
            <v>MISSING</v>
          </cell>
          <cell r="D3433" t="str">
            <v>M00</v>
          </cell>
          <cell r="F3433" t="str">
            <v>X</v>
          </cell>
          <cell r="G3433">
            <v>36454</v>
          </cell>
          <cell r="M3433" t="str">
            <v>KIT, PISTON SEAL P106877          X2</v>
          </cell>
        </row>
        <row r="3434">
          <cell r="B3434" t="str">
            <v>KIT-850592</v>
          </cell>
          <cell r="C3434" t="str">
            <v>MISSING</v>
          </cell>
          <cell r="D3434" t="str">
            <v>M00</v>
          </cell>
          <cell r="G3434">
            <v>37958</v>
          </cell>
          <cell r="M3434" t="str">
            <v>KIT, PUMP SEAL &amp; GASKET           #1</v>
          </cell>
        </row>
        <row r="3435">
          <cell r="B3435" t="str">
            <v>KIT-850593</v>
          </cell>
          <cell r="C3435" t="str">
            <v>MISSING</v>
          </cell>
          <cell r="D3435" t="str">
            <v>M00</v>
          </cell>
          <cell r="F3435" t="str">
            <v>X</v>
          </cell>
          <cell r="G3435">
            <v>36168</v>
          </cell>
          <cell r="M3435" t="str">
            <v>KIT, RACINE VANE       778267 RACINE</v>
          </cell>
        </row>
        <row r="3436">
          <cell r="B3436" t="str">
            <v>KIT-850594</v>
          </cell>
          <cell r="C3436" t="str">
            <v>MISSING</v>
          </cell>
          <cell r="D3436" t="str">
            <v>M00</v>
          </cell>
          <cell r="F3436" t="str">
            <v>X</v>
          </cell>
          <cell r="G3436">
            <v>36145</v>
          </cell>
          <cell r="M3436" t="str">
            <v>KIT, REPAIR HYD PMP VICKERS       91</v>
          </cell>
        </row>
        <row r="3437">
          <cell r="B3437" t="str">
            <v>KIT-850595</v>
          </cell>
          <cell r="C3437" t="str">
            <v>MISSING</v>
          </cell>
          <cell r="D3437" t="str">
            <v>M00</v>
          </cell>
          <cell r="G3437">
            <v>37935</v>
          </cell>
          <cell r="M3437" t="str">
            <v>DEL*KIT, RK2AHL0061 5/8" BUNAN ROD</v>
          </cell>
        </row>
        <row r="3438">
          <cell r="B3438" t="str">
            <v>KIT-850596</v>
          </cell>
          <cell r="C3438" t="str">
            <v>MISSING</v>
          </cell>
          <cell r="D3438" t="str">
            <v>M00</v>
          </cell>
          <cell r="G3438">
            <v>37958</v>
          </cell>
          <cell r="M3438" t="str">
            <v>KIT, ROD P104266                 P10</v>
          </cell>
        </row>
        <row r="3439">
          <cell r="B3439" t="str">
            <v>KIT-850597</v>
          </cell>
          <cell r="C3439" t="str">
            <v>MISSING</v>
          </cell>
          <cell r="D3439" t="str">
            <v>M00</v>
          </cell>
          <cell r="G3439">
            <v>37958</v>
          </cell>
          <cell r="M3439" t="str">
            <v>KIT, ROD CARTRIDGE          P106406-</v>
          </cell>
        </row>
        <row r="3440">
          <cell r="B3440" t="str">
            <v>KIT-850598</v>
          </cell>
          <cell r="C3440" t="str">
            <v>MISSING</v>
          </cell>
          <cell r="D3440" t="str">
            <v>M00</v>
          </cell>
          <cell r="G3440">
            <v>37958</v>
          </cell>
          <cell r="M3440" t="str">
            <v>KIT, ROD CARTRIDGE/FURNACE DOOR CYL</v>
          </cell>
        </row>
        <row r="3441">
          <cell r="B3441" t="str">
            <v>KIT-850599</v>
          </cell>
          <cell r="C3441" t="str">
            <v>MISSING</v>
          </cell>
          <cell r="D3441" t="str">
            <v>M00</v>
          </cell>
          <cell r="F3441" t="str">
            <v>X</v>
          </cell>
          <cell r="G3441">
            <v>36143</v>
          </cell>
          <cell r="M3441" t="str">
            <v>KIT, ROD SEAL                P68150-</v>
          </cell>
        </row>
        <row r="3442">
          <cell r="B3442" t="str">
            <v>KIT-850600</v>
          </cell>
          <cell r="C3442" t="str">
            <v>MISSING</v>
          </cell>
          <cell r="D3442" t="str">
            <v>M00</v>
          </cell>
          <cell r="G3442">
            <v>37958</v>
          </cell>
          <cell r="M3442" t="str">
            <v>KIT, ROD SEAL/MAGGIE CYLINDER</v>
          </cell>
        </row>
        <row r="3443">
          <cell r="B3443" t="str">
            <v>KIT-850601</v>
          </cell>
          <cell r="C3443" t="str">
            <v>MISSING</v>
          </cell>
          <cell r="D3443" t="str">
            <v>M00</v>
          </cell>
          <cell r="F3443" t="str">
            <v>X</v>
          </cell>
          <cell r="G3443">
            <v>37384</v>
          </cell>
          <cell r="M3443" t="str">
            <v>KIT, SEAL FOR VAL072 FOR +GF+</v>
          </cell>
        </row>
        <row r="3444">
          <cell r="B3444" t="str">
            <v>KIT-850602</v>
          </cell>
          <cell r="C3444" t="str">
            <v>MISSING</v>
          </cell>
          <cell r="D3444" t="str">
            <v>M00</v>
          </cell>
          <cell r="G3444">
            <v>37958</v>
          </cell>
          <cell r="M3444" t="str">
            <v>KIT, SEAL P104227 REXROTH,ROD,VITON</v>
          </cell>
        </row>
        <row r="3445">
          <cell r="B3445" t="str">
            <v>KIT-850603</v>
          </cell>
          <cell r="C3445" t="str">
            <v>MISSING</v>
          </cell>
          <cell r="D3445" t="str">
            <v>M00</v>
          </cell>
          <cell r="G3445">
            <v>37956</v>
          </cell>
          <cell r="M3445" t="str">
            <v>KIT, SQUARE "D" CONTACT</v>
          </cell>
        </row>
        <row r="3446">
          <cell r="B3446" t="str">
            <v>KIT-850604</v>
          </cell>
          <cell r="C3446" t="str">
            <v>MISSING</v>
          </cell>
          <cell r="D3446" t="str">
            <v>M00</v>
          </cell>
          <cell r="G3446">
            <v>37956</v>
          </cell>
          <cell r="M3446" t="str">
            <v>KIT, SQUARE "D" CONTACT  #9998-CA81</v>
          </cell>
        </row>
        <row r="3447">
          <cell r="B3447" t="str">
            <v>KIT-850605</v>
          </cell>
          <cell r="C3447" t="str">
            <v>MISSING</v>
          </cell>
          <cell r="D3447" t="str">
            <v>M00</v>
          </cell>
          <cell r="F3447" t="str">
            <v>X</v>
          </cell>
          <cell r="G3447">
            <v>36168</v>
          </cell>
          <cell r="M3447" t="str">
            <v>KIT, TOM THUMB REPAIR          3416-</v>
          </cell>
        </row>
        <row r="3448">
          <cell r="B3448" t="str">
            <v>KIT-850606</v>
          </cell>
          <cell r="C3448" t="str">
            <v>MISSING</v>
          </cell>
          <cell r="D3448" t="str">
            <v>M00</v>
          </cell>
          <cell r="G3448">
            <v>37901</v>
          </cell>
          <cell r="M3448" t="str">
            <v>DEL*KIT, TUBE SEAL/MAGGIE CYLINDER</v>
          </cell>
        </row>
        <row r="3449">
          <cell r="B3449" t="str">
            <v>KIT-850607</v>
          </cell>
          <cell r="C3449" t="str">
            <v>MISSING</v>
          </cell>
          <cell r="D3449" t="str">
            <v>M00</v>
          </cell>
          <cell r="G3449">
            <v>37958</v>
          </cell>
          <cell r="M3449" t="str">
            <v>KIT, VESTIBULE DOOR CYL PK 12M-300B</v>
          </cell>
        </row>
        <row r="3450">
          <cell r="B3450" t="str">
            <v>KIT-850608</v>
          </cell>
          <cell r="C3450" t="str">
            <v>MISSING</v>
          </cell>
          <cell r="D3450" t="str">
            <v>M00</v>
          </cell>
          <cell r="F3450" t="str">
            <v>X</v>
          </cell>
          <cell r="G3450">
            <v>37384</v>
          </cell>
          <cell r="M3450" t="str">
            <v>KIT, WINDOW SEAL FOR GF    568-267-0</v>
          </cell>
        </row>
        <row r="3451">
          <cell r="B3451" t="str">
            <v>KIT-850851</v>
          </cell>
          <cell r="C3451" t="str">
            <v>MISSING</v>
          </cell>
          <cell r="D3451" t="str">
            <v>M00</v>
          </cell>
          <cell r="F3451" t="str">
            <v>X</v>
          </cell>
          <cell r="G3451">
            <v>36143</v>
          </cell>
          <cell r="M3451" t="str">
            <v>KIT, MAGGIE CYLINDER MOUNTING</v>
          </cell>
        </row>
        <row r="3452">
          <cell r="B3452" t="str">
            <v>KIT-851106</v>
          </cell>
          <cell r="C3452" t="str">
            <v>MISSING</v>
          </cell>
          <cell r="D3452" t="str">
            <v>M00</v>
          </cell>
          <cell r="G3452">
            <v>37959</v>
          </cell>
          <cell r="M3452" t="str">
            <v>KIT OFP-23758-TS</v>
          </cell>
        </row>
        <row r="3453">
          <cell r="B3453" t="str">
            <v>KIT-851107</v>
          </cell>
          <cell r="C3453" t="str">
            <v>MISSING</v>
          </cell>
          <cell r="D3453" t="str">
            <v>M00</v>
          </cell>
          <cell r="G3453">
            <v>37959</v>
          </cell>
          <cell r="M3453" t="str">
            <v>KIT OFP- Z-23737-TS</v>
          </cell>
        </row>
        <row r="3454">
          <cell r="B3454" t="str">
            <v>KIT-851410</v>
          </cell>
          <cell r="C3454" t="str">
            <v>MISSING</v>
          </cell>
          <cell r="D3454" t="str">
            <v>M00</v>
          </cell>
          <cell r="G3454">
            <v>37942</v>
          </cell>
          <cell r="M3454" t="str">
            <v>6-900013-C VANE KIT 8PC       (PANGB</v>
          </cell>
        </row>
        <row r="3455">
          <cell r="B3455" t="str">
            <v>KIT-851412</v>
          </cell>
          <cell r="C3455" t="str">
            <v>MISSING</v>
          </cell>
          <cell r="D3455" t="str">
            <v>M00</v>
          </cell>
          <cell r="G3455">
            <v>37958</v>
          </cell>
          <cell r="M3455" t="str">
            <v>28198 MOTOR MOUNT KIT ROYAL      (JH</v>
          </cell>
        </row>
        <row r="3456">
          <cell r="B3456" t="str">
            <v>KIT-851427</v>
          </cell>
          <cell r="C3456" t="str">
            <v>MISSING</v>
          </cell>
          <cell r="D3456" t="str">
            <v>M00</v>
          </cell>
          <cell r="G3456">
            <v>37942</v>
          </cell>
          <cell r="M3456" t="str">
            <v>427073 TUNE UP KIT WHEELABRATOR</v>
          </cell>
        </row>
        <row r="3457">
          <cell r="B3457" t="str">
            <v>KIT-851428</v>
          </cell>
          <cell r="C3457" t="str">
            <v>MISSING</v>
          </cell>
          <cell r="D3457" t="str">
            <v>M00</v>
          </cell>
          <cell r="G3457">
            <v>37942</v>
          </cell>
          <cell r="M3457" t="str">
            <v>P870249 TUNE KIT PANGBORN</v>
          </cell>
        </row>
        <row r="3458">
          <cell r="B3458" t="str">
            <v>KIT-851429</v>
          </cell>
          <cell r="C3458" t="str">
            <v>MISSING</v>
          </cell>
          <cell r="D3458" t="str">
            <v>M00</v>
          </cell>
          <cell r="G3458">
            <v>37942</v>
          </cell>
          <cell r="M3458" t="str">
            <v>S632733 SPOUT KIT           PANGBORN</v>
          </cell>
        </row>
        <row r="3459">
          <cell r="B3459" t="str">
            <v>KIT-851465</v>
          </cell>
          <cell r="C3459" t="str">
            <v>MISSING</v>
          </cell>
          <cell r="D3459" t="str">
            <v>M00</v>
          </cell>
          <cell r="G3459">
            <v>37971</v>
          </cell>
          <cell r="M3459" t="str">
            <v>DEL*KIT 11009109030 FOR CHAMP 1600</v>
          </cell>
        </row>
        <row r="3460">
          <cell r="B3460" t="str">
            <v>KIT-851559</v>
          </cell>
          <cell r="C3460" t="str">
            <v>MISSING</v>
          </cell>
          <cell r="D3460" t="str">
            <v>M00</v>
          </cell>
          <cell r="G3460">
            <v>37971</v>
          </cell>
          <cell r="M3460" t="str">
            <v>M5REPKITCSAO KIT FOR SCISSOR LIFT CY</v>
          </cell>
        </row>
        <row r="3461">
          <cell r="B3461" t="str">
            <v>KIT-851616</v>
          </cell>
          <cell r="C3461" t="str">
            <v>MISSING</v>
          </cell>
          <cell r="D3461" t="str">
            <v>M00</v>
          </cell>
          <cell r="F3461" t="str">
            <v>X</v>
          </cell>
          <cell r="G3461">
            <v>37464</v>
          </cell>
          <cell r="M3461" t="str">
            <v>FURANCE DOOR ROD KIT RK1-2-M 125 B</v>
          </cell>
        </row>
        <row r="3462">
          <cell r="B3462" t="str">
            <v>KIT-851617</v>
          </cell>
          <cell r="C3462" t="str">
            <v>MISSING</v>
          </cell>
          <cell r="D3462" t="str">
            <v>M00</v>
          </cell>
          <cell r="F3462" t="str">
            <v>X</v>
          </cell>
          <cell r="G3462">
            <v>37464</v>
          </cell>
          <cell r="M3462" t="str">
            <v>FURANCE DOOR PISTON KIT PK 1-2-M 600</v>
          </cell>
        </row>
        <row r="3463">
          <cell r="B3463" t="str">
            <v>KIT-851628</v>
          </cell>
          <cell r="C3463" t="str">
            <v>MISSING</v>
          </cell>
          <cell r="D3463" t="str">
            <v>M00</v>
          </cell>
          <cell r="G3463">
            <v>37958</v>
          </cell>
          <cell r="M3463" t="str">
            <v>FURNACE  DOOR ROD KIT RK1 2-M-125B</v>
          </cell>
        </row>
        <row r="3464">
          <cell r="B3464" t="str">
            <v>KIT-851629</v>
          </cell>
          <cell r="C3464" t="str">
            <v>MISSING</v>
          </cell>
          <cell r="D3464" t="str">
            <v>M00</v>
          </cell>
          <cell r="G3464">
            <v>37958</v>
          </cell>
          <cell r="M3464" t="str">
            <v>FURNACE DOOR PISTON SET PK-12M-600B</v>
          </cell>
        </row>
        <row r="3465">
          <cell r="B3465" t="str">
            <v>KIT-851637</v>
          </cell>
          <cell r="C3465" t="str">
            <v>MISSING</v>
          </cell>
          <cell r="D3465" t="str">
            <v>M00</v>
          </cell>
          <cell r="G3465">
            <v>37958</v>
          </cell>
          <cell r="M3465" t="str">
            <v>ROD KIT RK 1-2-M 075-B FURNANCE</v>
          </cell>
        </row>
        <row r="3466">
          <cell r="B3466" t="str">
            <v>KIT-851638</v>
          </cell>
          <cell r="C3466" t="str">
            <v>MISSING</v>
          </cell>
          <cell r="D3466" t="str">
            <v>M00</v>
          </cell>
          <cell r="G3466">
            <v>37958</v>
          </cell>
          <cell r="M3466" t="str">
            <v>ROD KIT RK 1-2-M 200-B SUR. ELEVATOR</v>
          </cell>
        </row>
        <row r="3467">
          <cell r="B3467" t="str">
            <v>KIT-851639</v>
          </cell>
          <cell r="C3467" t="str">
            <v>MISSING</v>
          </cell>
          <cell r="D3467" t="str">
            <v>M00</v>
          </cell>
          <cell r="G3467">
            <v>37960</v>
          </cell>
          <cell r="M3467" t="str">
            <v>CYLINDER REPAIR KIT 3003190  (SURFAC</v>
          </cell>
        </row>
        <row r="3468">
          <cell r="B3468" t="str">
            <v>KIT-851652</v>
          </cell>
          <cell r="C3468" t="str">
            <v>MISSING</v>
          </cell>
          <cell r="D3468" t="str">
            <v>M00</v>
          </cell>
          <cell r="G3468">
            <v>37958</v>
          </cell>
          <cell r="M3468" t="str">
            <v>FURANCE DOOR PISTON KIT PK 1-2-M 400</v>
          </cell>
        </row>
        <row r="3469">
          <cell r="B3469" t="str">
            <v>KIT-851653</v>
          </cell>
          <cell r="C3469" t="str">
            <v>MISSING</v>
          </cell>
          <cell r="D3469" t="str">
            <v>M00</v>
          </cell>
          <cell r="G3469">
            <v>37958</v>
          </cell>
          <cell r="M3469" t="str">
            <v>FURANCE DOOR ROD KIT PK 1-2-M 100 B</v>
          </cell>
        </row>
        <row r="3470">
          <cell r="B3470" t="str">
            <v>KIT-851656</v>
          </cell>
          <cell r="C3470" t="str">
            <v>MISSING</v>
          </cell>
          <cell r="D3470" t="str">
            <v>M00</v>
          </cell>
          <cell r="G3470">
            <v>37958</v>
          </cell>
          <cell r="M3470" t="str">
            <v>3044646K CYLINDER / VITON PACKING KI</v>
          </cell>
        </row>
        <row r="3471">
          <cell r="B3471" t="str">
            <v>KIT-851662</v>
          </cell>
          <cell r="C3471" t="str">
            <v>MISSING</v>
          </cell>
          <cell r="D3471" t="str">
            <v>M00</v>
          </cell>
          <cell r="G3471">
            <v>37958</v>
          </cell>
          <cell r="M3471" t="str">
            <v>EL-2671 REBUILT KIT FOR DOOR CYL (RE</v>
          </cell>
        </row>
        <row r="3472">
          <cell r="B3472" t="str">
            <v>KIT-851713</v>
          </cell>
          <cell r="C3472" t="str">
            <v>MISSING</v>
          </cell>
          <cell r="D3472" t="str">
            <v>M00</v>
          </cell>
          <cell r="G3472">
            <v>38121</v>
          </cell>
          <cell r="M3472" t="str">
            <v>02-9551-58 WILDEN T2/WIL-FLEX1" PUMP</v>
          </cell>
        </row>
        <row r="3473">
          <cell r="B3473" t="str">
            <v>KLUB-01-GH6</v>
          </cell>
          <cell r="C3473" t="str">
            <v>MISSING</v>
          </cell>
          <cell r="D3473">
            <v>410</v>
          </cell>
          <cell r="G3473">
            <v>37963</v>
          </cell>
          <cell r="M3473" t="str">
            <v>OIL, SYNTHETIC GEAR, HIGH TEMP</v>
          </cell>
        </row>
        <row r="3474">
          <cell r="B3474" t="str">
            <v>KLUB-10-GH6</v>
          </cell>
          <cell r="C3474" t="str">
            <v>MISSING</v>
          </cell>
          <cell r="D3474">
            <v>400</v>
          </cell>
          <cell r="G3474">
            <v>38075</v>
          </cell>
          <cell r="M3474" t="str">
            <v>Synthetic Gear Oil Rev. 2.1</v>
          </cell>
        </row>
        <row r="3475">
          <cell r="B3475" t="str">
            <v>KT-850609</v>
          </cell>
          <cell r="C3475" t="str">
            <v>MISSING</v>
          </cell>
          <cell r="D3475" t="str">
            <v>M00</v>
          </cell>
          <cell r="F3475" t="str">
            <v>X</v>
          </cell>
          <cell r="G3475">
            <v>36143</v>
          </cell>
          <cell r="M3475" t="str">
            <v>SPRINGS FOR O'RING KIT FX338-26</v>
          </cell>
        </row>
        <row r="3476">
          <cell r="B3476" t="str">
            <v>L201083-002</v>
          </cell>
          <cell r="C3476" t="str">
            <v>MISSING</v>
          </cell>
          <cell r="D3476">
            <v>400</v>
          </cell>
          <cell r="H3476" t="str">
            <v>L201083-002</v>
          </cell>
          <cell r="M3476" t="str">
            <v>BOLT,1/4X20X.50</v>
          </cell>
        </row>
        <row r="3477">
          <cell r="B3477" t="str">
            <v>L201560-001</v>
          </cell>
          <cell r="C3477" t="str">
            <v>MISSING</v>
          </cell>
          <cell r="D3477">
            <v>400</v>
          </cell>
          <cell r="H3477" t="str">
            <v>L201560-001</v>
          </cell>
          <cell r="M3477" t="str">
            <v>SCREW M4X.07X20 SHCS</v>
          </cell>
        </row>
        <row r="3478">
          <cell r="B3478" t="str">
            <v>L201563-001</v>
          </cell>
          <cell r="C3478" t="str">
            <v>MISSING</v>
          </cell>
          <cell r="D3478">
            <v>400</v>
          </cell>
          <cell r="H3478" t="str">
            <v>L201563-001</v>
          </cell>
          <cell r="M3478" t="str">
            <v>M5X.8X10MM SHCS</v>
          </cell>
        </row>
        <row r="3479">
          <cell r="B3479" t="str">
            <v>L201565-001</v>
          </cell>
          <cell r="C3479" t="str">
            <v>MISSING</v>
          </cell>
          <cell r="D3479">
            <v>400</v>
          </cell>
          <cell r="G3479">
            <v>36741</v>
          </cell>
          <cell r="H3479" t="str">
            <v>L201565-001</v>
          </cell>
          <cell r="M3479" t="str">
            <v>M5X.8X16MM SHCS</v>
          </cell>
        </row>
        <row r="3480">
          <cell r="B3480" t="str">
            <v>L201568-001</v>
          </cell>
          <cell r="C3480" t="str">
            <v>MISSING</v>
          </cell>
          <cell r="D3480">
            <v>400</v>
          </cell>
          <cell r="G3480">
            <v>36741</v>
          </cell>
          <cell r="H3480" t="str">
            <v>L201565-001</v>
          </cell>
          <cell r="M3480" t="str">
            <v>M5X.8X25MM SHCS</v>
          </cell>
        </row>
        <row r="3481">
          <cell r="B3481" t="str">
            <v>L201570-001</v>
          </cell>
          <cell r="C3481" t="str">
            <v>MISSING</v>
          </cell>
          <cell r="D3481">
            <v>400</v>
          </cell>
          <cell r="H3481" t="str">
            <v>L201570-001</v>
          </cell>
          <cell r="M3481" t="str">
            <v>M5X.8X35MM SHCS</v>
          </cell>
        </row>
        <row r="3482">
          <cell r="B3482" t="str">
            <v>L201582-001</v>
          </cell>
          <cell r="C3482" t="str">
            <v>MISSING</v>
          </cell>
          <cell r="D3482">
            <v>400</v>
          </cell>
          <cell r="G3482">
            <v>36741</v>
          </cell>
          <cell r="H3482" t="str">
            <v>L201582-001</v>
          </cell>
          <cell r="M3482" t="str">
            <v>M4X6MM BHCS</v>
          </cell>
        </row>
        <row r="3483">
          <cell r="B3483" t="str">
            <v>L201659-001</v>
          </cell>
          <cell r="C3483" t="str">
            <v>MISSING</v>
          </cell>
          <cell r="D3483">
            <v>400</v>
          </cell>
          <cell r="G3483">
            <v>36741</v>
          </cell>
          <cell r="H3483" t="str">
            <v>L201659-001</v>
          </cell>
          <cell r="M3483" t="str">
            <v>M4X.7X8 SELF TAPPING SCREW</v>
          </cell>
        </row>
        <row r="3484">
          <cell r="B3484" t="str">
            <v>L201660-001</v>
          </cell>
          <cell r="C3484" t="str">
            <v>MISSING</v>
          </cell>
          <cell r="D3484">
            <v>400</v>
          </cell>
          <cell r="H3484" t="str">
            <v>L201660-001</v>
          </cell>
          <cell r="M3484" t="str">
            <v>M5X20 FHSCS</v>
          </cell>
        </row>
        <row r="3485">
          <cell r="B3485" t="str">
            <v>L201665-001</v>
          </cell>
          <cell r="C3485" t="str">
            <v>MISSING</v>
          </cell>
          <cell r="D3485">
            <v>400</v>
          </cell>
          <cell r="H3485" t="str">
            <v>L201665-001</v>
          </cell>
          <cell r="M3485" t="str">
            <v>M8X1.25X16MM, HEX HEAD SCREW</v>
          </cell>
        </row>
        <row r="3486">
          <cell r="B3486" t="str">
            <v>L201677-001</v>
          </cell>
          <cell r="C3486" t="str">
            <v>MISSING</v>
          </cell>
          <cell r="D3486">
            <v>400</v>
          </cell>
          <cell r="G3486">
            <v>36741</v>
          </cell>
          <cell r="H3486" t="str">
            <v>L201677-001</v>
          </cell>
          <cell r="M3486" t="str">
            <v>M4X.7X10MM SHCS</v>
          </cell>
        </row>
        <row r="3487">
          <cell r="B3487" t="str">
            <v>L201678-001</v>
          </cell>
          <cell r="C3487" t="str">
            <v>MISSING</v>
          </cell>
          <cell r="D3487">
            <v>400</v>
          </cell>
          <cell r="H3487" t="str">
            <v>L201678-001</v>
          </cell>
          <cell r="M3487" t="str">
            <v>M5X.8X70MM SHCS</v>
          </cell>
        </row>
        <row r="3488">
          <cell r="B3488" t="str">
            <v>L201679-001</v>
          </cell>
          <cell r="C3488" t="str">
            <v>MISSING</v>
          </cell>
          <cell r="D3488">
            <v>400</v>
          </cell>
          <cell r="G3488">
            <v>36741</v>
          </cell>
          <cell r="H3488" t="str">
            <v>L201679-001</v>
          </cell>
          <cell r="M3488" t="str">
            <v>M5X.8X20MM SHCS</v>
          </cell>
        </row>
        <row r="3489">
          <cell r="B3489" t="str">
            <v>L201680-001</v>
          </cell>
          <cell r="C3489" t="str">
            <v>MISSING</v>
          </cell>
          <cell r="D3489">
            <v>400</v>
          </cell>
          <cell r="G3489">
            <v>36741</v>
          </cell>
          <cell r="H3489" t="str">
            <v>L201680-001</v>
          </cell>
          <cell r="M3489" t="str">
            <v>M5X.8X18 SHCS</v>
          </cell>
        </row>
        <row r="3490">
          <cell r="B3490" t="str">
            <v>L201686-001</v>
          </cell>
          <cell r="C3490" t="str">
            <v>MISSING</v>
          </cell>
          <cell r="D3490">
            <v>400</v>
          </cell>
          <cell r="H3490" t="str">
            <v>L201686-001</v>
          </cell>
          <cell r="M3490" t="str">
            <v>M4X.7X18MM BHCS</v>
          </cell>
        </row>
        <row r="3491">
          <cell r="B3491" t="str">
            <v>L201689-001</v>
          </cell>
          <cell r="C3491" t="str">
            <v>MISSING</v>
          </cell>
          <cell r="D3491">
            <v>400</v>
          </cell>
          <cell r="H3491" t="str">
            <v>L201689-001</v>
          </cell>
          <cell r="M3491" t="str">
            <v>M5X.8X12MM LHCS</v>
          </cell>
        </row>
        <row r="3492">
          <cell r="B3492" t="str">
            <v>L201700-001</v>
          </cell>
          <cell r="C3492" t="str">
            <v>MISSING</v>
          </cell>
          <cell r="D3492">
            <v>400</v>
          </cell>
          <cell r="H3492" t="str">
            <v>L201700-001</v>
          </cell>
          <cell r="M3492" t="str">
            <v>M4X8 SHCS</v>
          </cell>
        </row>
        <row r="3493">
          <cell r="B3493" t="str">
            <v>L201812-001</v>
          </cell>
          <cell r="C3493" t="str">
            <v>MISSING</v>
          </cell>
          <cell r="D3493">
            <v>400</v>
          </cell>
          <cell r="H3493" t="str">
            <v>L201812-001</v>
          </cell>
          <cell r="M3493" t="str">
            <v>M10X30MM FLANGE SHCS</v>
          </cell>
        </row>
        <row r="3494">
          <cell r="B3494" t="str">
            <v>L201829-001</v>
          </cell>
          <cell r="C3494" t="str">
            <v>MISSING</v>
          </cell>
          <cell r="D3494">
            <v>400</v>
          </cell>
          <cell r="H3494" t="str">
            <v>L201829-001</v>
          </cell>
          <cell r="M3494" t="str">
            <v>M6X1X35 SHCS</v>
          </cell>
        </row>
        <row r="3495">
          <cell r="B3495" t="str">
            <v>L600906-001</v>
          </cell>
          <cell r="C3495" t="str">
            <v>MISSING</v>
          </cell>
          <cell r="D3495">
            <v>400</v>
          </cell>
          <cell r="H3495" t="str">
            <v>L600906-001</v>
          </cell>
          <cell r="M3495" t="str">
            <v>.335X.75X.090, WASHER</v>
          </cell>
        </row>
        <row r="3496">
          <cell r="B3496" t="str">
            <v>L600907-001</v>
          </cell>
          <cell r="C3496" t="str">
            <v>MISSING</v>
          </cell>
          <cell r="D3496">
            <v>400</v>
          </cell>
          <cell r="H3496" t="str">
            <v>L600907-001</v>
          </cell>
          <cell r="M3496" t="str">
            <v>WASHER, .252X.592X.90</v>
          </cell>
        </row>
        <row r="3497">
          <cell r="B3497" t="str">
            <v>L600909-001</v>
          </cell>
          <cell r="C3497" t="str">
            <v>MISSING</v>
          </cell>
          <cell r="D3497">
            <v>400</v>
          </cell>
          <cell r="H3497" t="str">
            <v>L600909-001</v>
          </cell>
          <cell r="M3497" t="str">
            <v>.203X.309X.060, WASHER</v>
          </cell>
        </row>
        <row r="3498">
          <cell r="B3498" t="str">
            <v>L600914-001</v>
          </cell>
          <cell r="C3498" t="str">
            <v>MISSING</v>
          </cell>
          <cell r="D3498">
            <v>400</v>
          </cell>
          <cell r="H3498" t="str">
            <v>L600914-001</v>
          </cell>
          <cell r="M3498" t="str">
            <v>FLAT WASHER</v>
          </cell>
        </row>
        <row r="3499">
          <cell r="B3499" t="str">
            <v>LCH-850610</v>
          </cell>
          <cell r="C3499" t="str">
            <v>MISSING</v>
          </cell>
          <cell r="D3499" t="str">
            <v>M00</v>
          </cell>
          <cell r="F3499" t="str">
            <v>X</v>
          </cell>
          <cell r="G3499">
            <v>36145</v>
          </cell>
          <cell r="M3499" t="str">
            <v>LATCH, S/N 1938929 M3200         22J</v>
          </cell>
        </row>
        <row r="3500">
          <cell r="B3500" t="str">
            <v>LEV-850611</v>
          </cell>
          <cell r="C3500" t="str">
            <v>MISSING</v>
          </cell>
          <cell r="D3500" t="str">
            <v>M00</v>
          </cell>
          <cell r="F3500" t="str">
            <v>X</v>
          </cell>
          <cell r="G3500">
            <v>36145</v>
          </cell>
          <cell r="M3500" t="str">
            <v>LEVER OR BRACKET                  27</v>
          </cell>
        </row>
        <row r="3501">
          <cell r="B3501" t="str">
            <v>LEV-850612</v>
          </cell>
          <cell r="C3501" t="str">
            <v>MISSING</v>
          </cell>
          <cell r="D3501" t="str">
            <v>M00</v>
          </cell>
          <cell r="F3501" t="str">
            <v>X</v>
          </cell>
          <cell r="G3501">
            <v>37134</v>
          </cell>
          <cell r="M3501" t="str">
            <v>LEVER, 706115 AT/PN               #2</v>
          </cell>
        </row>
        <row r="3502">
          <cell r="B3502" t="str">
            <v>LMP-850613</v>
          </cell>
          <cell r="C3502" t="str">
            <v>MISSING</v>
          </cell>
          <cell r="D3502" t="str">
            <v>M00</v>
          </cell>
          <cell r="F3502" t="str">
            <v>X</v>
          </cell>
          <cell r="G3502">
            <v>36143</v>
          </cell>
          <cell r="M3502" t="str">
            <v>HAL.BULB 20W 6V                    G</v>
          </cell>
        </row>
        <row r="3503">
          <cell r="B3503" t="str">
            <v>LMP-850614</v>
          </cell>
          <cell r="C3503" t="str">
            <v>MISSING</v>
          </cell>
          <cell r="D3503" t="str">
            <v>M00</v>
          </cell>
          <cell r="G3503">
            <v>36143</v>
          </cell>
          <cell r="M3503" t="str">
            <v>INDICATOR LAMP/PILOT LAMP</v>
          </cell>
        </row>
        <row r="3504">
          <cell r="B3504" t="str">
            <v>LMP-850615</v>
          </cell>
          <cell r="C3504" t="str">
            <v>MISSING</v>
          </cell>
          <cell r="D3504" t="str">
            <v>M00</v>
          </cell>
          <cell r="G3504">
            <v>36143</v>
          </cell>
          <cell r="M3504" t="str">
            <v>LAMP, 670-1015                   L-9</v>
          </cell>
        </row>
        <row r="3505">
          <cell r="B3505" t="str">
            <v>LMP-850616</v>
          </cell>
          <cell r="C3505" t="str">
            <v>MISSING</v>
          </cell>
          <cell r="D3505" t="str">
            <v>M00</v>
          </cell>
          <cell r="G3505">
            <v>37956</v>
          </cell>
          <cell r="M3505" t="str">
            <v>LAMP, CLUSTER PILOT      800T-N52-XG</v>
          </cell>
        </row>
        <row r="3506">
          <cell r="B3506" t="str">
            <v>LMP-850617</v>
          </cell>
          <cell r="C3506" t="str">
            <v>MISSING</v>
          </cell>
          <cell r="D3506" t="str">
            <v>M00</v>
          </cell>
          <cell r="F3506" t="str">
            <v>X</v>
          </cell>
          <cell r="G3506">
            <v>36143</v>
          </cell>
          <cell r="M3506" t="str">
            <v>LAMP, FLOW TUBE 7013822          701</v>
          </cell>
        </row>
        <row r="3507">
          <cell r="B3507" t="str">
            <v>LMP-850618</v>
          </cell>
          <cell r="C3507" t="str">
            <v>MISSING</v>
          </cell>
          <cell r="D3507" t="str">
            <v>M00</v>
          </cell>
          <cell r="F3507" t="str">
            <v>X</v>
          </cell>
          <cell r="G3507">
            <v>36143</v>
          </cell>
          <cell r="M3507" t="str">
            <v>LAMP, FLUORSCENT                  F2</v>
          </cell>
        </row>
        <row r="3508">
          <cell r="B3508" t="str">
            <v>LMP-850619</v>
          </cell>
          <cell r="C3508" t="str">
            <v>MISSING</v>
          </cell>
          <cell r="D3508" t="str">
            <v>M00</v>
          </cell>
          <cell r="G3508">
            <v>37951</v>
          </cell>
          <cell r="M3508" t="str">
            <v>LAMP, FOR NEW LAZER              211</v>
          </cell>
        </row>
        <row r="3509">
          <cell r="B3509" t="str">
            <v>LMP-850620</v>
          </cell>
          <cell r="C3509" t="str">
            <v>MISSING</v>
          </cell>
          <cell r="D3509" t="str">
            <v>M00</v>
          </cell>
          <cell r="F3509" t="str">
            <v>X</v>
          </cell>
          <cell r="G3509">
            <v>36143</v>
          </cell>
          <cell r="M3509" t="str">
            <v>LAMP, PHILLIPS 24996-1           F40</v>
          </cell>
        </row>
        <row r="3510">
          <cell r="B3510" t="str">
            <v>LMP-850621</v>
          </cell>
          <cell r="C3510" t="str">
            <v>MISSING</v>
          </cell>
          <cell r="D3510" t="str">
            <v>M00</v>
          </cell>
          <cell r="G3510">
            <v>38084</v>
          </cell>
          <cell r="M3510" t="str">
            <v>LAMP, STARTER                      F</v>
          </cell>
        </row>
        <row r="3511">
          <cell r="B3511" t="str">
            <v>LMP-850622</v>
          </cell>
          <cell r="C3511" t="str">
            <v>MISSING</v>
          </cell>
          <cell r="D3511" t="str">
            <v>M00</v>
          </cell>
          <cell r="G3511">
            <v>37951</v>
          </cell>
          <cell r="M3511" t="str">
            <v>LAMP, SWITCH FOR NEW LAZER      0775</v>
          </cell>
        </row>
        <row r="3512">
          <cell r="B3512" t="str">
            <v>LMP-851399</v>
          </cell>
          <cell r="C3512" t="str">
            <v>MISSING</v>
          </cell>
          <cell r="D3512" t="str">
            <v>M00</v>
          </cell>
          <cell r="G3512">
            <v>37956</v>
          </cell>
          <cell r="M3512" t="str">
            <v>LAMP,E3583-490-005 FL10 100V10W (OKU</v>
          </cell>
        </row>
        <row r="3513">
          <cell r="B3513" t="str">
            <v>LMP-851409</v>
          </cell>
          <cell r="C3513" t="str">
            <v>MISSING</v>
          </cell>
          <cell r="D3513" t="str">
            <v>M00</v>
          </cell>
          <cell r="G3513">
            <v>37956</v>
          </cell>
          <cell r="M3513" t="str">
            <v>IND.LMP 003825.00 FOR REISHAUER</v>
          </cell>
        </row>
        <row r="3514">
          <cell r="B3514" t="str">
            <v>LMP-851410</v>
          </cell>
          <cell r="C3514" t="str">
            <v>MISSING</v>
          </cell>
          <cell r="D3514" t="str">
            <v>M00</v>
          </cell>
          <cell r="G3514">
            <v>37956</v>
          </cell>
          <cell r="M3514" t="str">
            <v>855T-L10 LAMP 120V 7W W/ BA15 DC BAS</v>
          </cell>
        </row>
        <row r="3515">
          <cell r="B3515" t="str">
            <v>LMP-851411</v>
          </cell>
          <cell r="C3515" t="str">
            <v>MISSING</v>
          </cell>
          <cell r="D3515" t="str">
            <v>M00</v>
          </cell>
          <cell r="G3515">
            <v>38084</v>
          </cell>
          <cell r="M3515" t="str">
            <v>855T-L24 LAMP W/DC BA 15 BASE 24V SW</v>
          </cell>
        </row>
        <row r="3516">
          <cell r="B3516" t="str">
            <v>LNK-850208</v>
          </cell>
          <cell r="C3516" t="str">
            <v>MISSING</v>
          </cell>
          <cell r="D3516" t="str">
            <v>M00</v>
          </cell>
          <cell r="F3516" t="str">
            <v>X</v>
          </cell>
          <cell r="G3516">
            <v>36143</v>
          </cell>
          <cell r="M3516" t="str">
            <v>LINK, LEFT SIDE OFFSET      M581173-</v>
          </cell>
        </row>
        <row r="3517">
          <cell r="B3517" t="str">
            <v>LOC-850623</v>
          </cell>
          <cell r="C3517" t="str">
            <v>MISSING</v>
          </cell>
          <cell r="D3517" t="str">
            <v>M00</v>
          </cell>
          <cell r="F3517" t="str">
            <v>X</v>
          </cell>
          <cell r="G3517">
            <v>36145</v>
          </cell>
          <cell r="M3517" t="str">
            <v>LOCATOR, PIN FOR +GF+            015</v>
          </cell>
        </row>
        <row r="3518">
          <cell r="B3518" t="str">
            <v>LOC-850624</v>
          </cell>
          <cell r="C3518" t="str">
            <v>MISSING</v>
          </cell>
          <cell r="D3518" t="str">
            <v>M00</v>
          </cell>
          <cell r="F3518" t="str">
            <v>X</v>
          </cell>
          <cell r="G3518">
            <v>36145</v>
          </cell>
          <cell r="M3518" t="str">
            <v>LOCK, BROACH TAPER DODGE  1610-1 x 1</v>
          </cell>
        </row>
        <row r="3519">
          <cell r="B3519" t="str">
            <v>LOC-850625</v>
          </cell>
          <cell r="C3519" t="str">
            <v>MISSING</v>
          </cell>
          <cell r="D3519" t="str">
            <v>M00</v>
          </cell>
          <cell r="F3519" t="str">
            <v>X</v>
          </cell>
          <cell r="G3519">
            <v>36145</v>
          </cell>
          <cell r="M3519" t="str">
            <v>LOCK, TAPER 1310 7/8           D0505</v>
          </cell>
        </row>
        <row r="3520">
          <cell r="B3520" t="str">
            <v>LOCQ-01-192</v>
          </cell>
          <cell r="C3520" t="str">
            <v>2.1</v>
          </cell>
          <cell r="D3520">
            <v>410</v>
          </cell>
          <cell r="G3520">
            <v>37963</v>
          </cell>
          <cell r="H3520" t="str">
            <v>LOCQ-01-192</v>
          </cell>
          <cell r="M3520" t="str">
            <v>LOCTITE PRIMER 7649  REV. 2.1</v>
          </cell>
        </row>
        <row r="3521">
          <cell r="B3521" t="str">
            <v>LOCT-01-242</v>
          </cell>
          <cell r="C3521" t="str">
            <v>2.2</v>
          </cell>
          <cell r="D3521">
            <v>410</v>
          </cell>
          <cell r="G3521">
            <v>37924</v>
          </cell>
          <cell r="H3521" t="str">
            <v>LOCT-01-242</v>
          </cell>
          <cell r="M3521" t="str">
            <v>LOCTITE 242  REV. 2.2</v>
          </cell>
        </row>
        <row r="3522">
          <cell r="B3522" t="str">
            <v>LOCT-01-262</v>
          </cell>
          <cell r="C3522" t="str">
            <v>2.1</v>
          </cell>
          <cell r="D3522">
            <v>410</v>
          </cell>
          <cell r="G3522">
            <v>37924</v>
          </cell>
          <cell r="H3522" t="str">
            <v>LOCT-01-262</v>
          </cell>
          <cell r="M3522" t="str">
            <v>LOCTITE 262  REV. 2.1</v>
          </cell>
        </row>
        <row r="3523">
          <cell r="B3523" t="str">
            <v>LOCT-01-641</v>
          </cell>
          <cell r="C3523" t="str">
            <v>2.0</v>
          </cell>
          <cell r="D3523">
            <v>410</v>
          </cell>
          <cell r="G3523">
            <v>37924</v>
          </cell>
          <cell r="H3523" t="str">
            <v>LOCT-01-641</v>
          </cell>
          <cell r="M3523" t="str">
            <v>LOCTITE 641  REV. 2.0</v>
          </cell>
        </row>
        <row r="3524">
          <cell r="B3524" t="str">
            <v>LOCT-01-680</v>
          </cell>
          <cell r="C3524" t="str">
            <v>2.1</v>
          </cell>
          <cell r="D3524">
            <v>410</v>
          </cell>
          <cell r="G3524">
            <v>37924</v>
          </cell>
          <cell r="H3524" t="str">
            <v>LOCT-01-680</v>
          </cell>
          <cell r="M3524" t="str">
            <v>LOCTITE 680  REV. 2.1</v>
          </cell>
        </row>
        <row r="3525">
          <cell r="B3525" t="str">
            <v>LOCT-05-900</v>
          </cell>
          <cell r="C3525" t="str">
            <v>MISSING</v>
          </cell>
          <cell r="D3525">
            <v>400</v>
          </cell>
          <cell r="G3525">
            <v>38070</v>
          </cell>
          <cell r="M3525" t="str">
            <v>Loctite 5900 RTV Sealant Rev. 2.0</v>
          </cell>
        </row>
        <row r="3526">
          <cell r="B3526" t="str">
            <v>LUB-850626</v>
          </cell>
          <cell r="C3526" t="str">
            <v>MISSING</v>
          </cell>
          <cell r="D3526" t="str">
            <v>M00</v>
          </cell>
          <cell r="G3526">
            <v>37958</v>
          </cell>
          <cell r="M3526" t="str">
            <v>LEVEL, OILER #072531-1-8683</v>
          </cell>
        </row>
        <row r="3527">
          <cell r="B3527" t="str">
            <v>LUB-850627</v>
          </cell>
          <cell r="C3527" t="str">
            <v>MISSING</v>
          </cell>
          <cell r="D3527" t="str">
            <v>M00</v>
          </cell>
          <cell r="G3527">
            <v>37911</v>
          </cell>
          <cell r="M3527" t="str">
            <v>LUBRICATOR,AIR 1/2" REXROTH PG7829</v>
          </cell>
        </row>
        <row r="3528">
          <cell r="B3528" t="str">
            <v>LUB-850628</v>
          </cell>
          <cell r="C3528" t="str">
            <v>MISSING</v>
          </cell>
          <cell r="D3528" t="str">
            <v>M00</v>
          </cell>
          <cell r="F3528" t="str">
            <v>X</v>
          </cell>
          <cell r="G3528">
            <v>36463</v>
          </cell>
          <cell r="M3528" t="str">
            <v>LUBRICATOR, PARKER              17L3</v>
          </cell>
        </row>
        <row r="3529">
          <cell r="B3529" t="str">
            <v>LUB-851133</v>
          </cell>
          <cell r="C3529" t="str">
            <v>MISSING</v>
          </cell>
          <cell r="D3529" t="str">
            <v>M00</v>
          </cell>
          <cell r="G3529">
            <v>38012</v>
          </cell>
          <cell r="M3529" t="str">
            <v>DEL*CL0010234TMS MANIFOLD LUBE (HARD</v>
          </cell>
        </row>
        <row r="3530">
          <cell r="B3530" t="str">
            <v>LUB-851380</v>
          </cell>
          <cell r="C3530" t="str">
            <v>MISSING</v>
          </cell>
          <cell r="D3530" t="str">
            <v>M00</v>
          </cell>
          <cell r="G3530">
            <v>37917</v>
          </cell>
          <cell r="M3530" t="str">
            <v>LUBRICATOR,AIR 3/8" REXROTH   PG7827</v>
          </cell>
        </row>
        <row r="3531">
          <cell r="B3531" t="str">
            <v>LUB-851382</v>
          </cell>
          <cell r="C3531" t="str">
            <v>MISSING</v>
          </cell>
          <cell r="D3531" t="str">
            <v>M00</v>
          </cell>
          <cell r="G3531">
            <v>37911</v>
          </cell>
          <cell r="M3531" t="str">
            <v>LUBRICATOR,AIR 3/4 REXROTH PG7603-26</v>
          </cell>
        </row>
        <row r="3532">
          <cell r="B3532" t="str">
            <v>LUB-851497</v>
          </cell>
          <cell r="C3532" t="str">
            <v>MISSING</v>
          </cell>
          <cell r="D3532" t="str">
            <v>M00</v>
          </cell>
          <cell r="G3532">
            <v>37911</v>
          </cell>
          <cell r="M3532" t="str">
            <v>L181M 1/8 MINI LUBRICATOR</v>
          </cell>
        </row>
        <row r="3533">
          <cell r="B3533" t="str">
            <v>LUB-851688</v>
          </cell>
          <cell r="C3533" t="str">
            <v>MISSING</v>
          </cell>
          <cell r="D3533" t="str">
            <v>M00</v>
          </cell>
          <cell r="G3533">
            <v>38026</v>
          </cell>
          <cell r="M3533" t="str">
            <v>PF-007603-25405 3/4" LUBRICATOR (MOT</v>
          </cell>
        </row>
        <row r="3534">
          <cell r="B3534" t="str">
            <v>LUB-851692</v>
          </cell>
          <cell r="C3534" t="str">
            <v>MISSING</v>
          </cell>
          <cell r="D3534" t="str">
            <v>M00</v>
          </cell>
          <cell r="G3534">
            <v>38027</v>
          </cell>
          <cell r="M3534" t="str">
            <v>L362W X14364 1/4" LUBRICATOR (MOTION</v>
          </cell>
        </row>
        <row r="3535">
          <cell r="B3535" t="str">
            <v>LUB-851693</v>
          </cell>
          <cell r="C3535" t="str">
            <v>MISSING</v>
          </cell>
          <cell r="D3535" t="str">
            <v>M00</v>
          </cell>
          <cell r="M3535" t="str">
            <v>L182 F19494 1/4" LUBRICATOR (MOTION)</v>
          </cell>
        </row>
        <row r="3536">
          <cell r="B3536" t="str">
            <v>LUB851389</v>
          </cell>
          <cell r="C3536" t="str">
            <v>MISSING</v>
          </cell>
          <cell r="D3536" t="str">
            <v>M00</v>
          </cell>
          <cell r="F3536" t="str">
            <v>X</v>
          </cell>
          <cell r="G3536">
            <v>36143</v>
          </cell>
          <cell r="M3536" t="str">
            <v>LUBRICATOR,3/8 AIR   REXROTH PG7827</v>
          </cell>
        </row>
        <row r="3537">
          <cell r="B3537" t="str">
            <v>LUG-850629</v>
          </cell>
          <cell r="C3537" t="str">
            <v>MISSING</v>
          </cell>
          <cell r="D3537" t="str">
            <v>M00</v>
          </cell>
          <cell r="F3537" t="str">
            <v>X</v>
          </cell>
          <cell r="G3537">
            <v>36181</v>
          </cell>
          <cell r="M3537" t="str">
            <v>LUG, CRIMP 250 III              250</v>
          </cell>
        </row>
        <row r="3538">
          <cell r="B3538" t="str">
            <v>LUG-850630</v>
          </cell>
          <cell r="C3538" t="str">
            <v>MISSING</v>
          </cell>
          <cell r="D3538" t="str">
            <v>M00</v>
          </cell>
          <cell r="F3538" t="str">
            <v>X</v>
          </cell>
          <cell r="G3538">
            <v>36181</v>
          </cell>
          <cell r="M3538" t="str">
            <v>LUG, CRIMP TB 54147            TB-54</v>
          </cell>
        </row>
        <row r="3539">
          <cell r="B3539" t="str">
            <v>MET-850631</v>
          </cell>
          <cell r="C3539" t="str">
            <v>MISSING</v>
          </cell>
          <cell r="D3539" t="str">
            <v>M00</v>
          </cell>
          <cell r="G3539">
            <v>37956</v>
          </cell>
          <cell r="M3539" t="str">
            <v>VOLTMETER, SIMPSON #29 DC</v>
          </cell>
        </row>
        <row r="3540">
          <cell r="B3540" t="str">
            <v>MJU-800299</v>
          </cell>
          <cell r="C3540" t="str">
            <v>MISSING</v>
          </cell>
          <cell r="D3540">
            <v>700</v>
          </cell>
          <cell r="F3540" t="str">
            <v>X</v>
          </cell>
          <cell r="G3540">
            <v>37924</v>
          </cell>
          <cell r="M3540" t="str">
            <v>GAGE, MACHINED STARRETT 1/4" WIDE</v>
          </cell>
        </row>
        <row r="3541">
          <cell r="B3541" t="str">
            <v>MJU-800300</v>
          </cell>
          <cell r="C3541" t="str">
            <v>MISSING</v>
          </cell>
          <cell r="D3541">
            <v>700</v>
          </cell>
          <cell r="F3541" t="str">
            <v>X</v>
          </cell>
          <cell r="G3541">
            <v>37924</v>
          </cell>
          <cell r="M3541" t="str">
            <v>GAGE, STARRET 66 MACHINED .050 WIDE</v>
          </cell>
        </row>
        <row r="3542">
          <cell r="B3542" t="str">
            <v>MJU-800301</v>
          </cell>
          <cell r="C3542" t="str">
            <v>MISSING</v>
          </cell>
          <cell r="D3542">
            <v>700</v>
          </cell>
          <cell r="F3542" t="str">
            <v>X</v>
          </cell>
          <cell r="G3542">
            <v>37924</v>
          </cell>
          <cell r="M3542" t="str">
            <v>GAGE, STARRETT #66 THICKNESS</v>
          </cell>
        </row>
        <row r="3543">
          <cell r="B3543" t="str">
            <v>MOBL-01-028</v>
          </cell>
          <cell r="C3543" t="str">
            <v>2.1</v>
          </cell>
          <cell r="D3543">
            <v>410</v>
          </cell>
          <cell r="G3543">
            <v>37924</v>
          </cell>
          <cell r="H3543" t="str">
            <v>MOBL-01-028</v>
          </cell>
          <cell r="M3543" t="str">
            <v>GREASE  REV. 2.1</v>
          </cell>
        </row>
        <row r="3544">
          <cell r="B3544" t="str">
            <v>MOD-850632</v>
          </cell>
          <cell r="C3544" t="str">
            <v>MISSING</v>
          </cell>
          <cell r="D3544" t="str">
            <v>M00</v>
          </cell>
          <cell r="G3544">
            <v>38084</v>
          </cell>
          <cell r="M3544" t="str">
            <v>MODULE, AC INPUT (120 VOLTS)</v>
          </cell>
        </row>
        <row r="3545">
          <cell r="B3545" t="str">
            <v>MOD-850633</v>
          </cell>
          <cell r="C3545" t="str">
            <v>MISSING</v>
          </cell>
          <cell r="D3545" t="str">
            <v>M00</v>
          </cell>
          <cell r="G3545">
            <v>37937</v>
          </cell>
          <cell r="M3545" t="str">
            <v>DEL* MODULE, AC INPUT (24 VOLTS)1AC5</v>
          </cell>
        </row>
        <row r="3546">
          <cell r="B3546" t="str">
            <v>MOD-850634</v>
          </cell>
          <cell r="C3546" t="str">
            <v>MISSING</v>
          </cell>
          <cell r="D3546" t="str">
            <v>M00</v>
          </cell>
          <cell r="G3546">
            <v>37959</v>
          </cell>
          <cell r="M3546" t="str">
            <v>AB MODULE,DC OUTPUT(12-24 VOLTS)1771</v>
          </cell>
        </row>
        <row r="3547">
          <cell r="B3547" t="str">
            <v>MOD-850635</v>
          </cell>
          <cell r="C3547" t="str">
            <v>MISSING</v>
          </cell>
          <cell r="D3547" t="str">
            <v>M00</v>
          </cell>
          <cell r="G3547">
            <v>37956</v>
          </cell>
          <cell r="M3547" t="str">
            <v>MODULE, I/O OAC-24</v>
          </cell>
        </row>
        <row r="3548">
          <cell r="B3548" t="str">
            <v>MOD-850636</v>
          </cell>
          <cell r="C3548" t="str">
            <v>MISSING</v>
          </cell>
          <cell r="D3548" t="str">
            <v>M00</v>
          </cell>
          <cell r="G3548">
            <v>38084</v>
          </cell>
          <cell r="M3548" t="str">
            <v>MODULE, POTTER/BRUMFIELD</v>
          </cell>
        </row>
        <row r="3549">
          <cell r="B3549" t="str">
            <v>MOD-850637</v>
          </cell>
          <cell r="C3549" t="str">
            <v>MISSING</v>
          </cell>
          <cell r="D3549" t="str">
            <v>M00</v>
          </cell>
          <cell r="G3549">
            <v>38079</v>
          </cell>
          <cell r="M3549" t="str">
            <v>75F001 MODULE, POTTER/BRUMFIELD</v>
          </cell>
        </row>
        <row r="3550">
          <cell r="B3550" t="str">
            <v>MOD-850638</v>
          </cell>
          <cell r="C3550" t="str">
            <v>MISSING</v>
          </cell>
          <cell r="D3550" t="str">
            <v>M00</v>
          </cell>
          <cell r="G3550">
            <v>37956</v>
          </cell>
          <cell r="M3550" t="str">
            <v>MODULE, POTTER/BRUMFIELD</v>
          </cell>
        </row>
        <row r="3551">
          <cell r="B3551" t="str">
            <v>MOD-850639</v>
          </cell>
          <cell r="C3551" t="str">
            <v>MISSING</v>
          </cell>
          <cell r="D3551" t="str">
            <v>M00</v>
          </cell>
          <cell r="G3551">
            <v>37956</v>
          </cell>
          <cell r="M3551" t="str">
            <v>MODULE, POTTER/BRUMFIELD</v>
          </cell>
        </row>
        <row r="3552">
          <cell r="B3552" t="str">
            <v>MOD-850640</v>
          </cell>
          <cell r="C3552" t="str">
            <v>MISSING</v>
          </cell>
          <cell r="D3552" t="str">
            <v>M00</v>
          </cell>
          <cell r="F3552" t="str">
            <v>X</v>
          </cell>
          <cell r="G3552">
            <v>36143</v>
          </cell>
          <cell r="M3552" t="str">
            <v>MODULE, RELAY                     75</v>
          </cell>
        </row>
        <row r="3553">
          <cell r="B3553" t="str">
            <v>MOD-850641</v>
          </cell>
          <cell r="C3553" t="str">
            <v>MISSING</v>
          </cell>
          <cell r="D3553" t="str">
            <v>M00</v>
          </cell>
          <cell r="G3553">
            <v>37956</v>
          </cell>
          <cell r="M3553" t="str">
            <v>MODULE, SCR A50L-5000-0025</v>
          </cell>
        </row>
        <row r="3554">
          <cell r="B3554" t="str">
            <v>MOD-850642</v>
          </cell>
          <cell r="C3554" t="str">
            <v>MISSING</v>
          </cell>
          <cell r="D3554" t="str">
            <v>M00</v>
          </cell>
          <cell r="G3554">
            <v>38084</v>
          </cell>
          <cell r="M3554" t="str">
            <v>MODULE, TIMER                     22</v>
          </cell>
        </row>
        <row r="3555">
          <cell r="B3555" t="str">
            <v>MOD-850643</v>
          </cell>
          <cell r="C3555" t="str">
            <v>MISSING</v>
          </cell>
          <cell r="D3555" t="str">
            <v>M00</v>
          </cell>
          <cell r="G3555">
            <v>37956</v>
          </cell>
          <cell r="M3555" t="str">
            <v>MODULE, TIMER LA2-D22        LA2-D22</v>
          </cell>
        </row>
        <row r="3556">
          <cell r="B3556" t="str">
            <v>MOD-850644</v>
          </cell>
          <cell r="C3556" t="str">
            <v>MISSING</v>
          </cell>
          <cell r="D3556" t="str">
            <v>M00</v>
          </cell>
          <cell r="G3556">
            <v>37959</v>
          </cell>
          <cell r="M3556" t="str">
            <v>MODULE, 0DC24 24V DC/IN 3-60V DC/OUT</v>
          </cell>
        </row>
        <row r="3557">
          <cell r="B3557" t="str">
            <v>MOD-851125</v>
          </cell>
          <cell r="C3557" t="str">
            <v>MISSING</v>
          </cell>
          <cell r="D3557" t="str">
            <v>M00</v>
          </cell>
          <cell r="G3557">
            <v>37967</v>
          </cell>
          <cell r="M3557" t="str">
            <v>*DEL AO3B-0819-C161 I/O MODULE (5731</v>
          </cell>
        </row>
        <row r="3558">
          <cell r="B3558" t="str">
            <v>MOD-851138</v>
          </cell>
          <cell r="C3558" t="str">
            <v>MISSING</v>
          </cell>
          <cell r="D3558" t="str">
            <v>M00</v>
          </cell>
          <cell r="G3558">
            <v>37959</v>
          </cell>
          <cell r="M3558" t="str">
            <v>AO6B-6088-H222 SPINDLE AMP MODULE</v>
          </cell>
        </row>
        <row r="3559">
          <cell r="B3559" t="str">
            <v>MOD-851442</v>
          </cell>
          <cell r="C3559" t="str">
            <v>MISSING</v>
          </cell>
          <cell r="D3559" t="str">
            <v>M00</v>
          </cell>
          <cell r="G3559">
            <v>37959</v>
          </cell>
          <cell r="M3559" t="str">
            <v>SIEMENS POWER DC-USV-MODUL 40     (L</v>
          </cell>
        </row>
        <row r="3560">
          <cell r="B3560" t="str">
            <v>MOD-851444</v>
          </cell>
          <cell r="C3560" t="str">
            <v>MISSING</v>
          </cell>
          <cell r="D3560" t="str">
            <v>M00</v>
          </cell>
          <cell r="F3560" t="str">
            <v>X</v>
          </cell>
          <cell r="G3560">
            <v>36906</v>
          </cell>
          <cell r="M3560" t="str">
            <v>FANUC SERVO AMP.A06B-6090-H006</v>
          </cell>
        </row>
        <row r="3561">
          <cell r="B3561" t="str">
            <v>MOD-851448</v>
          </cell>
          <cell r="C3561" t="str">
            <v>MISSING</v>
          </cell>
          <cell r="D3561" t="str">
            <v>M00</v>
          </cell>
          <cell r="G3561">
            <v>37956</v>
          </cell>
          <cell r="M3561" t="str">
            <v>BLITCHER DOOR SAFETY MOD#005589.01(R</v>
          </cell>
        </row>
        <row r="3562">
          <cell r="B3562" t="str">
            <v>MOD-851579</v>
          </cell>
          <cell r="C3562" t="str">
            <v>MISSING</v>
          </cell>
          <cell r="D3562" t="str">
            <v>M00</v>
          </cell>
          <cell r="G3562">
            <v>37951</v>
          </cell>
          <cell r="M3562" t="str">
            <v>WAKO 750-301 (LIEB)</v>
          </cell>
        </row>
        <row r="3563">
          <cell r="B3563" t="str">
            <v>MOD-851580</v>
          </cell>
          <cell r="C3563" t="str">
            <v>MISSING</v>
          </cell>
          <cell r="D3563" t="str">
            <v>M00</v>
          </cell>
          <cell r="G3563">
            <v>37951</v>
          </cell>
          <cell r="M3563" t="str">
            <v>WAKO 750-323 (LIEB)</v>
          </cell>
        </row>
        <row r="3564">
          <cell r="B3564" t="str">
            <v>MOD-851581</v>
          </cell>
          <cell r="C3564" t="str">
            <v>MISSING</v>
          </cell>
          <cell r="D3564" t="str">
            <v>M00</v>
          </cell>
          <cell r="G3564">
            <v>37951</v>
          </cell>
          <cell r="M3564" t="str">
            <v>WAKO 750-400  (LIEB)</v>
          </cell>
        </row>
        <row r="3565">
          <cell r="B3565" t="str">
            <v>MOD-851582</v>
          </cell>
          <cell r="C3565" t="str">
            <v>MISSING</v>
          </cell>
          <cell r="D3565" t="str">
            <v>M00</v>
          </cell>
          <cell r="G3565">
            <v>37951</v>
          </cell>
          <cell r="M3565" t="str">
            <v>WAKO 750-402 (LIEB)</v>
          </cell>
        </row>
        <row r="3566">
          <cell r="B3566" t="str">
            <v>MOD-851583</v>
          </cell>
          <cell r="C3566" t="str">
            <v>MISSING</v>
          </cell>
          <cell r="D3566" t="str">
            <v>M00</v>
          </cell>
          <cell r="G3566">
            <v>37951</v>
          </cell>
          <cell r="M3566" t="str">
            <v>WAKO 750-502 (LIEB)</v>
          </cell>
        </row>
        <row r="3567">
          <cell r="B3567" t="str">
            <v>MOD-851584</v>
          </cell>
          <cell r="C3567" t="str">
            <v>MISSING</v>
          </cell>
          <cell r="D3567" t="str">
            <v>M00</v>
          </cell>
          <cell r="G3567">
            <v>37951</v>
          </cell>
          <cell r="M3567" t="str">
            <v>WAKO 750-504 (LIEB)</v>
          </cell>
        </row>
        <row r="3568">
          <cell r="B3568" t="str">
            <v>MOD-851585</v>
          </cell>
          <cell r="C3568" t="str">
            <v>MISSING</v>
          </cell>
          <cell r="D3568" t="str">
            <v>M00</v>
          </cell>
          <cell r="G3568">
            <v>37951</v>
          </cell>
          <cell r="M3568" t="str">
            <v>WAKO 750-600</v>
          </cell>
        </row>
        <row r="3569">
          <cell r="B3569" t="str">
            <v>MOD-851586</v>
          </cell>
          <cell r="C3569" t="str">
            <v>MISSING</v>
          </cell>
          <cell r="D3569" t="str">
            <v>M00</v>
          </cell>
          <cell r="G3569">
            <v>37951</v>
          </cell>
          <cell r="M3569" t="str">
            <v>WAKO 750-602 (LIEB)</v>
          </cell>
        </row>
        <row r="3570">
          <cell r="B3570" t="str">
            <v>MOD-851613</v>
          </cell>
          <cell r="C3570" t="str">
            <v>MISSING</v>
          </cell>
          <cell r="D3570" t="str">
            <v>M00</v>
          </cell>
          <cell r="G3570">
            <v>37959</v>
          </cell>
          <cell r="M3570" t="str">
            <v>1746-IA16 OUTPUT MODULE AB REIS</v>
          </cell>
        </row>
        <row r="3571">
          <cell r="B3571" t="str">
            <v>MOD-851614</v>
          </cell>
          <cell r="C3571" t="str">
            <v>MISSING</v>
          </cell>
          <cell r="D3571" t="str">
            <v>M00</v>
          </cell>
          <cell r="G3571">
            <v>38084</v>
          </cell>
          <cell r="M3571" t="str">
            <v>1746-0W16 MODULE AD REIS</v>
          </cell>
        </row>
        <row r="3572">
          <cell r="B3572" t="str">
            <v>MOD-851621</v>
          </cell>
          <cell r="C3572" t="str">
            <v>MISSING</v>
          </cell>
          <cell r="D3572" t="str">
            <v>M00</v>
          </cell>
          <cell r="G3572">
            <v>37959</v>
          </cell>
          <cell r="M3572" t="str">
            <v>6ES5 431 8MC11 DIG INPUT REIS</v>
          </cell>
        </row>
        <row r="3573">
          <cell r="B3573" t="str">
            <v>MOD-851622</v>
          </cell>
          <cell r="C3573" t="str">
            <v>MISSING</v>
          </cell>
          <cell r="D3573" t="str">
            <v>M00</v>
          </cell>
          <cell r="G3573">
            <v>37959</v>
          </cell>
          <cell r="M3573" t="str">
            <v>6ES5451-8MD11 DIGITAL OUTPUT REIS.</v>
          </cell>
        </row>
        <row r="3574">
          <cell r="B3574" t="str">
            <v>MOD-851624</v>
          </cell>
          <cell r="C3574" t="str">
            <v>MISSING</v>
          </cell>
          <cell r="D3574" t="str">
            <v>M00</v>
          </cell>
          <cell r="G3574">
            <v>37959</v>
          </cell>
          <cell r="M3574" t="str">
            <v>AB 1746-IB8 INPUT MODULE REIS</v>
          </cell>
        </row>
        <row r="3575">
          <cell r="B3575" t="str">
            <v>MOD-851649</v>
          </cell>
          <cell r="C3575" t="str">
            <v>MISSING</v>
          </cell>
          <cell r="D3575" t="str">
            <v>M00</v>
          </cell>
          <cell r="G3575">
            <v>38079</v>
          </cell>
          <cell r="M3575" t="str">
            <v>A06B-6079-H106 SERVO AMP MODULE (MAK</v>
          </cell>
        </row>
        <row r="3576">
          <cell r="B3576" t="str">
            <v>MOD-851671</v>
          </cell>
          <cell r="C3576" t="str">
            <v>MISSING</v>
          </cell>
          <cell r="D3576" t="str">
            <v>M00</v>
          </cell>
          <cell r="G3576">
            <v>37966</v>
          </cell>
          <cell r="M3576" t="str">
            <v>A06B-6090-H004 SERVO AMPLIFIER UNIT</v>
          </cell>
        </row>
        <row r="3577">
          <cell r="B3577" t="str">
            <v>MOD-8516977</v>
          </cell>
          <cell r="C3577" t="str">
            <v>MISSING</v>
          </cell>
          <cell r="D3577" t="str">
            <v>M00</v>
          </cell>
          <cell r="F3577" t="str">
            <v>X</v>
          </cell>
          <cell r="G3577">
            <v>37650</v>
          </cell>
          <cell r="M3577" t="str">
            <v>A06B-6079-H105-R SERVO AMP MODULE</v>
          </cell>
        </row>
        <row r="3578">
          <cell r="B3578" t="str">
            <v>MOD-851977</v>
          </cell>
          <cell r="C3578" t="str">
            <v>MISSING</v>
          </cell>
          <cell r="D3578" t="str">
            <v>M00</v>
          </cell>
          <cell r="G3578">
            <v>37959</v>
          </cell>
          <cell r="M3578" t="str">
            <v>A06B-6079-HIO5-R SERVO AMP MODULE</v>
          </cell>
        </row>
        <row r="3579">
          <cell r="B3579" t="str">
            <v>MOD-851978</v>
          </cell>
          <cell r="C3579" t="str">
            <v>MISSING</v>
          </cell>
          <cell r="D3579" t="str">
            <v>M00</v>
          </cell>
          <cell r="G3579">
            <v>37959</v>
          </cell>
          <cell r="M3579" t="str">
            <v>A06B-6079-H207-R SERVO AMP MODULE</v>
          </cell>
        </row>
        <row r="3580">
          <cell r="B3580" t="str">
            <v>MON-850645</v>
          </cell>
          <cell r="C3580" t="str">
            <v>MISSING</v>
          </cell>
          <cell r="D3580" t="str">
            <v>M00</v>
          </cell>
          <cell r="G3580">
            <v>37956</v>
          </cell>
          <cell r="M3580" t="str">
            <v>MONITOR, DIGITAL ANALOG</v>
          </cell>
        </row>
        <row r="3581">
          <cell r="B3581" t="str">
            <v>MON-851463</v>
          </cell>
          <cell r="C3581" t="str">
            <v>MISSING</v>
          </cell>
          <cell r="D3581" t="str">
            <v>M00</v>
          </cell>
          <cell r="G3581">
            <v>37959</v>
          </cell>
          <cell r="M3581" t="str">
            <v>006774.02 MONITOR COLOR   (REIS)</v>
          </cell>
        </row>
        <row r="3582">
          <cell r="B3582" t="str">
            <v>MON-851663</v>
          </cell>
          <cell r="C3582" t="str">
            <v>MISSING</v>
          </cell>
          <cell r="D3582" t="str">
            <v>M00</v>
          </cell>
          <cell r="G3582">
            <v>37959</v>
          </cell>
          <cell r="M3582" t="str">
            <v>781633 CASEMATE MONITOR (SURFACE)</v>
          </cell>
        </row>
        <row r="3583">
          <cell r="B3583" t="str">
            <v>MOT-850646</v>
          </cell>
          <cell r="C3583" t="str">
            <v>MISSING</v>
          </cell>
          <cell r="D3583" t="str">
            <v>M00</v>
          </cell>
          <cell r="G3583">
            <v>37959</v>
          </cell>
          <cell r="M3583" t="str">
            <v>3N043 MOTOR 1750 RPM 1HP       GRAIN</v>
          </cell>
        </row>
        <row r="3584">
          <cell r="B3584" t="str">
            <v>MOT-850647</v>
          </cell>
          <cell r="C3584" t="str">
            <v>MISSING</v>
          </cell>
          <cell r="D3584" t="str">
            <v>M00</v>
          </cell>
          <cell r="G3584">
            <v>37959</v>
          </cell>
          <cell r="M3584" t="str">
            <v>5k48UN3057 K549 1.5HP MOTOR</v>
          </cell>
        </row>
        <row r="3585">
          <cell r="B3585" t="str">
            <v>MOT-850648</v>
          </cell>
          <cell r="C3585" t="str">
            <v>MISSING</v>
          </cell>
          <cell r="D3585" t="str">
            <v>M00</v>
          </cell>
          <cell r="G3585">
            <v>37959</v>
          </cell>
          <cell r="M3585" t="str">
            <v>MOTOR, 1H/P 564 FRAME              3</v>
          </cell>
        </row>
        <row r="3586">
          <cell r="B3586" t="str">
            <v>MOT-850649</v>
          </cell>
          <cell r="C3586" t="str">
            <v>MISSING</v>
          </cell>
          <cell r="D3586" t="str">
            <v>M00</v>
          </cell>
          <cell r="F3586" t="str">
            <v>X</v>
          </cell>
          <cell r="G3586">
            <v>36143</v>
          </cell>
          <cell r="M3586" t="str">
            <v>MOTOR, 3HP 182T FRAME 1750 RPM     3</v>
          </cell>
        </row>
        <row r="3587">
          <cell r="B3587" t="str">
            <v>MOT-850650</v>
          </cell>
          <cell r="C3587" t="str">
            <v>MISSING</v>
          </cell>
          <cell r="D3587" t="str">
            <v>M00</v>
          </cell>
          <cell r="F3587" t="str">
            <v>X</v>
          </cell>
          <cell r="G3587">
            <v>36749</v>
          </cell>
          <cell r="M3587" t="str">
            <v>MOTOR, BALDOR &amp; BRAKE FOR WASHER</v>
          </cell>
        </row>
        <row r="3588">
          <cell r="B3588" t="str">
            <v>MOT-850651</v>
          </cell>
          <cell r="C3588" t="str">
            <v>MISSING</v>
          </cell>
          <cell r="D3588" t="str">
            <v>M00</v>
          </cell>
          <cell r="G3588">
            <v>37959</v>
          </cell>
          <cell r="M3588" t="str">
            <v>MOTOR, BLOWER 3M557                3</v>
          </cell>
        </row>
        <row r="3589">
          <cell r="B3589" t="str">
            <v>MOT-850652</v>
          </cell>
          <cell r="C3589" t="str">
            <v>MISSING</v>
          </cell>
          <cell r="D3589" t="str">
            <v>M00</v>
          </cell>
          <cell r="G3589">
            <v>37959</v>
          </cell>
          <cell r="M3589" t="str">
            <v>MOTOR, BLOWER 4M199                4</v>
          </cell>
        </row>
        <row r="3590">
          <cell r="B3590" t="str">
            <v>MOT-850653</v>
          </cell>
          <cell r="C3590" t="str">
            <v>MISSING</v>
          </cell>
          <cell r="D3590" t="str">
            <v>M00</v>
          </cell>
          <cell r="G3590">
            <v>37960</v>
          </cell>
          <cell r="M3590" t="str">
            <v>MOTOR, BODEN 1/20HP 1800 RPM</v>
          </cell>
        </row>
        <row r="3591">
          <cell r="B3591" t="str">
            <v>MOT-850654</v>
          </cell>
          <cell r="C3591" t="str">
            <v>MISSING</v>
          </cell>
          <cell r="D3591" t="str">
            <v>M00</v>
          </cell>
          <cell r="G3591">
            <v>37945</v>
          </cell>
          <cell r="M3591" t="str">
            <v>MOTOR, BOSCH SPINDLE 013351</v>
          </cell>
        </row>
        <row r="3592">
          <cell r="B3592" t="str">
            <v>MOT-850655</v>
          </cell>
          <cell r="C3592" t="str">
            <v>MISSING</v>
          </cell>
          <cell r="D3592" t="str">
            <v>M00</v>
          </cell>
          <cell r="G3592">
            <v>37959</v>
          </cell>
          <cell r="M3592" t="str">
            <v>ST-71-C4 MOTOR, C-AXIS DRIVE</v>
          </cell>
        </row>
        <row r="3593">
          <cell r="B3593" t="str">
            <v>MOT-850656</v>
          </cell>
          <cell r="C3593" t="str">
            <v>MISSING</v>
          </cell>
          <cell r="D3593" t="str">
            <v>M00</v>
          </cell>
          <cell r="F3593" t="str">
            <v>X</v>
          </cell>
          <cell r="G3593">
            <v>36143</v>
          </cell>
          <cell r="M3593" t="str">
            <v>MOTOR, DAYTON 1/4/ H/P            2N</v>
          </cell>
        </row>
        <row r="3594">
          <cell r="B3594" t="str">
            <v>MOT-850657</v>
          </cell>
          <cell r="C3594" t="str">
            <v>MISSING</v>
          </cell>
          <cell r="D3594" t="str">
            <v>M00</v>
          </cell>
          <cell r="F3594" t="str">
            <v>X</v>
          </cell>
          <cell r="G3594">
            <v>36143</v>
          </cell>
          <cell r="M3594" t="str">
            <v>MOTOR, DAYTON 120V 7RPM           3M</v>
          </cell>
        </row>
        <row r="3595">
          <cell r="B3595" t="str">
            <v>MOT-850658</v>
          </cell>
          <cell r="C3595" t="str">
            <v>MISSING</v>
          </cell>
          <cell r="D3595" t="str">
            <v>M00</v>
          </cell>
          <cell r="G3595">
            <v>37959</v>
          </cell>
          <cell r="M3595" t="str">
            <v>MOTOR, DC ACTUATOR EA57-11010-00</v>
          </cell>
        </row>
        <row r="3596">
          <cell r="B3596" t="str">
            <v>MOT-850659</v>
          </cell>
          <cell r="C3596" t="str">
            <v>MISSING</v>
          </cell>
          <cell r="D3596" t="str">
            <v>M00</v>
          </cell>
          <cell r="G3596">
            <v>37944</v>
          </cell>
          <cell r="M3596" t="str">
            <v>BM373OTAC SPINDLE MOTOR</v>
          </cell>
        </row>
        <row r="3597">
          <cell r="B3597" t="str">
            <v>MOT-850660</v>
          </cell>
          <cell r="C3597" t="str">
            <v>MISSING</v>
          </cell>
          <cell r="D3597" t="str">
            <v>M00</v>
          </cell>
          <cell r="F3597" t="str">
            <v>X</v>
          </cell>
          <cell r="G3597">
            <v>36143</v>
          </cell>
          <cell r="M3597" t="str">
            <v>MOTOR, DC SERVO 5L MODEL#221254</v>
          </cell>
        </row>
        <row r="3598">
          <cell r="B3598" t="str">
            <v>MOT-850661</v>
          </cell>
          <cell r="C3598" t="str">
            <v>MISSING</v>
          </cell>
          <cell r="D3598" t="str">
            <v>M00</v>
          </cell>
          <cell r="F3598" t="str">
            <v>X</v>
          </cell>
          <cell r="G3598">
            <v>36143</v>
          </cell>
          <cell r="M3598" t="str">
            <v>MOTOR, ELEC-MATIC 1-401C 115VDC</v>
          </cell>
        </row>
        <row r="3599">
          <cell r="B3599" t="str">
            <v>MOT-850662</v>
          </cell>
          <cell r="C3599" t="str">
            <v>MISSING</v>
          </cell>
          <cell r="D3599" t="str">
            <v>M00</v>
          </cell>
          <cell r="G3599">
            <v>37959</v>
          </cell>
          <cell r="M3599" t="str">
            <v>MOTOR, FRAME 3/4 HP 143T</v>
          </cell>
        </row>
        <row r="3600">
          <cell r="B3600" t="str">
            <v>MOT-850663</v>
          </cell>
          <cell r="C3600" t="str">
            <v>MISSING</v>
          </cell>
          <cell r="D3600" t="str">
            <v>M00</v>
          </cell>
          <cell r="F3600" t="str">
            <v>X</v>
          </cell>
          <cell r="G3600">
            <v>36143</v>
          </cell>
          <cell r="M3600" t="str">
            <v>MOTOR, GEARBOX                    6Z</v>
          </cell>
        </row>
        <row r="3601">
          <cell r="B3601" t="str">
            <v>MOT-850664</v>
          </cell>
          <cell r="C3601" t="str">
            <v>MISSING</v>
          </cell>
          <cell r="D3601" t="str">
            <v>M00</v>
          </cell>
          <cell r="G3601">
            <v>37959</v>
          </cell>
          <cell r="M3601" t="str">
            <v>MOTOR, HOB SHIFTING             1454</v>
          </cell>
        </row>
        <row r="3602">
          <cell r="B3602" t="str">
            <v>MOT-850665</v>
          </cell>
          <cell r="C3602" t="str">
            <v>MISSING</v>
          </cell>
          <cell r="D3602" t="str">
            <v>M00</v>
          </cell>
          <cell r="F3602" t="str">
            <v>X</v>
          </cell>
          <cell r="G3602">
            <v>36906</v>
          </cell>
          <cell r="M3602" t="str">
            <v>MOTOR, HYDRAULIC OMM 20         151G</v>
          </cell>
        </row>
        <row r="3603">
          <cell r="B3603" t="str">
            <v>MOT-850666</v>
          </cell>
          <cell r="C3603" t="str">
            <v>MISSING</v>
          </cell>
          <cell r="D3603" t="str">
            <v>M00</v>
          </cell>
          <cell r="G3603">
            <v>37959</v>
          </cell>
          <cell r="M3603" t="str">
            <v>MOTOR, REULAND FOR HONES</v>
          </cell>
        </row>
        <row r="3604">
          <cell r="B3604" t="str">
            <v>MOT-850667</v>
          </cell>
          <cell r="C3604" t="str">
            <v>MISSING</v>
          </cell>
          <cell r="D3604" t="str">
            <v>M00</v>
          </cell>
          <cell r="F3604" t="str">
            <v>X</v>
          </cell>
          <cell r="G3604">
            <v>36480</v>
          </cell>
          <cell r="M3604" t="str">
            <v>MOTOR, TIMER DRIVE PMM 17 BC      PM</v>
          </cell>
        </row>
        <row r="3605">
          <cell r="B3605" t="str">
            <v>MOT-850668</v>
          </cell>
          <cell r="C3605" t="str">
            <v>MISSING</v>
          </cell>
          <cell r="D3605" t="str">
            <v>M00</v>
          </cell>
          <cell r="F3605" t="str">
            <v>X</v>
          </cell>
          <cell r="G3605">
            <v>36143</v>
          </cell>
          <cell r="M3605" t="str">
            <v>MOTOR, X &amp; Y AXIS GCA   TTBH-2933-30</v>
          </cell>
        </row>
        <row r="3606">
          <cell r="B3606" t="str">
            <v>MOT-850669</v>
          </cell>
          <cell r="C3606" t="str">
            <v>MISSING</v>
          </cell>
          <cell r="D3606" t="str">
            <v>M00</v>
          </cell>
          <cell r="G3606">
            <v>37959</v>
          </cell>
          <cell r="M3606" t="str">
            <v>MOTOR, X AXIS FOR LIEBHERR     26.13</v>
          </cell>
        </row>
        <row r="3607">
          <cell r="B3607" t="str">
            <v>MOT-850670</v>
          </cell>
          <cell r="C3607" t="str">
            <v>MISSING</v>
          </cell>
          <cell r="D3607" t="str">
            <v>M00</v>
          </cell>
          <cell r="G3607">
            <v>38062</v>
          </cell>
          <cell r="M3607" t="str">
            <v>SERVO MOTOR              1326AB-B420</v>
          </cell>
        </row>
        <row r="3608">
          <cell r="B3608" t="str">
            <v>MOT-851109</v>
          </cell>
          <cell r="C3608" t="str">
            <v>MISSING</v>
          </cell>
          <cell r="D3608" t="str">
            <v>M00</v>
          </cell>
          <cell r="G3608">
            <v>37960</v>
          </cell>
          <cell r="M3608" t="str">
            <v>EL 3650 MOTOR AND REDUCER REIS</v>
          </cell>
        </row>
        <row r="3609">
          <cell r="B3609" t="str">
            <v>MOT-851124</v>
          </cell>
          <cell r="C3609" t="str">
            <v>MISSING</v>
          </cell>
          <cell r="D3609" t="str">
            <v>M00</v>
          </cell>
          <cell r="F3609" t="str">
            <v>X</v>
          </cell>
          <cell r="G3609">
            <v>38042</v>
          </cell>
          <cell r="M3609" t="str">
            <v>DEL* IFT6044-4AF71-4AH1 BRAKE MOTOR</v>
          </cell>
        </row>
        <row r="3610">
          <cell r="B3610" t="str">
            <v>MOT-851406</v>
          </cell>
          <cell r="C3610" t="str">
            <v>MISSING</v>
          </cell>
          <cell r="D3610" t="str">
            <v>M00</v>
          </cell>
          <cell r="F3610" t="str">
            <v>X</v>
          </cell>
          <cell r="G3610">
            <v>37240</v>
          </cell>
          <cell r="M3610" t="str">
            <v>MOTOR #Q60121A  DL-25 CHIP        J&amp;</v>
          </cell>
        </row>
        <row r="3611">
          <cell r="B3611" t="str">
            <v>MOT-851418</v>
          </cell>
          <cell r="C3611" t="str">
            <v>MISSING</v>
          </cell>
          <cell r="D3611" t="str">
            <v>M00</v>
          </cell>
          <cell r="G3611">
            <v>37960</v>
          </cell>
          <cell r="M3611" t="str">
            <v>REULAND BRAKE MOTOR 1HP,900RPM 213FR</v>
          </cell>
        </row>
        <row r="3612">
          <cell r="B3612" t="str">
            <v>MOT-851464</v>
          </cell>
          <cell r="C3612" t="str">
            <v>MISSING</v>
          </cell>
          <cell r="D3612" t="str">
            <v>M00</v>
          </cell>
          <cell r="G3612">
            <v>37960</v>
          </cell>
          <cell r="M3612" t="str">
            <v>U-AXIS ASSEMBLY 207263.50 (REIS)</v>
          </cell>
        </row>
        <row r="3613">
          <cell r="B3613" t="str">
            <v>MOT-851513</v>
          </cell>
          <cell r="C3613" t="str">
            <v>MISSING</v>
          </cell>
          <cell r="D3613" t="str">
            <v>M00</v>
          </cell>
          <cell r="G3613">
            <v>37960</v>
          </cell>
          <cell r="M3613" t="str">
            <v>BALDOR BRAKE MOTOR FOI6013289 (HURTH</v>
          </cell>
        </row>
        <row r="3614">
          <cell r="B3614" t="str">
            <v>MOT-851643</v>
          </cell>
          <cell r="C3614" t="str">
            <v>MISSING</v>
          </cell>
          <cell r="D3614" t="str">
            <v>M00</v>
          </cell>
          <cell r="G3614">
            <v>37959</v>
          </cell>
          <cell r="M3614" t="str">
            <v>C47T33/A ELECTRAGEAR MOTOR/GEARBOX S</v>
          </cell>
        </row>
        <row r="3615">
          <cell r="B3615" t="str">
            <v>MOT-851660</v>
          </cell>
          <cell r="C3615" t="str">
            <v>MISSING</v>
          </cell>
          <cell r="D3615" t="str">
            <v>M00</v>
          </cell>
          <cell r="G3615">
            <v>37966</v>
          </cell>
          <cell r="M3615" t="str">
            <v>155443.01 X-AXIS MOTOR 27 W/BRAKE (R</v>
          </cell>
        </row>
        <row r="3616">
          <cell r="B3616" t="str">
            <v>MOT-851673</v>
          </cell>
          <cell r="C3616" t="str">
            <v>MISSING</v>
          </cell>
          <cell r="D3616" t="str">
            <v>M00</v>
          </cell>
          <cell r="M3616" t="str">
            <v>003989.00 X AXIS MOTOR W/O BRAKE (RE</v>
          </cell>
        </row>
        <row r="3617">
          <cell r="B3617" t="str">
            <v>MOT-851695</v>
          </cell>
          <cell r="C3617" t="str">
            <v>MISSING</v>
          </cell>
          <cell r="D3617" t="str">
            <v>M00</v>
          </cell>
          <cell r="G3617">
            <v>38121</v>
          </cell>
          <cell r="M3617" t="str">
            <v>3KW97 2.0 HP 1735 RPM 145T FRAME 48D</v>
          </cell>
        </row>
        <row r="3618">
          <cell r="B3618" t="str">
            <v>MUF-850671</v>
          </cell>
          <cell r="C3618" t="str">
            <v>MISSING</v>
          </cell>
          <cell r="D3618" t="str">
            <v>M00</v>
          </cell>
          <cell r="G3618">
            <v>37951</v>
          </cell>
          <cell r="M3618" t="str">
            <v>MUFFLER, AIR EXHAUST              SK</v>
          </cell>
        </row>
        <row r="3619">
          <cell r="B3619" t="str">
            <v>NAA-801163</v>
          </cell>
          <cell r="C3619" t="str">
            <v>MISSING</v>
          </cell>
          <cell r="D3619">
            <v>700</v>
          </cell>
          <cell r="F3619" t="str">
            <v>X</v>
          </cell>
          <cell r="G3619">
            <v>36424</v>
          </cell>
          <cell r="M3619" t="str">
            <v>td-7693-12am gripper manual rotery a</v>
          </cell>
        </row>
        <row r="3620">
          <cell r="B3620" t="str">
            <v>NOZ-850672</v>
          </cell>
          <cell r="C3620" t="str">
            <v>MISSING</v>
          </cell>
          <cell r="D3620" t="str">
            <v>M00</v>
          </cell>
          <cell r="F3620" t="str">
            <v>X</v>
          </cell>
          <cell r="G3620">
            <v>36143</v>
          </cell>
          <cell r="M3620" t="str">
            <v>HH-12 SPRAY TIPS                   H</v>
          </cell>
        </row>
        <row r="3621">
          <cell r="B3621" t="str">
            <v>NOZ-850673</v>
          </cell>
          <cell r="C3621" t="str">
            <v>MISSING</v>
          </cell>
          <cell r="D3621" t="str">
            <v>M00</v>
          </cell>
          <cell r="G3621">
            <v>37958</v>
          </cell>
          <cell r="M3621" t="str">
            <v>NOSE ADJUSTABLE               MCB-34</v>
          </cell>
        </row>
        <row r="3622">
          <cell r="B3622" t="str">
            <v>NOZ-851500</v>
          </cell>
          <cell r="C3622" t="str">
            <v>MISSING</v>
          </cell>
          <cell r="D3622" t="str">
            <v>M00</v>
          </cell>
          <cell r="G3622">
            <v>38078</v>
          </cell>
          <cell r="M3622" t="str">
            <v>207.652.00  COOLANT NOZZLE W/PIPE (R</v>
          </cell>
        </row>
        <row r="3623">
          <cell r="B3623" t="str">
            <v>NOZ-851647</v>
          </cell>
          <cell r="C3623" t="str">
            <v>MISSING</v>
          </cell>
          <cell r="D3623" t="str">
            <v>M00</v>
          </cell>
          <cell r="G3623">
            <v>37957</v>
          </cell>
          <cell r="M3623" t="str">
            <v>BRASS SPRAY NOZZLE R061020  (WASHER)</v>
          </cell>
        </row>
        <row r="3624">
          <cell r="B3624" t="str">
            <v>NUT-850674</v>
          </cell>
          <cell r="C3624" t="str">
            <v>MISSING</v>
          </cell>
          <cell r="D3624" t="str">
            <v>M00</v>
          </cell>
          <cell r="F3624" t="str">
            <v>X</v>
          </cell>
          <cell r="G3624">
            <v>36145</v>
          </cell>
          <cell r="M3624" t="str">
            <v>NUT, A97L-0001-0077-AN17</v>
          </cell>
        </row>
        <row r="3625">
          <cell r="B3625" t="str">
            <v>NUT-850675</v>
          </cell>
          <cell r="C3625" t="str">
            <v>MISSING</v>
          </cell>
          <cell r="D3625" t="str">
            <v>M00</v>
          </cell>
          <cell r="F3625" t="str">
            <v>X</v>
          </cell>
          <cell r="G3625">
            <v>36145</v>
          </cell>
          <cell r="M3625" t="str">
            <v>NUT, BALL                   8110-448</v>
          </cell>
        </row>
        <row r="3626">
          <cell r="B3626" t="str">
            <v>NUT-850676</v>
          </cell>
          <cell r="C3626" t="str">
            <v>MISSING</v>
          </cell>
          <cell r="D3626" t="str">
            <v>M00</v>
          </cell>
          <cell r="G3626">
            <v>37958</v>
          </cell>
          <cell r="M3626" t="str">
            <v>NUT, SPINDLE GCC-80               GC</v>
          </cell>
        </row>
        <row r="3627">
          <cell r="B3627" t="str">
            <v>NUT-851414</v>
          </cell>
          <cell r="C3627" t="str">
            <v>MISSING</v>
          </cell>
          <cell r="D3627" t="str">
            <v>M00</v>
          </cell>
          <cell r="G3627">
            <v>38014</v>
          </cell>
          <cell r="M3627" t="str">
            <v>5/8 11 ALLOY NUT #680173      SURFAC</v>
          </cell>
        </row>
        <row r="3628">
          <cell r="B3628" t="str">
            <v>NUT-851643</v>
          </cell>
          <cell r="C3628" t="str">
            <v>MISSING</v>
          </cell>
          <cell r="D3628" t="str">
            <v>M00</v>
          </cell>
          <cell r="G3628">
            <v>37958</v>
          </cell>
          <cell r="M3628" t="str">
            <v>GHG-259 NUT RED RING SHAVER</v>
          </cell>
        </row>
        <row r="3629">
          <cell r="B3629" t="str">
            <v>NUT-851675</v>
          </cell>
          <cell r="C3629" t="str">
            <v>MISSING</v>
          </cell>
          <cell r="D3629" t="str">
            <v>M00</v>
          </cell>
          <cell r="M3629" t="str">
            <v>6920006 WEAR PLATE RETAINING NUT (PA</v>
          </cell>
        </row>
        <row r="3630">
          <cell r="B3630" t="str">
            <v>OPT-850677</v>
          </cell>
          <cell r="C3630" t="str">
            <v>MISSING</v>
          </cell>
          <cell r="D3630" t="str">
            <v>M00</v>
          </cell>
          <cell r="F3630" t="str">
            <v>X</v>
          </cell>
          <cell r="G3630">
            <v>36143</v>
          </cell>
          <cell r="M3630" t="str">
            <v>MIRROR,100% .750 OD-.375W         A0</v>
          </cell>
        </row>
        <row r="3631">
          <cell r="B3631" t="str">
            <v>OPT-850678</v>
          </cell>
          <cell r="C3631" t="str">
            <v>MISSING</v>
          </cell>
          <cell r="D3631" t="str">
            <v>M00</v>
          </cell>
          <cell r="F3631" t="str">
            <v>X</v>
          </cell>
          <cell r="G3631">
            <v>36143</v>
          </cell>
          <cell r="M3631" t="str">
            <v>MIRROR,90% .750 OD-.375W         A00</v>
          </cell>
        </row>
        <row r="3632">
          <cell r="B3632" t="str">
            <v>OPT-850679</v>
          </cell>
          <cell r="C3632" t="str">
            <v>MISSING</v>
          </cell>
          <cell r="D3632" t="str">
            <v>M00</v>
          </cell>
          <cell r="G3632">
            <v>37951</v>
          </cell>
          <cell r="M3632" t="str">
            <v>OPTICS, FLAT AND PARALLEL NEW LAZER</v>
          </cell>
        </row>
        <row r="3633">
          <cell r="B3633" t="str">
            <v>PAC-851670</v>
          </cell>
          <cell r="C3633" t="str">
            <v>MISSING</v>
          </cell>
          <cell r="D3633" t="str">
            <v>M00</v>
          </cell>
          <cell r="G3633">
            <v>37958</v>
          </cell>
          <cell r="M3633" t="str">
            <v>LY11113A PACKING OKUMA-HOWA</v>
          </cell>
        </row>
        <row r="3634">
          <cell r="B3634" t="str">
            <v>PAW-850680</v>
          </cell>
          <cell r="C3634" t="str">
            <v>MISSING</v>
          </cell>
          <cell r="D3634" t="str">
            <v>M00</v>
          </cell>
          <cell r="F3634" t="str">
            <v>X</v>
          </cell>
          <cell r="G3634">
            <v>36453</v>
          </cell>
          <cell r="M3634" t="str">
            <v>PAWL #627765                    6277</v>
          </cell>
        </row>
        <row r="3635">
          <cell r="B3635" t="str">
            <v>PAW-850681</v>
          </cell>
          <cell r="C3635" t="str">
            <v>MISSING</v>
          </cell>
          <cell r="D3635" t="str">
            <v>M00</v>
          </cell>
          <cell r="F3635" t="str">
            <v>X</v>
          </cell>
          <cell r="G3635">
            <v>36453</v>
          </cell>
          <cell r="M3635" t="str">
            <v>PAWL #76536A                    9653</v>
          </cell>
        </row>
        <row r="3636">
          <cell r="B3636" t="str">
            <v>PAW-850682</v>
          </cell>
          <cell r="C3636" t="str">
            <v>MISSING</v>
          </cell>
          <cell r="D3636" t="str">
            <v>M00</v>
          </cell>
          <cell r="F3636" t="str">
            <v>X</v>
          </cell>
          <cell r="G3636">
            <v>36143</v>
          </cell>
          <cell r="M3636" t="str">
            <v>PAWL #T-6252 G                 WILLI</v>
          </cell>
        </row>
        <row r="3637">
          <cell r="B3637" t="str">
            <v>PAW-850683</v>
          </cell>
          <cell r="C3637" t="str">
            <v>MISSING</v>
          </cell>
          <cell r="D3637" t="str">
            <v>M00</v>
          </cell>
          <cell r="F3637" t="str">
            <v>X</v>
          </cell>
          <cell r="G3637">
            <v>36453</v>
          </cell>
          <cell r="M3637" t="str">
            <v>PAWL, 11093                      110</v>
          </cell>
        </row>
        <row r="3638">
          <cell r="B3638" t="str">
            <v>PAW-850684</v>
          </cell>
          <cell r="C3638" t="str">
            <v>MISSING</v>
          </cell>
          <cell r="D3638" t="str">
            <v>M00</v>
          </cell>
          <cell r="F3638" t="str">
            <v>X</v>
          </cell>
          <cell r="G3638">
            <v>36453</v>
          </cell>
          <cell r="M3638" t="str">
            <v>PAWL, 261 GRINDER 77958B  77958B PAW</v>
          </cell>
        </row>
        <row r="3639">
          <cell r="B3639" t="str">
            <v>PAW-850685</v>
          </cell>
          <cell r="C3639" t="str">
            <v>MISSING</v>
          </cell>
          <cell r="D3639" t="str">
            <v>M00</v>
          </cell>
          <cell r="F3639" t="str">
            <v>X</v>
          </cell>
          <cell r="G3639">
            <v>36453</v>
          </cell>
          <cell r="M3639" t="str">
            <v>PAWL, 271 GRINDER FEED  878916 FEED</v>
          </cell>
        </row>
        <row r="3640">
          <cell r="B3640" t="str">
            <v>PAW-850686</v>
          </cell>
          <cell r="C3640" t="str">
            <v>MISSING</v>
          </cell>
          <cell r="D3640" t="str">
            <v>M00</v>
          </cell>
          <cell r="F3640" t="str">
            <v>X</v>
          </cell>
          <cell r="G3640">
            <v>36453</v>
          </cell>
          <cell r="M3640" t="str">
            <v>PAWL, 77958-TB-0031       77958-TB-0</v>
          </cell>
        </row>
        <row r="3641">
          <cell r="B3641" t="str">
            <v>PAW-850687</v>
          </cell>
          <cell r="C3641" t="str">
            <v>MISSING</v>
          </cell>
          <cell r="D3641" t="str">
            <v>M00</v>
          </cell>
          <cell r="F3641" t="str">
            <v>X</v>
          </cell>
          <cell r="G3641">
            <v>36453</v>
          </cell>
          <cell r="M3641" t="str">
            <v>PAWL, INDEX GCU-651              GCU</v>
          </cell>
        </row>
        <row r="3642">
          <cell r="B3642" t="str">
            <v>PCB-805702</v>
          </cell>
          <cell r="C3642" t="str">
            <v>MISSING</v>
          </cell>
          <cell r="D3642" t="str">
            <v>M00</v>
          </cell>
          <cell r="F3642" t="str">
            <v>X</v>
          </cell>
          <cell r="G3642">
            <v>36143</v>
          </cell>
          <cell r="M3642" t="str">
            <v>PCB-12V POWER SUPPLY VTB12-420</v>
          </cell>
        </row>
        <row r="3643">
          <cell r="B3643" t="str">
            <v>PCB-850688</v>
          </cell>
          <cell r="C3643" t="str">
            <v>MISSING</v>
          </cell>
          <cell r="D3643" t="str">
            <v>M00</v>
          </cell>
          <cell r="G3643">
            <v>37956</v>
          </cell>
          <cell r="M3643" t="str">
            <v>24 VOLT POWER SUPPLY 7.5 AMP    02F1</v>
          </cell>
        </row>
        <row r="3644">
          <cell r="B3644" t="str">
            <v>PCB-850689</v>
          </cell>
          <cell r="C3644" t="str">
            <v>MISSING</v>
          </cell>
          <cell r="D3644" t="str">
            <v>M00</v>
          </cell>
          <cell r="G3644">
            <v>37959</v>
          </cell>
          <cell r="M3644" t="str">
            <v>AXIS MODULE BOARD (HT ROBOT)    1394</v>
          </cell>
        </row>
        <row r="3645">
          <cell r="B3645" t="str">
            <v>PCB-850690</v>
          </cell>
          <cell r="C3645" t="str">
            <v>MISSING</v>
          </cell>
          <cell r="D3645" t="str">
            <v>M00</v>
          </cell>
          <cell r="F3645" t="str">
            <v>X</v>
          </cell>
          <cell r="G3645">
            <v>36143</v>
          </cell>
          <cell r="M3645" t="str">
            <v>KEYBOARD COLCHESTER CNC 650</v>
          </cell>
        </row>
        <row r="3646">
          <cell r="B3646" t="str">
            <v>PCB-850691</v>
          </cell>
          <cell r="C3646" t="str">
            <v>MISSING</v>
          </cell>
          <cell r="D3646" t="str">
            <v>M00</v>
          </cell>
          <cell r="F3646" t="str">
            <v>X</v>
          </cell>
          <cell r="G3646">
            <v>36143</v>
          </cell>
          <cell r="M3646" t="str">
            <v>PCB, COMPUTER                   2K12</v>
          </cell>
        </row>
        <row r="3647">
          <cell r="B3647" t="str">
            <v>PCB-850692</v>
          </cell>
          <cell r="C3647" t="str">
            <v>MISSING</v>
          </cell>
          <cell r="D3647" t="str">
            <v>M00</v>
          </cell>
          <cell r="F3647" t="str">
            <v>X</v>
          </cell>
          <cell r="G3647">
            <v>36143</v>
          </cell>
          <cell r="M3647" t="str">
            <v>PCB, INTEL TRAJECTORY 68/14  INTEL 6</v>
          </cell>
        </row>
        <row r="3648">
          <cell r="B3648" t="str">
            <v>PCB-850693</v>
          </cell>
          <cell r="C3648" t="str">
            <v>MISSING</v>
          </cell>
          <cell r="D3648" t="str">
            <v>M00</v>
          </cell>
          <cell r="F3648" t="str">
            <v>X</v>
          </cell>
          <cell r="G3648">
            <v>36143</v>
          </cell>
          <cell r="M3648" t="str">
            <v>PCB, MCP W/ENCODER FBW REV:B</v>
          </cell>
        </row>
        <row r="3649">
          <cell r="B3649" t="str">
            <v>PCB-850694</v>
          </cell>
          <cell r="C3649" t="str">
            <v>MISSING</v>
          </cell>
          <cell r="D3649" t="str">
            <v>M00</v>
          </cell>
          <cell r="F3649" t="str">
            <v>X</v>
          </cell>
          <cell r="G3649">
            <v>36143</v>
          </cell>
          <cell r="M3649" t="str">
            <v>PCB, MULTIFUNCTION INTERFACE</v>
          </cell>
        </row>
        <row r="3650">
          <cell r="B3650" t="str">
            <v>PCB-850695</v>
          </cell>
          <cell r="C3650" t="str">
            <v>MISSING</v>
          </cell>
          <cell r="D3650" t="str">
            <v>M00</v>
          </cell>
          <cell r="F3650" t="str">
            <v>X</v>
          </cell>
          <cell r="G3650">
            <v>36143</v>
          </cell>
          <cell r="M3650" t="str">
            <v>PCB, NC INPUT FOR +GF+</v>
          </cell>
        </row>
        <row r="3651">
          <cell r="B3651" t="str">
            <v>PCB-850696</v>
          </cell>
          <cell r="C3651" t="str">
            <v>MISSING</v>
          </cell>
          <cell r="D3651" t="str">
            <v>M00</v>
          </cell>
          <cell r="F3651" t="str">
            <v>X</v>
          </cell>
          <cell r="G3651">
            <v>37869</v>
          </cell>
          <cell r="M3651" t="str">
            <v>PCB, NC INTERFACE FOR +GF+</v>
          </cell>
        </row>
        <row r="3652">
          <cell r="B3652" t="str">
            <v>PCB-850697</v>
          </cell>
          <cell r="C3652" t="str">
            <v>MISSING</v>
          </cell>
          <cell r="D3652" t="str">
            <v>M00</v>
          </cell>
          <cell r="F3652" t="str">
            <v>X</v>
          </cell>
          <cell r="G3652">
            <v>36608</v>
          </cell>
          <cell r="M3652" t="str">
            <v>PCB, NC OUTPUT FOR +GF+</v>
          </cell>
        </row>
        <row r="3653">
          <cell r="B3653" t="str">
            <v>PCB-850698</v>
          </cell>
          <cell r="C3653" t="str">
            <v>MISSING</v>
          </cell>
          <cell r="D3653" t="str">
            <v>M00</v>
          </cell>
          <cell r="F3653" t="str">
            <v>X</v>
          </cell>
          <cell r="G3653">
            <v>37384</v>
          </cell>
          <cell r="M3653" t="str">
            <v>PCB, NC PROCESSOR FOR +GF+</v>
          </cell>
        </row>
        <row r="3654">
          <cell r="B3654" t="str">
            <v>PCB-850699</v>
          </cell>
          <cell r="C3654" t="str">
            <v>MISSING</v>
          </cell>
          <cell r="D3654" t="str">
            <v>M00</v>
          </cell>
          <cell r="F3654" t="str">
            <v>X</v>
          </cell>
          <cell r="G3654">
            <v>36143</v>
          </cell>
          <cell r="M3654" t="str">
            <v>PCB, SERVO POWER SUPPLY REV:E</v>
          </cell>
        </row>
        <row r="3655">
          <cell r="B3655" t="str">
            <v>PCB-850700</v>
          </cell>
          <cell r="C3655" t="str">
            <v>MISSING</v>
          </cell>
          <cell r="D3655" t="str">
            <v>M00</v>
          </cell>
          <cell r="F3655" t="str">
            <v>X</v>
          </cell>
          <cell r="G3655">
            <v>36143</v>
          </cell>
          <cell r="M3655" t="str">
            <v>PCB, SINGLE AXIS PROCESSOR REV:B</v>
          </cell>
        </row>
        <row r="3656">
          <cell r="B3656" t="str">
            <v>PCB-850701</v>
          </cell>
          <cell r="C3656" t="str">
            <v>MISSING</v>
          </cell>
          <cell r="D3656" t="str">
            <v>M00</v>
          </cell>
          <cell r="F3656" t="str">
            <v>X</v>
          </cell>
          <cell r="G3656">
            <v>36608</v>
          </cell>
          <cell r="M3656" t="str">
            <v>PCB-02 PROBE INPUT</v>
          </cell>
        </row>
        <row r="3657">
          <cell r="B3657" t="str">
            <v>PCB-850703</v>
          </cell>
          <cell r="C3657" t="str">
            <v>MISSING</v>
          </cell>
          <cell r="D3657" t="str">
            <v>M00</v>
          </cell>
          <cell r="F3657" t="str">
            <v>X</v>
          </cell>
          <cell r="G3657">
            <v>36480</v>
          </cell>
          <cell r="M3657" t="str">
            <v>PCB-320 A/B SKIVE 130180.2      1301</v>
          </cell>
        </row>
        <row r="3658">
          <cell r="B3658" t="str">
            <v>PCB-850704</v>
          </cell>
          <cell r="C3658" t="str">
            <v>MISSING</v>
          </cell>
          <cell r="D3658" t="str">
            <v>M00</v>
          </cell>
          <cell r="F3658" t="str">
            <v>X</v>
          </cell>
          <cell r="G3658">
            <v>36480</v>
          </cell>
          <cell r="M3658" t="str">
            <v>PCB-320 A/B SKIVE 2008874.1    20088</v>
          </cell>
        </row>
        <row r="3659">
          <cell r="B3659" t="str">
            <v>PCB-850705</v>
          </cell>
          <cell r="C3659" t="str">
            <v>MISSING</v>
          </cell>
          <cell r="D3659" t="str">
            <v>M00</v>
          </cell>
          <cell r="G3659">
            <v>36143</v>
          </cell>
          <cell r="M3659" t="str">
            <v>PCB-320 A/B SKIVE1395 731.3  1395 73</v>
          </cell>
        </row>
        <row r="3660">
          <cell r="B3660" t="str">
            <v>PCB-850706</v>
          </cell>
          <cell r="C3660" t="str">
            <v>MISSING</v>
          </cell>
          <cell r="D3660" t="str">
            <v>M00</v>
          </cell>
          <cell r="F3660" t="str">
            <v>X</v>
          </cell>
          <cell r="G3660">
            <v>36480</v>
          </cell>
          <cell r="M3660" t="str">
            <v>PCB-320 A/B SKIVE DIFF 1395 720.3</v>
          </cell>
        </row>
        <row r="3661">
          <cell r="B3661" t="str">
            <v>PCB-850707</v>
          </cell>
          <cell r="C3661" t="str">
            <v>MISSING</v>
          </cell>
          <cell r="D3661" t="str">
            <v>M00</v>
          </cell>
          <cell r="F3661" t="str">
            <v>X</v>
          </cell>
          <cell r="G3661">
            <v>36143</v>
          </cell>
          <cell r="M3661" t="str">
            <v>PCB-320 A/B SKIVE FTA 1374 163.5</v>
          </cell>
        </row>
        <row r="3662">
          <cell r="B3662" t="str">
            <v>PCB-850708</v>
          </cell>
          <cell r="C3662" t="str">
            <v>MISSING</v>
          </cell>
          <cell r="D3662" t="str">
            <v>M00</v>
          </cell>
          <cell r="G3662">
            <v>37956</v>
          </cell>
          <cell r="M3662" t="str">
            <v>PCB-5V POWER SUPPLY           UTB11-</v>
          </cell>
        </row>
        <row r="3663">
          <cell r="B3663" t="str">
            <v>PCB-850709</v>
          </cell>
          <cell r="C3663" t="str">
            <v>MISSING</v>
          </cell>
          <cell r="D3663" t="str">
            <v>M00</v>
          </cell>
          <cell r="F3663" t="str">
            <v>X</v>
          </cell>
          <cell r="G3663">
            <v>37460</v>
          </cell>
          <cell r="M3663" t="str">
            <v>PCB BOARD FOR 35AE90           LIBHE</v>
          </cell>
        </row>
        <row r="3664">
          <cell r="B3664" t="str">
            <v>PCB-850710</v>
          </cell>
          <cell r="C3664" t="str">
            <v>MISSING</v>
          </cell>
          <cell r="D3664" t="str">
            <v>M00</v>
          </cell>
          <cell r="F3664" t="str">
            <v>X</v>
          </cell>
          <cell r="G3664">
            <v>36143</v>
          </cell>
          <cell r="M3664" t="str">
            <v>PCB-BOARD                  6RB2000-0</v>
          </cell>
        </row>
        <row r="3665">
          <cell r="B3665" t="str">
            <v>PCB-850711</v>
          </cell>
          <cell r="C3665" t="str">
            <v>MISSING</v>
          </cell>
          <cell r="D3665" t="str">
            <v>M00</v>
          </cell>
          <cell r="F3665" t="str">
            <v>X</v>
          </cell>
          <cell r="G3665">
            <v>36143</v>
          </cell>
          <cell r="M3665" t="str">
            <v>PCB-BOARD                  6RB2025-0</v>
          </cell>
        </row>
        <row r="3666">
          <cell r="B3666" t="str">
            <v>PCB-850712</v>
          </cell>
          <cell r="C3666" t="str">
            <v>MISSING</v>
          </cell>
          <cell r="D3666" t="str">
            <v>M00</v>
          </cell>
          <cell r="F3666" t="str">
            <v>X</v>
          </cell>
          <cell r="G3666">
            <v>36143</v>
          </cell>
          <cell r="M3666" t="str">
            <v>PCB-BOARD 447700.9000.01 IND H</v>
          </cell>
        </row>
        <row r="3667">
          <cell r="B3667" t="str">
            <v>PCB-850713</v>
          </cell>
          <cell r="C3667" t="str">
            <v>MISSING</v>
          </cell>
          <cell r="D3667" t="str">
            <v>M00</v>
          </cell>
          <cell r="F3667" t="str">
            <v>X</v>
          </cell>
          <cell r="G3667">
            <v>36144</v>
          </cell>
          <cell r="M3667" t="str">
            <v>PCB-BOARD, CONTROL &amp; WATCHDOG</v>
          </cell>
        </row>
        <row r="3668">
          <cell r="B3668" t="str">
            <v>PCB-850714</v>
          </cell>
          <cell r="C3668" t="str">
            <v>MISSING</v>
          </cell>
          <cell r="D3668" t="str">
            <v>M00</v>
          </cell>
          <cell r="F3668" t="str">
            <v>X</v>
          </cell>
          <cell r="G3668">
            <v>37460</v>
          </cell>
          <cell r="M3668" t="str">
            <v>PCB-CARD FOR LIEBHERR HOB 35ZP95</v>
          </cell>
        </row>
        <row r="3669">
          <cell r="B3669" t="str">
            <v>PCB-850715</v>
          </cell>
          <cell r="C3669" t="str">
            <v>MISSING</v>
          </cell>
          <cell r="D3669" t="str">
            <v>M00</v>
          </cell>
          <cell r="F3669" t="str">
            <v>X</v>
          </cell>
          <cell r="G3669">
            <v>36143</v>
          </cell>
          <cell r="M3669" t="str">
            <v>PCB-CONTROLLER POWER SUPPLY REV:0-1</v>
          </cell>
        </row>
        <row r="3670">
          <cell r="B3670" t="str">
            <v>PCB-850716</v>
          </cell>
          <cell r="C3670" t="str">
            <v>MISSING</v>
          </cell>
          <cell r="D3670" t="str">
            <v>M00</v>
          </cell>
          <cell r="G3670">
            <v>37959</v>
          </cell>
          <cell r="M3670" t="str">
            <v>PCB-EIGHT CHANNEL ANALOG (00)</v>
          </cell>
        </row>
        <row r="3671">
          <cell r="B3671" t="str">
            <v>PCB-850717</v>
          </cell>
          <cell r="C3671" t="str">
            <v>MISSING</v>
          </cell>
          <cell r="D3671" t="str">
            <v>M00</v>
          </cell>
          <cell r="G3671">
            <v>37959</v>
          </cell>
          <cell r="M3671" t="str">
            <v>PCB-EIGHT CHANNEL ANALOG (08) G-1824</v>
          </cell>
        </row>
        <row r="3672">
          <cell r="B3672" t="str">
            <v>PCB-850718</v>
          </cell>
          <cell r="C3672" t="str">
            <v>MISSING</v>
          </cell>
          <cell r="D3672" t="str">
            <v>M00</v>
          </cell>
          <cell r="F3672" t="str">
            <v>X</v>
          </cell>
          <cell r="G3672">
            <v>36144</v>
          </cell>
          <cell r="M3672" t="str">
            <v>PCB-ID BAORD FOR MORI SEIKI G10-01</v>
          </cell>
        </row>
        <row r="3673">
          <cell r="B3673" t="str">
            <v>PCB-850719</v>
          </cell>
          <cell r="C3673" t="str">
            <v>MISSING</v>
          </cell>
          <cell r="D3673" t="str">
            <v>M00</v>
          </cell>
          <cell r="G3673">
            <v>37959</v>
          </cell>
          <cell r="M3673" t="str">
            <v>PCB-INPUT CARD 6E55420-3BA11   LIEBH</v>
          </cell>
        </row>
        <row r="3674">
          <cell r="B3674" t="str">
            <v>PCB-850720</v>
          </cell>
          <cell r="C3674" t="str">
            <v>MISSING</v>
          </cell>
          <cell r="D3674" t="str">
            <v>M00</v>
          </cell>
          <cell r="F3674" t="str">
            <v>X</v>
          </cell>
          <cell r="G3674">
            <v>37240</v>
          </cell>
          <cell r="M3674" t="str">
            <v>PCB-INTERLOCK                12310-0</v>
          </cell>
        </row>
        <row r="3675">
          <cell r="B3675" t="str">
            <v>PCB-850721</v>
          </cell>
          <cell r="C3675" t="str">
            <v>MISSING</v>
          </cell>
          <cell r="D3675" t="str">
            <v>M00</v>
          </cell>
          <cell r="G3675">
            <v>37240</v>
          </cell>
          <cell r="M3675" t="str">
            <v>PCB-KEY BOARD 04343500       0434350</v>
          </cell>
        </row>
        <row r="3676">
          <cell r="B3676" t="str">
            <v>PCB-850722</v>
          </cell>
          <cell r="C3676" t="str">
            <v>MISSING</v>
          </cell>
          <cell r="D3676" t="str">
            <v>M00</v>
          </cell>
          <cell r="F3676" t="str">
            <v>X</v>
          </cell>
          <cell r="G3676">
            <v>36143</v>
          </cell>
          <cell r="M3676" t="str">
            <v>PCB-MAIN/BOARD MEMORY BOARD</v>
          </cell>
        </row>
        <row r="3677">
          <cell r="B3677" t="str">
            <v>PCB-850723</v>
          </cell>
          <cell r="C3677" t="str">
            <v>MISSING</v>
          </cell>
          <cell r="D3677" t="str">
            <v>M00</v>
          </cell>
          <cell r="F3677" t="str">
            <v>X</v>
          </cell>
          <cell r="G3677">
            <v>36143</v>
          </cell>
          <cell r="M3677" t="str">
            <v>PCB-MICRO PROCESSOR SERVO DRIVE</v>
          </cell>
        </row>
        <row r="3678">
          <cell r="B3678" t="str">
            <v>PCB-850724</v>
          </cell>
          <cell r="C3678" t="str">
            <v>MISSING</v>
          </cell>
          <cell r="D3678" t="str">
            <v>M00</v>
          </cell>
          <cell r="F3678" t="str">
            <v>X</v>
          </cell>
          <cell r="G3678">
            <v>36143</v>
          </cell>
          <cell r="M3678" t="str">
            <v>PCB-MOTOR CONTROL             2E299-</v>
          </cell>
        </row>
        <row r="3679">
          <cell r="B3679" t="str">
            <v>PCB-850725</v>
          </cell>
          <cell r="C3679" t="str">
            <v>MISSING</v>
          </cell>
          <cell r="D3679" t="str">
            <v>M00</v>
          </cell>
          <cell r="F3679" t="str">
            <v>X</v>
          </cell>
          <cell r="G3679">
            <v>36144</v>
          </cell>
          <cell r="M3679" t="str">
            <v>PCB-MOTOR CONTROL             2E299-</v>
          </cell>
        </row>
        <row r="3680">
          <cell r="B3680" t="str">
            <v>PCB-850726</v>
          </cell>
          <cell r="C3680" t="str">
            <v>MISSING</v>
          </cell>
          <cell r="D3680" t="str">
            <v>M00</v>
          </cell>
          <cell r="F3680" t="str">
            <v>X</v>
          </cell>
          <cell r="G3680">
            <v>36144</v>
          </cell>
          <cell r="M3680" t="str">
            <v>PCB-MOTOR CONTROL             2E299-</v>
          </cell>
        </row>
        <row r="3681">
          <cell r="B3681" t="str">
            <v>PCB-850727</v>
          </cell>
          <cell r="C3681" t="str">
            <v>MISSING</v>
          </cell>
          <cell r="D3681" t="str">
            <v>M00</v>
          </cell>
          <cell r="F3681" t="str">
            <v>X</v>
          </cell>
          <cell r="G3681">
            <v>36144</v>
          </cell>
          <cell r="M3681" t="str">
            <v>PCB-OPTO 22 I/O BOARD           OPTI</v>
          </cell>
        </row>
        <row r="3682">
          <cell r="B3682" t="str">
            <v>PCB-850728</v>
          </cell>
          <cell r="C3682" t="str">
            <v>MISSING</v>
          </cell>
          <cell r="D3682" t="str">
            <v>M00</v>
          </cell>
          <cell r="F3682" t="str">
            <v>X</v>
          </cell>
          <cell r="G3682">
            <v>36144</v>
          </cell>
          <cell r="M3682" t="str">
            <v>PCB-OUTPUT                     2K9CM</v>
          </cell>
        </row>
        <row r="3683">
          <cell r="B3683" t="str">
            <v>PCB-850729</v>
          </cell>
          <cell r="C3683" t="str">
            <v>MISSING</v>
          </cell>
          <cell r="D3683" t="str">
            <v>M00</v>
          </cell>
          <cell r="G3683">
            <v>37967</v>
          </cell>
          <cell r="M3683" t="str">
            <v>A03B-0819-C161 I/O MODULE (5731 HURT</v>
          </cell>
        </row>
        <row r="3684">
          <cell r="B3684" t="str">
            <v>PCB-850730</v>
          </cell>
          <cell r="C3684" t="str">
            <v>MISSING</v>
          </cell>
          <cell r="D3684" t="str">
            <v>M00</v>
          </cell>
          <cell r="G3684">
            <v>37959</v>
          </cell>
          <cell r="M3684" t="str">
            <v>PCB-OUTPUT CONVERTER            J-18</v>
          </cell>
        </row>
        <row r="3685">
          <cell r="B3685" t="str">
            <v>PCB-850731</v>
          </cell>
          <cell r="C3685" t="str">
            <v>MISSING</v>
          </cell>
          <cell r="D3685" t="str">
            <v>M00</v>
          </cell>
          <cell r="F3685" t="str">
            <v>X</v>
          </cell>
          <cell r="G3685">
            <v>36144</v>
          </cell>
          <cell r="M3685" t="str">
            <v>PCB-POWER DRIVER                   E</v>
          </cell>
        </row>
        <row r="3686">
          <cell r="B3686" t="str">
            <v>PCB-850732</v>
          </cell>
          <cell r="C3686" t="str">
            <v>MISSING</v>
          </cell>
          <cell r="D3686" t="str">
            <v>M00</v>
          </cell>
          <cell r="G3686">
            <v>37959</v>
          </cell>
          <cell r="M3686" t="str">
            <v>PCB-POWER SUPPLY            3EV-3053</v>
          </cell>
        </row>
        <row r="3687">
          <cell r="B3687" t="str">
            <v>PCB-850733</v>
          </cell>
          <cell r="C3687" t="str">
            <v>MISSING</v>
          </cell>
          <cell r="D3687" t="str">
            <v>M00</v>
          </cell>
          <cell r="G3687">
            <v>37959</v>
          </cell>
          <cell r="M3687" t="str">
            <v>PCB-POWER SUPPLY MTC-353-0515</v>
          </cell>
        </row>
        <row r="3688">
          <cell r="B3688" t="str">
            <v>PCB-850734</v>
          </cell>
          <cell r="C3688" t="str">
            <v>MISSING</v>
          </cell>
          <cell r="D3688" t="str">
            <v>M00</v>
          </cell>
          <cell r="G3688">
            <v>37959</v>
          </cell>
          <cell r="M3688" t="str">
            <v>PCB-PROCESSOR BOARD AB 17710A</v>
          </cell>
        </row>
        <row r="3689">
          <cell r="B3689" t="str">
            <v>PCB-850735</v>
          </cell>
          <cell r="C3689" t="str">
            <v>MISSING</v>
          </cell>
          <cell r="D3689" t="str">
            <v>M00</v>
          </cell>
          <cell r="G3689">
            <v>37959</v>
          </cell>
          <cell r="M3689" t="str">
            <v>6EP1437-ZBA10 SITOP POWER 40 SUPPLY</v>
          </cell>
        </row>
        <row r="3690">
          <cell r="B3690" t="str">
            <v>PCB-850736</v>
          </cell>
          <cell r="C3690" t="str">
            <v>MISSING</v>
          </cell>
          <cell r="D3690" t="str">
            <v>M00</v>
          </cell>
          <cell r="G3690">
            <v>37959</v>
          </cell>
          <cell r="M3690" t="str">
            <v>PCB-PULSE GENERATOR            12310</v>
          </cell>
        </row>
        <row r="3691">
          <cell r="B3691" t="str">
            <v>PCB-850737</v>
          </cell>
          <cell r="C3691" t="str">
            <v>MISSING</v>
          </cell>
          <cell r="D3691" t="str">
            <v>M00</v>
          </cell>
          <cell r="F3691" t="str">
            <v>X</v>
          </cell>
          <cell r="G3691">
            <v>37240</v>
          </cell>
          <cell r="M3691" t="str">
            <v>PCB-RECORDER OUTPUT             I-18</v>
          </cell>
        </row>
        <row r="3692">
          <cell r="B3692" t="str">
            <v>PCB-850738</v>
          </cell>
          <cell r="C3692" t="str">
            <v>MISSING</v>
          </cell>
          <cell r="D3692" t="str">
            <v>M00</v>
          </cell>
          <cell r="G3692">
            <v>37959</v>
          </cell>
          <cell r="M3692" t="str">
            <v>HALMAR DPA1-1230  P/N H003659</v>
          </cell>
        </row>
        <row r="3693">
          <cell r="B3693" t="str">
            <v>PCB-850739</v>
          </cell>
          <cell r="C3693" t="str">
            <v>MISSING</v>
          </cell>
          <cell r="D3693" t="str">
            <v>M00</v>
          </cell>
          <cell r="G3693">
            <v>37959</v>
          </cell>
          <cell r="M3693" t="str">
            <v>MAIN BOARD II BUBBLE MEMORY (OKUMA)</v>
          </cell>
        </row>
        <row r="3694">
          <cell r="B3694" t="str">
            <v>PCB-850740</v>
          </cell>
          <cell r="C3694" t="str">
            <v>MISSING</v>
          </cell>
          <cell r="D3694" t="str">
            <v>M00</v>
          </cell>
          <cell r="G3694">
            <v>37959</v>
          </cell>
          <cell r="M3694" t="str">
            <v>PCB-THERMO COUPLING UNIT       B-182</v>
          </cell>
        </row>
        <row r="3695">
          <cell r="B3695" t="str">
            <v>PCB-850741</v>
          </cell>
          <cell r="C3695" t="str">
            <v>MISSING</v>
          </cell>
          <cell r="D3695" t="str">
            <v>M00</v>
          </cell>
          <cell r="F3695" t="str">
            <v>X</v>
          </cell>
          <cell r="G3695">
            <v>37384</v>
          </cell>
          <cell r="M3695" t="str">
            <v>PCB BOARD FOR +GF+  A20B-0008-0430.0</v>
          </cell>
        </row>
        <row r="3696">
          <cell r="B3696" t="str">
            <v>PCB-850742</v>
          </cell>
          <cell r="C3696" t="str">
            <v>MISSING</v>
          </cell>
          <cell r="D3696" t="str">
            <v>M00</v>
          </cell>
          <cell r="G3696">
            <v>37971</v>
          </cell>
          <cell r="M3696" t="str">
            <v>PCB PROCESSOR BOARD P/N NCG2110</v>
          </cell>
        </row>
        <row r="3697">
          <cell r="B3697" t="str">
            <v>PCB-850743</v>
          </cell>
          <cell r="C3697" t="str">
            <v>MISSING</v>
          </cell>
          <cell r="D3697" t="str">
            <v>M00</v>
          </cell>
          <cell r="F3697" t="str">
            <v>X</v>
          </cell>
          <cell r="G3697">
            <v>37460</v>
          </cell>
          <cell r="M3697" t="str">
            <v>PCB. LPA ASSEMBLY 951009         951</v>
          </cell>
        </row>
        <row r="3698">
          <cell r="B3698" t="str">
            <v>PCB-850744</v>
          </cell>
          <cell r="C3698" t="str">
            <v>MISSING</v>
          </cell>
          <cell r="D3698" t="str">
            <v>M00</v>
          </cell>
          <cell r="F3698" t="str">
            <v>X</v>
          </cell>
          <cell r="G3698">
            <v>36608</v>
          </cell>
          <cell r="M3698" t="str">
            <v>PCB, MATRIX CTM 100/300 GE</v>
          </cell>
        </row>
        <row r="3699">
          <cell r="B3699" t="str">
            <v>PCB-850745</v>
          </cell>
          <cell r="C3699" t="str">
            <v>MISSING</v>
          </cell>
          <cell r="D3699" t="str">
            <v>M00</v>
          </cell>
          <cell r="F3699" t="str">
            <v>X</v>
          </cell>
          <cell r="G3699">
            <v>36144</v>
          </cell>
          <cell r="M3699" t="str">
            <v>PCB, RESOLVER-SINGLE 33342-5     333</v>
          </cell>
        </row>
        <row r="3700">
          <cell r="B3700" t="str">
            <v>PCB-850746</v>
          </cell>
          <cell r="C3700" t="str">
            <v>MISSING</v>
          </cell>
          <cell r="D3700" t="str">
            <v>M00</v>
          </cell>
          <cell r="G3700">
            <v>37959</v>
          </cell>
          <cell r="M3700" t="str">
            <v>PCB, TRIGGER BOOSTER             369</v>
          </cell>
        </row>
        <row r="3701">
          <cell r="B3701" t="str">
            <v>PCB-850747</v>
          </cell>
          <cell r="C3701" t="str">
            <v>MISSING</v>
          </cell>
          <cell r="D3701" t="str">
            <v>M00</v>
          </cell>
          <cell r="G3701">
            <v>38033</v>
          </cell>
          <cell r="M3701" t="str">
            <v>PCB-AC OUTPUT BOARD SERIES B (AB)177</v>
          </cell>
        </row>
        <row r="3702">
          <cell r="B3702" t="str">
            <v>PCB-850748</v>
          </cell>
          <cell r="C3702" t="str">
            <v>MISSING</v>
          </cell>
          <cell r="D3702" t="str">
            <v>M00</v>
          </cell>
          <cell r="F3702" t="str">
            <v>X</v>
          </cell>
          <cell r="G3702">
            <v>36144</v>
          </cell>
          <cell r="M3702" t="str">
            <v>POWER PANEL ACCY. W/ KIT        0420</v>
          </cell>
        </row>
        <row r="3703">
          <cell r="B3703" t="str">
            <v>PCB-850749</v>
          </cell>
          <cell r="C3703" t="str">
            <v>MISSING</v>
          </cell>
          <cell r="D3703" t="str">
            <v>M00</v>
          </cell>
          <cell r="F3703" t="str">
            <v>X</v>
          </cell>
          <cell r="G3703">
            <v>36144</v>
          </cell>
          <cell r="M3703" t="str">
            <v>POWER SUPPLY FOR LASER   0984-611531</v>
          </cell>
        </row>
        <row r="3704">
          <cell r="B3704" t="str">
            <v>PCB-851118</v>
          </cell>
          <cell r="C3704" t="str">
            <v>MISSING</v>
          </cell>
          <cell r="D3704" t="str">
            <v>M00</v>
          </cell>
          <cell r="G3704">
            <v>37959</v>
          </cell>
          <cell r="M3704" t="str">
            <v>CL-8776-01 CONDOR 24V 12AMP PWS(HARD</v>
          </cell>
        </row>
        <row r="3705">
          <cell r="B3705" t="str">
            <v>PCB-851134</v>
          </cell>
          <cell r="C3705" t="str">
            <v>MISSING</v>
          </cell>
          <cell r="D3705" t="str">
            <v>M00</v>
          </cell>
          <cell r="G3705">
            <v>37935</v>
          </cell>
          <cell r="M3705" t="str">
            <v>*DEL A03B-0807-C161 24V FANUC OUTPUT</v>
          </cell>
        </row>
        <row r="3706">
          <cell r="B3706" t="str">
            <v>PCB-851391</v>
          </cell>
          <cell r="C3706" t="str">
            <v>MISSING</v>
          </cell>
          <cell r="D3706" t="str">
            <v>M00</v>
          </cell>
          <cell r="G3706">
            <v>37959</v>
          </cell>
          <cell r="M3706" t="str">
            <v>A4.01 POWER SUPPLY 005182.01     (RE</v>
          </cell>
        </row>
        <row r="3707">
          <cell r="B3707" t="str">
            <v>PCB-851392</v>
          </cell>
          <cell r="C3707" t="str">
            <v>MISSING</v>
          </cell>
          <cell r="D3707" t="str">
            <v>M00</v>
          </cell>
          <cell r="G3707">
            <v>37959</v>
          </cell>
          <cell r="M3707" t="str">
            <v>A4.09 CPU BOARD  005184.03     (REIS</v>
          </cell>
        </row>
        <row r="3708">
          <cell r="B3708" t="str">
            <v>PCB-851393</v>
          </cell>
          <cell r="C3708" t="str">
            <v>MISSING</v>
          </cell>
          <cell r="D3708" t="str">
            <v>M00</v>
          </cell>
          <cell r="G3708">
            <v>37959</v>
          </cell>
          <cell r="M3708" t="str">
            <v>A4.13 PUCII BOARD 006187.01      (RE</v>
          </cell>
        </row>
        <row r="3709">
          <cell r="B3709" t="str">
            <v>PCB-851394</v>
          </cell>
          <cell r="C3709" t="str">
            <v>MISSING</v>
          </cell>
          <cell r="D3709" t="str">
            <v>M00</v>
          </cell>
          <cell r="G3709">
            <v>37959</v>
          </cell>
          <cell r="M3709" t="str">
            <v>A4.17  VIDEO BOARD 005059.01     (RE</v>
          </cell>
        </row>
        <row r="3710">
          <cell r="B3710" t="str">
            <v>PCB-851395</v>
          </cell>
          <cell r="C3710" t="str">
            <v>MISSING</v>
          </cell>
          <cell r="D3710" t="str">
            <v>M00</v>
          </cell>
          <cell r="G3710">
            <v>37959</v>
          </cell>
          <cell r="M3710" t="str">
            <v>A4.21  VIDEO MEMORY 005194.01    (RE</v>
          </cell>
        </row>
        <row r="3711">
          <cell r="B3711" t="str">
            <v>PCB-851396</v>
          </cell>
          <cell r="C3711" t="str">
            <v>MISSING</v>
          </cell>
          <cell r="D3711" t="str">
            <v>M00</v>
          </cell>
          <cell r="F3711" t="str">
            <v>X</v>
          </cell>
          <cell r="G3711">
            <v>37950</v>
          </cell>
          <cell r="M3711" t="str">
            <v>A4.25/29 VIDEOII INTFACE 005570.01(R</v>
          </cell>
        </row>
        <row r="3712">
          <cell r="B3712" t="str">
            <v>PCB-851397</v>
          </cell>
          <cell r="C3712" t="str">
            <v>MISSING</v>
          </cell>
          <cell r="D3712" t="str">
            <v>M00</v>
          </cell>
          <cell r="G3712">
            <v>37959</v>
          </cell>
          <cell r="M3712" t="str">
            <v>A4.33 PCB V24 BOARD 005195.02    (RE</v>
          </cell>
        </row>
        <row r="3713">
          <cell r="B3713" t="str">
            <v>PCB-851398</v>
          </cell>
          <cell r="C3713" t="str">
            <v>MISSING</v>
          </cell>
          <cell r="D3713" t="str">
            <v>M00</v>
          </cell>
          <cell r="G3713">
            <v>37959</v>
          </cell>
          <cell r="M3713" t="str">
            <v>A4.37 MESHING  006191.03         (RE</v>
          </cell>
        </row>
        <row r="3714">
          <cell r="B3714" t="str">
            <v>PCB-851399</v>
          </cell>
          <cell r="C3714" t="str">
            <v>MISSING</v>
          </cell>
          <cell r="D3714" t="str">
            <v>M00</v>
          </cell>
          <cell r="G3714">
            <v>37959</v>
          </cell>
          <cell r="M3714" t="str">
            <v>A4.45 C'AXIS STGR BOARD 005494.01 (R</v>
          </cell>
        </row>
        <row r="3715">
          <cell r="B3715" t="str">
            <v>PCB-851400</v>
          </cell>
          <cell r="C3715" t="str">
            <v>MISSING</v>
          </cell>
          <cell r="D3715" t="str">
            <v>M00</v>
          </cell>
          <cell r="G3715">
            <v>37959</v>
          </cell>
          <cell r="M3715" t="str">
            <v>A4.53 AXIS COUNTER  005621.01    (RE</v>
          </cell>
        </row>
        <row r="3716">
          <cell r="B3716" t="str">
            <v>PCB-851401</v>
          </cell>
          <cell r="C3716" t="str">
            <v>MISSING</v>
          </cell>
          <cell r="D3716" t="str">
            <v>M00</v>
          </cell>
          <cell r="G3716">
            <v>37959</v>
          </cell>
          <cell r="M3716" t="str">
            <v>A4.61 AXIS COUNTER 005621.01     (RE</v>
          </cell>
        </row>
        <row r="3717">
          <cell r="B3717" t="str">
            <v>PCB-851402</v>
          </cell>
          <cell r="C3717" t="str">
            <v>MISSING</v>
          </cell>
          <cell r="D3717" t="str">
            <v>M00</v>
          </cell>
          <cell r="G3717">
            <v>37959</v>
          </cell>
          <cell r="M3717" t="str">
            <v>A4.69 ENCODER INTERFACE 006214.01 (R</v>
          </cell>
        </row>
        <row r="3718">
          <cell r="B3718" t="str">
            <v>PCB-851403</v>
          </cell>
          <cell r="C3718" t="str">
            <v>MISSING</v>
          </cell>
          <cell r="D3718" t="str">
            <v>M00</v>
          </cell>
          <cell r="G3718">
            <v>37959</v>
          </cell>
          <cell r="M3718" t="str">
            <v>A  NC RACK 004181.01             (RE</v>
          </cell>
        </row>
        <row r="3719">
          <cell r="B3719" t="str">
            <v>PCB-851435</v>
          </cell>
          <cell r="C3719" t="str">
            <v>MISSING</v>
          </cell>
          <cell r="D3719" t="str">
            <v>M00</v>
          </cell>
          <cell r="G3719">
            <v>37959</v>
          </cell>
          <cell r="M3719" t="str">
            <v>FANUC SERVO AMP REBUILD #A06B-6066-H</v>
          </cell>
        </row>
        <row r="3720">
          <cell r="B3720" t="str">
            <v>PCB-851457</v>
          </cell>
          <cell r="C3720" t="str">
            <v>MISSING</v>
          </cell>
          <cell r="D3720" t="str">
            <v>M00</v>
          </cell>
          <cell r="G3720">
            <v>37956</v>
          </cell>
          <cell r="M3720" t="str">
            <v>POWER SUPPLY FOR REISHAUR</v>
          </cell>
        </row>
        <row r="3721">
          <cell r="B3721" t="str">
            <v>PCB-851566</v>
          </cell>
          <cell r="C3721" t="str">
            <v>MISSING</v>
          </cell>
          <cell r="D3721" t="str">
            <v>M00</v>
          </cell>
          <cell r="G3721">
            <v>37959</v>
          </cell>
          <cell r="M3721" t="str">
            <v>A16B-1212-0871 FANUC POWER SUPPLY BO</v>
          </cell>
        </row>
        <row r="3722">
          <cell r="B3722" t="str">
            <v>PIL-850750</v>
          </cell>
          <cell r="C3722" t="str">
            <v>MISSING</v>
          </cell>
          <cell r="D3722" t="str">
            <v>M00</v>
          </cell>
          <cell r="G3722">
            <v>37959</v>
          </cell>
          <cell r="M3722" t="str">
            <v>PILOT ASSY.                   C7005A</v>
          </cell>
        </row>
        <row r="3723">
          <cell r="B3723" t="str">
            <v>PIL-850751</v>
          </cell>
          <cell r="C3723" t="str">
            <v>MISSING</v>
          </cell>
          <cell r="D3723" t="str">
            <v>M00</v>
          </cell>
          <cell r="G3723">
            <v>37959</v>
          </cell>
          <cell r="M3723" t="str">
            <v>PILOT ROD HONEYWELL#C7005A1037 (SURF</v>
          </cell>
        </row>
        <row r="3724">
          <cell r="B3724" t="str">
            <v>PIL-850752</v>
          </cell>
          <cell r="C3724" t="str">
            <v>MISSING</v>
          </cell>
          <cell r="D3724" t="str">
            <v>M00</v>
          </cell>
          <cell r="G3724">
            <v>37956</v>
          </cell>
          <cell r="M3724" t="str">
            <v>PILOT FLAME ROD CONNECTOR   37356-52</v>
          </cell>
        </row>
        <row r="3725">
          <cell r="B3725" t="str">
            <v>PIL-850753</v>
          </cell>
          <cell r="C3725" t="str">
            <v>MISSING</v>
          </cell>
          <cell r="D3725" t="str">
            <v>M00</v>
          </cell>
          <cell r="G3725">
            <v>37956</v>
          </cell>
          <cell r="M3725" t="str">
            <v>PILOT MOUNTING BRACKET            10</v>
          </cell>
        </row>
        <row r="3726">
          <cell r="B3726" t="str">
            <v>PIL-850754</v>
          </cell>
          <cell r="C3726" t="str">
            <v>MISSING</v>
          </cell>
          <cell r="D3726" t="str">
            <v>M00</v>
          </cell>
          <cell r="G3726">
            <v>37959</v>
          </cell>
          <cell r="M3726" t="str">
            <v>PILOT VENTURI MIXING TUBE        100</v>
          </cell>
        </row>
        <row r="3727">
          <cell r="B3727" t="str">
            <v>PIN-850755</v>
          </cell>
          <cell r="C3727" t="str">
            <v>MISSING</v>
          </cell>
          <cell r="D3727" t="str">
            <v>M00</v>
          </cell>
          <cell r="F3727" t="str">
            <v>X</v>
          </cell>
          <cell r="G3727">
            <v>36144</v>
          </cell>
          <cell r="M3727" t="str">
            <v>PIN                           81-764</v>
          </cell>
        </row>
        <row r="3728">
          <cell r="B3728" t="str">
            <v>PIN-850756</v>
          </cell>
          <cell r="C3728" t="str">
            <v>MISSING</v>
          </cell>
          <cell r="D3728" t="str">
            <v>M00</v>
          </cell>
          <cell r="F3728" t="str">
            <v>X</v>
          </cell>
          <cell r="G3728">
            <v>36145</v>
          </cell>
          <cell r="M3728" t="str">
            <v>PIN, 12MM X 60MM TURRET DOWEL  12MMx</v>
          </cell>
        </row>
        <row r="3729">
          <cell r="B3729" t="str">
            <v>PIN-850757</v>
          </cell>
          <cell r="C3729" t="str">
            <v>MISSING</v>
          </cell>
          <cell r="D3729" t="str">
            <v>M00</v>
          </cell>
          <cell r="F3729" t="str">
            <v>X</v>
          </cell>
          <cell r="G3729">
            <v>36145</v>
          </cell>
          <cell r="M3729" t="str">
            <v>PIN, 14MM X 50MM LOADER DOWEL  14MMx</v>
          </cell>
        </row>
        <row r="3730">
          <cell r="B3730" t="str">
            <v>PIN-850758</v>
          </cell>
          <cell r="C3730" t="str">
            <v>MISSING</v>
          </cell>
          <cell r="D3730" t="str">
            <v>M00</v>
          </cell>
          <cell r="F3730" t="str">
            <v>X</v>
          </cell>
          <cell r="G3730">
            <v>36145</v>
          </cell>
          <cell r="M3730" t="str">
            <v>PIN, COTTER 1/8" S/S           98401</v>
          </cell>
        </row>
        <row r="3731">
          <cell r="B3731" t="str">
            <v>PIN-850759</v>
          </cell>
          <cell r="C3731" t="str">
            <v>MISSING</v>
          </cell>
          <cell r="D3731" t="str">
            <v>M00</v>
          </cell>
          <cell r="F3731" t="str">
            <v>X</v>
          </cell>
          <cell r="G3731">
            <v>36145</v>
          </cell>
          <cell r="M3731" t="str">
            <v>PIN, INDEX MA S/N2517848      28H -1</v>
          </cell>
        </row>
        <row r="3732">
          <cell r="B3732" t="str">
            <v>PIN-850760</v>
          </cell>
          <cell r="C3732" t="str">
            <v>MISSING</v>
          </cell>
          <cell r="D3732" t="str">
            <v>M00</v>
          </cell>
          <cell r="F3732" t="str">
            <v>X</v>
          </cell>
          <cell r="G3732">
            <v>36181</v>
          </cell>
          <cell r="M3732" t="str">
            <v>PIN, LOCKING BOLT            568-328</v>
          </cell>
        </row>
        <row r="3733">
          <cell r="B3733" t="str">
            <v>PIN-850761</v>
          </cell>
          <cell r="C3733" t="str">
            <v>MISSING</v>
          </cell>
          <cell r="D3733" t="str">
            <v>M00</v>
          </cell>
          <cell r="F3733" t="str">
            <v>X</v>
          </cell>
          <cell r="G3733">
            <v>36145</v>
          </cell>
          <cell r="M3733" t="str">
            <v>PIN, OPERATING                 22M16</v>
          </cell>
        </row>
        <row r="3734">
          <cell r="B3734" t="str">
            <v>PIN-850762</v>
          </cell>
          <cell r="C3734" t="str">
            <v>MISSING</v>
          </cell>
          <cell r="D3734" t="str">
            <v>M00</v>
          </cell>
          <cell r="F3734" t="str">
            <v>X</v>
          </cell>
          <cell r="G3734">
            <v>36145</v>
          </cell>
          <cell r="M3734" t="str">
            <v>PIN, OPERATING 2M141 S/N 2431317</v>
          </cell>
        </row>
        <row r="3735">
          <cell r="B3735" t="str">
            <v>PIN-850763</v>
          </cell>
          <cell r="C3735" t="str">
            <v>MISSING</v>
          </cell>
          <cell r="D3735" t="str">
            <v>M00</v>
          </cell>
          <cell r="G3735">
            <v>37958</v>
          </cell>
          <cell r="M3735" t="str">
            <v>PIN, PUSHER DWG 294911            29</v>
          </cell>
        </row>
        <row r="3736">
          <cell r="B3736" t="str">
            <v>PIN-850764</v>
          </cell>
          <cell r="C3736" t="str">
            <v>MISSING</v>
          </cell>
          <cell r="D3736" t="str">
            <v>M00</v>
          </cell>
          <cell r="F3736" t="str">
            <v>X</v>
          </cell>
          <cell r="G3736">
            <v>36144</v>
          </cell>
          <cell r="M3736" t="str">
            <v>PIN, S/N 1938929 M 3200        22J31</v>
          </cell>
        </row>
        <row r="3737">
          <cell r="B3737" t="str">
            <v>PIN-850765</v>
          </cell>
          <cell r="C3737" t="str">
            <v>MISSING</v>
          </cell>
          <cell r="D3737" t="str">
            <v>M00</v>
          </cell>
          <cell r="F3737" t="str">
            <v>X</v>
          </cell>
          <cell r="G3737">
            <v>36145</v>
          </cell>
          <cell r="M3737" t="str">
            <v>PIN, S/S 990 X 3 1/16          77410</v>
          </cell>
        </row>
        <row r="3738">
          <cell r="B3738" t="str">
            <v>PIN-850766</v>
          </cell>
          <cell r="C3738" t="str">
            <v>MISSING</v>
          </cell>
          <cell r="D3738" t="str">
            <v>M00</v>
          </cell>
          <cell r="F3738" t="str">
            <v>X</v>
          </cell>
          <cell r="G3738">
            <v>36145</v>
          </cell>
          <cell r="M3738" t="str">
            <v>PIN, S/S 994 X 2 1/4           77413</v>
          </cell>
        </row>
        <row r="3739">
          <cell r="B3739" t="str">
            <v>PIN-850767</v>
          </cell>
          <cell r="C3739" t="str">
            <v>MISSING</v>
          </cell>
          <cell r="D3739" t="str">
            <v>M00</v>
          </cell>
          <cell r="F3739" t="str">
            <v>X</v>
          </cell>
          <cell r="G3739">
            <v>36145</v>
          </cell>
          <cell r="M3739" t="str">
            <v>PIN-BUSHING, INDEX MA S/N2517848  28</v>
          </cell>
        </row>
        <row r="3740">
          <cell r="B3740" t="str">
            <v>PIN-850768</v>
          </cell>
          <cell r="C3740" t="str">
            <v>MISSING</v>
          </cell>
          <cell r="D3740" t="str">
            <v>M00</v>
          </cell>
          <cell r="F3740" t="str">
            <v>X</v>
          </cell>
          <cell r="G3740">
            <v>36145</v>
          </cell>
          <cell r="M3740" t="str">
            <v>PIN-W/GROOVE #940210            9402</v>
          </cell>
        </row>
        <row r="3741">
          <cell r="B3741" t="str">
            <v>PIN-850769</v>
          </cell>
          <cell r="C3741" t="str">
            <v>MISSING</v>
          </cell>
          <cell r="D3741" t="str">
            <v>M00</v>
          </cell>
          <cell r="F3741" t="str">
            <v>X</v>
          </cell>
          <cell r="G3741">
            <v>36145</v>
          </cell>
          <cell r="M3741" t="str">
            <v>PIN-W/ HEAD #940209            94020</v>
          </cell>
        </row>
        <row r="3742">
          <cell r="B3742" t="str">
            <v>PIN-851426</v>
          </cell>
          <cell r="C3742" t="str">
            <v>MISSING</v>
          </cell>
          <cell r="D3742" t="str">
            <v>M00</v>
          </cell>
          <cell r="G3742">
            <v>38062</v>
          </cell>
          <cell r="M3742" t="str">
            <v>98445A862 M12X45 TAPER PIN (DL25)</v>
          </cell>
        </row>
        <row r="3743">
          <cell r="B3743" t="str">
            <v>PIN-851427</v>
          </cell>
          <cell r="C3743" t="str">
            <v>MISSING</v>
          </cell>
          <cell r="D3743" t="str">
            <v>M00</v>
          </cell>
          <cell r="G3743">
            <v>38062</v>
          </cell>
          <cell r="M3743" t="str">
            <v>98445A868 M12X60 TAPER PIN</v>
          </cell>
        </row>
        <row r="3744">
          <cell r="B3744" t="str">
            <v>PIN-851528</v>
          </cell>
          <cell r="C3744" t="str">
            <v>MISSING</v>
          </cell>
          <cell r="D3744" t="str">
            <v>M00</v>
          </cell>
          <cell r="G3744">
            <v>38002</v>
          </cell>
          <cell r="M3744" t="str">
            <v>98445A822 M10 X 45 TAPER PIN (MORI)</v>
          </cell>
        </row>
        <row r="3745">
          <cell r="B3745" t="str">
            <v>PIN-851529</v>
          </cell>
          <cell r="C3745" t="str">
            <v>MISSING</v>
          </cell>
          <cell r="D3745" t="str">
            <v>M00</v>
          </cell>
          <cell r="G3745">
            <v>38002</v>
          </cell>
          <cell r="M3745" t="str">
            <v>98445A820 M10 X 40 TAPER PIN (MORI)</v>
          </cell>
        </row>
        <row r="3746">
          <cell r="B3746" t="str">
            <v>PIN-851543</v>
          </cell>
          <cell r="C3746" t="str">
            <v>MISSING</v>
          </cell>
          <cell r="D3746" t="str">
            <v>M00</v>
          </cell>
          <cell r="G3746">
            <v>37951</v>
          </cell>
          <cell r="M3746" t="str">
            <v>LINK PIN 75B-16 HARDINGE</v>
          </cell>
        </row>
        <row r="3747">
          <cell r="B3747" t="str">
            <v>PIN-851544</v>
          </cell>
          <cell r="C3747" t="str">
            <v>MISSING</v>
          </cell>
          <cell r="D3747" t="str">
            <v>M00</v>
          </cell>
          <cell r="G3747">
            <v>37951</v>
          </cell>
          <cell r="M3747" t="str">
            <v>COTTER PIN 75B-17</v>
          </cell>
        </row>
        <row r="3748">
          <cell r="B3748" t="str">
            <v>PIN-851988</v>
          </cell>
          <cell r="C3748" t="str">
            <v>MISSING</v>
          </cell>
          <cell r="D3748" t="str">
            <v>M00</v>
          </cell>
          <cell r="G3748">
            <v>37951</v>
          </cell>
          <cell r="M3748" t="str">
            <v>24.50.131 LOCKING PIN LIEB.</v>
          </cell>
        </row>
        <row r="3749">
          <cell r="B3749" t="str">
            <v>PIP-851502</v>
          </cell>
          <cell r="C3749" t="str">
            <v>MISSING</v>
          </cell>
          <cell r="D3749" t="str">
            <v>M00</v>
          </cell>
          <cell r="F3749" t="str">
            <v>X</v>
          </cell>
          <cell r="G3749">
            <v>37904</v>
          </cell>
          <cell r="M3749" t="str">
            <v>DEL*07.652-00    (RESHAUER) (NOZZLE)</v>
          </cell>
        </row>
        <row r="3750">
          <cell r="B3750" t="str">
            <v>PIS-851550</v>
          </cell>
          <cell r="C3750" t="str">
            <v>MISSING</v>
          </cell>
          <cell r="D3750" t="str">
            <v>M00</v>
          </cell>
          <cell r="G3750">
            <v>37958</v>
          </cell>
          <cell r="M3750" t="str">
            <v>R30074B PISTON DL-25</v>
          </cell>
        </row>
        <row r="3751">
          <cell r="B3751" t="str">
            <v>PIV-850770</v>
          </cell>
          <cell r="C3751" t="str">
            <v>MISSING</v>
          </cell>
          <cell r="D3751" t="str">
            <v>M00</v>
          </cell>
          <cell r="G3751">
            <v>37960</v>
          </cell>
          <cell r="M3751" t="str">
            <v>PIV UNIT                      112127</v>
          </cell>
        </row>
        <row r="3752">
          <cell r="B3752" t="str">
            <v>PLA-850771</v>
          </cell>
          <cell r="C3752" t="str">
            <v>MISSING</v>
          </cell>
          <cell r="D3752" t="str">
            <v>M00</v>
          </cell>
          <cell r="F3752" t="str">
            <v>X</v>
          </cell>
          <cell r="G3752">
            <v>36145</v>
          </cell>
          <cell r="M3752" t="str">
            <v>PLATE-SEAL, WHEELABRATOR MOUNTING</v>
          </cell>
        </row>
        <row r="3753">
          <cell r="B3753" t="str">
            <v>PLA-850772</v>
          </cell>
          <cell r="C3753" t="str">
            <v>MISSING</v>
          </cell>
          <cell r="D3753" t="str">
            <v>M00</v>
          </cell>
          <cell r="F3753" t="str">
            <v>X</v>
          </cell>
          <cell r="G3753">
            <v>36144</v>
          </cell>
          <cell r="M3753" t="str">
            <v>PLATE 3374-1038             3374-103</v>
          </cell>
        </row>
        <row r="3754">
          <cell r="B3754" t="str">
            <v>PLA-850773</v>
          </cell>
          <cell r="C3754" t="str">
            <v>MISSING</v>
          </cell>
          <cell r="D3754" t="str">
            <v>M00</v>
          </cell>
          <cell r="F3754" t="str">
            <v>X</v>
          </cell>
          <cell r="G3754">
            <v>36168</v>
          </cell>
          <cell r="M3754" t="str">
            <v>PLATE A290-7002-X106      A290-7002-</v>
          </cell>
        </row>
        <row r="3755">
          <cell r="B3755" t="str">
            <v>PLG-850774</v>
          </cell>
          <cell r="C3755" t="str">
            <v>MISSING</v>
          </cell>
          <cell r="D3755" t="str">
            <v>M00</v>
          </cell>
          <cell r="G3755">
            <v>37956</v>
          </cell>
          <cell r="M3755" t="str">
            <v>PLUG                       3102A24-1</v>
          </cell>
        </row>
        <row r="3756">
          <cell r="B3756" t="str">
            <v>PLG-850775</v>
          </cell>
          <cell r="C3756" t="str">
            <v>MISSING</v>
          </cell>
          <cell r="D3756" t="str">
            <v>M00</v>
          </cell>
          <cell r="F3756" t="str">
            <v>X</v>
          </cell>
          <cell r="G3756">
            <v>36144</v>
          </cell>
          <cell r="M3756" t="str">
            <v>PLUG             3102A20-27D/93-F117</v>
          </cell>
        </row>
        <row r="3757">
          <cell r="B3757" t="str">
            <v>PLG-850776</v>
          </cell>
          <cell r="C3757" t="str">
            <v>MISSING</v>
          </cell>
          <cell r="D3757" t="str">
            <v>M00</v>
          </cell>
          <cell r="G3757">
            <v>37956</v>
          </cell>
          <cell r="M3757" t="str">
            <v>PLUG, CABLE                3106-A24-</v>
          </cell>
        </row>
        <row r="3758">
          <cell r="B3758" t="str">
            <v>PLG-850777</v>
          </cell>
          <cell r="C3758" t="str">
            <v>MISSING</v>
          </cell>
          <cell r="D3758" t="str">
            <v>M00</v>
          </cell>
          <cell r="F3758" t="str">
            <v>X</v>
          </cell>
          <cell r="G3758">
            <v>36144</v>
          </cell>
          <cell r="M3758" t="str">
            <v>PLUG, CABLE        3106A20-27-S/93E1</v>
          </cell>
        </row>
        <row r="3759">
          <cell r="B3759" t="str">
            <v>PLG-850778</v>
          </cell>
          <cell r="C3759" t="str">
            <v>MISSING</v>
          </cell>
          <cell r="D3759" t="str">
            <v>M00</v>
          </cell>
          <cell r="F3759" t="str">
            <v>X</v>
          </cell>
          <cell r="G3759">
            <v>36144</v>
          </cell>
          <cell r="M3759" t="str">
            <v>PLUG, FEMALE GED-05135A     GED-0513</v>
          </cell>
        </row>
        <row r="3760">
          <cell r="B3760" t="str">
            <v>PLG-850779</v>
          </cell>
          <cell r="C3760" t="str">
            <v>MISSING</v>
          </cell>
          <cell r="D3760" t="str">
            <v>M00</v>
          </cell>
          <cell r="G3760">
            <v>37956</v>
          </cell>
          <cell r="M3760" t="str">
            <v>PLUG, HONDA CASE FOR MR 50M      MR</v>
          </cell>
        </row>
        <row r="3761">
          <cell r="B3761" t="str">
            <v>PLG-850780</v>
          </cell>
          <cell r="C3761" t="str">
            <v>MISSING</v>
          </cell>
          <cell r="D3761" t="str">
            <v>M00</v>
          </cell>
          <cell r="F3761" t="str">
            <v>X</v>
          </cell>
          <cell r="G3761">
            <v>36144</v>
          </cell>
          <cell r="M3761" t="str">
            <v>PLUG, LOCKING                     64</v>
          </cell>
        </row>
        <row r="3762">
          <cell r="B3762" t="str">
            <v>PLG-850781</v>
          </cell>
          <cell r="C3762" t="str">
            <v>MISSING</v>
          </cell>
          <cell r="D3762" t="str">
            <v>M00</v>
          </cell>
          <cell r="G3762">
            <v>37956</v>
          </cell>
          <cell r="M3762" t="str">
            <v>PLUG, MALE CONNECTOR MR 25M      MR</v>
          </cell>
        </row>
        <row r="3763">
          <cell r="B3763" t="str">
            <v>PLG-850782</v>
          </cell>
          <cell r="C3763" t="str">
            <v>MISSING</v>
          </cell>
          <cell r="D3763" t="str">
            <v>M00</v>
          </cell>
          <cell r="G3763">
            <v>37956</v>
          </cell>
          <cell r="M3763" t="str">
            <v>PLUG, MALE MR 50M               MR 5</v>
          </cell>
        </row>
        <row r="3764">
          <cell r="B3764" t="str">
            <v>PLG-850783</v>
          </cell>
          <cell r="C3764" t="str">
            <v>MISSING</v>
          </cell>
          <cell r="D3764" t="str">
            <v>M00</v>
          </cell>
          <cell r="G3764">
            <v>37951</v>
          </cell>
          <cell r="M3764" t="str">
            <v>PLUG, PRESSURE                 JP 39</v>
          </cell>
        </row>
        <row r="3765">
          <cell r="B3765" t="str">
            <v>PLG-850784</v>
          </cell>
          <cell r="C3765" t="str">
            <v>MISSING</v>
          </cell>
          <cell r="D3765" t="str">
            <v>M00</v>
          </cell>
          <cell r="G3765">
            <v>37956</v>
          </cell>
          <cell r="M3765" t="str">
            <v>PLUG, REXROTH VALVE, P67261</v>
          </cell>
        </row>
        <row r="3766">
          <cell r="B3766" t="str">
            <v>PLG-850785</v>
          </cell>
          <cell r="C3766" t="str">
            <v>MISSING</v>
          </cell>
          <cell r="D3766" t="str">
            <v>M00</v>
          </cell>
          <cell r="G3766">
            <v>36279</v>
          </cell>
          <cell r="M3766" t="str">
            <v>PLUG, WABCO                  P-69390</v>
          </cell>
        </row>
        <row r="3767">
          <cell r="B3767" t="str">
            <v>PLG-850786</v>
          </cell>
          <cell r="C3767" t="str">
            <v>MISSING</v>
          </cell>
          <cell r="D3767" t="str">
            <v>M00</v>
          </cell>
          <cell r="G3767">
            <v>37956</v>
          </cell>
          <cell r="M3767" t="str">
            <v>PLUG-CASE                      MR 25</v>
          </cell>
        </row>
        <row r="3768">
          <cell r="B3768" t="str">
            <v>PLG-850787</v>
          </cell>
          <cell r="C3768" t="str">
            <v>MISSING</v>
          </cell>
          <cell r="D3768" t="str">
            <v>M00</v>
          </cell>
          <cell r="G3768">
            <v>37956</v>
          </cell>
          <cell r="M3768" t="str">
            <v>PLUG-PIN, FEMALE HONDA       MR50F</v>
          </cell>
        </row>
        <row r="3769">
          <cell r="B3769" t="str">
            <v>PLG-850788</v>
          </cell>
          <cell r="C3769" t="str">
            <v>MISSING</v>
          </cell>
          <cell r="D3769" t="str">
            <v>M00</v>
          </cell>
          <cell r="G3769">
            <v>37956</v>
          </cell>
          <cell r="M3769" t="str">
            <v>PLUG-WITH LIGHT                  977</v>
          </cell>
        </row>
        <row r="3770">
          <cell r="B3770" t="str">
            <v>PLG-851140</v>
          </cell>
          <cell r="C3770" t="str">
            <v>MISSING</v>
          </cell>
          <cell r="D3770" t="str">
            <v>M00</v>
          </cell>
          <cell r="G3770">
            <v>38002</v>
          </cell>
          <cell r="M3770" t="str">
            <v>53465K35 QD PLUG 1/8X1/8</v>
          </cell>
        </row>
        <row r="3771">
          <cell r="B3771" t="str">
            <v>PLG-851460</v>
          </cell>
          <cell r="C3771" t="str">
            <v>MISSING</v>
          </cell>
          <cell r="D3771" t="str">
            <v>M00</v>
          </cell>
          <cell r="G3771">
            <v>37944</v>
          </cell>
          <cell r="M3771" t="str">
            <v>DEL* 53465K22 PLUG MCMASTER CAR 5550</v>
          </cell>
        </row>
        <row r="3772">
          <cell r="B3772" t="str">
            <v>PLG-851540</v>
          </cell>
          <cell r="C3772" t="str">
            <v>MISSING</v>
          </cell>
          <cell r="D3772" t="str">
            <v>M00</v>
          </cell>
          <cell r="G3772">
            <v>37957</v>
          </cell>
          <cell r="M3772" t="str">
            <v>PLUG 53465K22 MCMASTER CARR</v>
          </cell>
        </row>
        <row r="3773">
          <cell r="B3773" t="str">
            <v>PLG-851633</v>
          </cell>
          <cell r="C3773" t="str">
            <v>MISSING</v>
          </cell>
          <cell r="D3773" t="str">
            <v>M00</v>
          </cell>
          <cell r="G3773">
            <v>37942</v>
          </cell>
          <cell r="M3773" t="str">
            <v>BHN747N552 WATLOW SCREW PLUG EMERSIO</v>
          </cell>
        </row>
        <row r="3774">
          <cell r="B3774" t="str">
            <v>PLG-851634</v>
          </cell>
          <cell r="C3774" t="str">
            <v>MISSING</v>
          </cell>
          <cell r="D3774" t="str">
            <v>M00</v>
          </cell>
          <cell r="F3774" t="str">
            <v>X</v>
          </cell>
          <cell r="G3774">
            <v>38133</v>
          </cell>
          <cell r="M3774" t="str">
            <v>DEL 125 VOLT MALE PLUG 5266 N (MADDU</v>
          </cell>
        </row>
        <row r="3775">
          <cell r="B3775" t="str">
            <v>PNS-801082</v>
          </cell>
          <cell r="C3775" t="str">
            <v>MISSING</v>
          </cell>
          <cell r="D3775">
            <v>700</v>
          </cell>
          <cell r="G3775">
            <v>38196</v>
          </cell>
          <cell r="M3775" t="str">
            <v>PINS LOCATING CL-6-HRP #3680545 W</v>
          </cell>
        </row>
        <row r="3776">
          <cell r="B3776" t="str">
            <v>PNS-801184</v>
          </cell>
          <cell r="C3776" t="str">
            <v>MISSING</v>
          </cell>
          <cell r="D3776">
            <v>700</v>
          </cell>
          <cell r="G3776">
            <v>38196</v>
          </cell>
          <cell r="M3776" t="str">
            <v>PART LOCATOR FOR P/N 3680545 OIL HOL</v>
          </cell>
        </row>
        <row r="3777">
          <cell r="B3777" t="str">
            <v>PNS-801195</v>
          </cell>
          <cell r="C3777" t="str">
            <v>MISSING</v>
          </cell>
          <cell r="D3777">
            <v>700</v>
          </cell>
          <cell r="G3777">
            <v>37924</v>
          </cell>
          <cell r="M3777" t="str">
            <v>06861157 BALL PLUNGER LOCATOR ON</v>
          </cell>
        </row>
        <row r="3778">
          <cell r="B3778" t="str">
            <v>POW-851615</v>
          </cell>
          <cell r="C3778" t="str">
            <v>MISSING</v>
          </cell>
          <cell r="D3778" t="str">
            <v>M00</v>
          </cell>
          <cell r="G3778">
            <v>38084</v>
          </cell>
          <cell r="M3778" t="str">
            <v>1746-P2 SLC 500 POWER SUPPLY AB REIS</v>
          </cell>
        </row>
        <row r="3779">
          <cell r="B3779" t="str">
            <v>PRO-850790</v>
          </cell>
          <cell r="C3779" t="str">
            <v>MISSING</v>
          </cell>
          <cell r="D3779" t="str">
            <v>M00</v>
          </cell>
          <cell r="G3779">
            <v>37959</v>
          </cell>
          <cell r="M3779" t="str">
            <v>PROBE 740-A-012-NO          740-A-01</v>
          </cell>
        </row>
        <row r="3780">
          <cell r="B3780" t="str">
            <v>PRO-850791</v>
          </cell>
          <cell r="C3780" t="str">
            <v>MISSING</v>
          </cell>
          <cell r="D3780" t="str">
            <v>M00</v>
          </cell>
          <cell r="G3780">
            <v>38201</v>
          </cell>
          <cell r="M3780" t="str">
            <v>PROBE, ACCUCARB CARBON       AQ620-K</v>
          </cell>
        </row>
        <row r="3781">
          <cell r="B3781" t="str">
            <v>PRO-850792</v>
          </cell>
          <cell r="C3781" t="str">
            <v>MISSING</v>
          </cell>
          <cell r="D3781" t="str">
            <v>M00</v>
          </cell>
          <cell r="G3781">
            <v>37959</v>
          </cell>
          <cell r="M3781" t="str">
            <v>PROCESSOR, MINI PLC-2           1772</v>
          </cell>
        </row>
        <row r="3782">
          <cell r="B3782" t="str">
            <v>PRO-850793</v>
          </cell>
          <cell r="C3782" t="str">
            <v>MISSING</v>
          </cell>
          <cell r="D3782" t="str">
            <v>M00</v>
          </cell>
          <cell r="G3782">
            <v>37959</v>
          </cell>
          <cell r="M3782" t="str">
            <v>PROCESSOR, MINI PLC-2/15        1772</v>
          </cell>
        </row>
        <row r="3783">
          <cell r="B3783" t="str">
            <v>PRO-850794</v>
          </cell>
          <cell r="C3783" t="str">
            <v>MISSING</v>
          </cell>
          <cell r="D3783" t="str">
            <v>M00</v>
          </cell>
          <cell r="G3783">
            <v>37956</v>
          </cell>
          <cell r="M3783" t="str">
            <v>CIRCUIT BREAKER SIEMENS 3VU1300-1MG0</v>
          </cell>
        </row>
        <row r="3784">
          <cell r="B3784" t="str">
            <v>PRO-850795</v>
          </cell>
          <cell r="C3784" t="str">
            <v>MISSING</v>
          </cell>
          <cell r="D3784" t="str">
            <v>M00</v>
          </cell>
          <cell r="F3784" t="str">
            <v>X</v>
          </cell>
          <cell r="G3784">
            <v>36462</v>
          </cell>
          <cell r="M3784" t="str">
            <v>PROTECTOR, MOTOR        3VE3-000-2JA</v>
          </cell>
        </row>
        <row r="3785">
          <cell r="B3785" t="str">
            <v>PRO-850796</v>
          </cell>
          <cell r="C3785" t="str">
            <v>MISSING</v>
          </cell>
          <cell r="D3785" t="str">
            <v>M00</v>
          </cell>
          <cell r="F3785" t="str">
            <v>X</v>
          </cell>
          <cell r="G3785">
            <v>36144</v>
          </cell>
          <cell r="M3785" t="str">
            <v>PROTECTOR, MOTOR                  MS</v>
          </cell>
        </row>
        <row r="3786">
          <cell r="B3786" t="str">
            <v>PRO-850797</v>
          </cell>
          <cell r="C3786" t="str">
            <v>MISSING</v>
          </cell>
          <cell r="D3786" t="str">
            <v>M00</v>
          </cell>
          <cell r="G3786">
            <v>37959</v>
          </cell>
          <cell r="M3786" t="str">
            <v>PROTECTED, FAN 4C548A</v>
          </cell>
        </row>
        <row r="3787">
          <cell r="B3787" t="str">
            <v>PRO-851144</v>
          </cell>
          <cell r="C3787" t="str">
            <v>MISSING</v>
          </cell>
          <cell r="D3787" t="str">
            <v>M00</v>
          </cell>
          <cell r="G3787">
            <v>37958</v>
          </cell>
          <cell r="M3787" t="str">
            <v>207548.03 B83 M&lt;Z D&lt;170MM MESHING PR</v>
          </cell>
        </row>
        <row r="3788">
          <cell r="B3788" t="str">
            <v>PRO-851145</v>
          </cell>
          <cell r="C3788" t="str">
            <v>MISSING</v>
          </cell>
          <cell r="D3788" t="str">
            <v>M00</v>
          </cell>
          <cell r="G3788">
            <v>37958</v>
          </cell>
          <cell r="M3788" t="str">
            <v>204548.04 B82 M&lt;Z D&lt;170MM MESHING PR</v>
          </cell>
        </row>
        <row r="3789">
          <cell r="B3789" t="str">
            <v>PSA-800302</v>
          </cell>
          <cell r="C3789" t="str">
            <v>MISSING</v>
          </cell>
          <cell r="D3789">
            <v>700</v>
          </cell>
          <cell r="F3789" t="str">
            <v>X</v>
          </cell>
          <cell r="G3789">
            <v>36457</v>
          </cell>
          <cell r="M3789" t="str">
            <v>DIAMOND DRESSER</v>
          </cell>
        </row>
        <row r="3790">
          <cell r="B3790" t="str">
            <v>PSA-800303</v>
          </cell>
          <cell r="C3790" t="str">
            <v>MISSING</v>
          </cell>
          <cell r="D3790">
            <v>700</v>
          </cell>
          <cell r="F3790" t="str">
            <v>X</v>
          </cell>
          <cell r="G3790">
            <v>36457</v>
          </cell>
          <cell r="M3790" t="str">
            <v>DIAMOND DRESSER</v>
          </cell>
        </row>
        <row r="3791">
          <cell r="B3791" t="str">
            <v>PSA-800304</v>
          </cell>
          <cell r="C3791" t="str">
            <v>MISSING</v>
          </cell>
          <cell r="D3791">
            <v>700</v>
          </cell>
          <cell r="F3791" t="str">
            <v>X</v>
          </cell>
          <cell r="G3791">
            <v>36510</v>
          </cell>
          <cell r="M3791" t="str">
            <v>DIAMOND SINGLE PT U-DEX-IT NORTON</v>
          </cell>
        </row>
        <row r="3792">
          <cell r="B3792" t="str">
            <v>PSA-800305</v>
          </cell>
          <cell r="C3792" t="str">
            <v>MISSING</v>
          </cell>
          <cell r="D3792">
            <v>700</v>
          </cell>
          <cell r="G3792">
            <v>37924</v>
          </cell>
          <cell r="M3792" t="str">
            <v>DIAMOND WHEEL DRESSER-NORTON CD3523</v>
          </cell>
        </row>
        <row r="3793">
          <cell r="B3793" t="str">
            <v>PSA-800306</v>
          </cell>
          <cell r="C3793" t="str">
            <v>MISSING</v>
          </cell>
          <cell r="D3793">
            <v>700</v>
          </cell>
          <cell r="G3793">
            <v>37924</v>
          </cell>
          <cell r="M3793" t="str">
            <v>DIAMOND, CLUSTER PBP-10-20</v>
          </cell>
        </row>
        <row r="3794">
          <cell r="B3794" t="str">
            <v>PSA-800307</v>
          </cell>
          <cell r="C3794" t="str">
            <v>MISSING</v>
          </cell>
          <cell r="D3794">
            <v>700</v>
          </cell>
          <cell r="G3794">
            <v>37924</v>
          </cell>
          <cell r="M3794" t="str">
            <v>DIAMOND, DRESSER 2053486</v>
          </cell>
        </row>
        <row r="3795">
          <cell r="B3795" t="str">
            <v>PSA-800308</v>
          </cell>
          <cell r="C3795" t="str">
            <v>MISSING</v>
          </cell>
          <cell r="D3795">
            <v>700</v>
          </cell>
          <cell r="G3795">
            <v>37924</v>
          </cell>
          <cell r="M3795" t="str">
            <v>DIAMOND, DRESSING SINGLE POINT</v>
          </cell>
        </row>
        <row r="3796">
          <cell r="B3796" t="str">
            <v>PSA-851424</v>
          </cell>
          <cell r="C3796" t="str">
            <v>MISSING</v>
          </cell>
          <cell r="D3796" t="str">
            <v>M00</v>
          </cell>
          <cell r="G3796">
            <v>37960</v>
          </cell>
          <cell r="M3796" t="str">
            <v>PULSE SHAPER EXE 602 D/1-F  REISHAUE</v>
          </cell>
        </row>
        <row r="3797">
          <cell r="B3797" t="str">
            <v>PUL-850798</v>
          </cell>
          <cell r="C3797" t="str">
            <v>MISSING</v>
          </cell>
          <cell r="D3797" t="str">
            <v>M00</v>
          </cell>
          <cell r="F3797" t="str">
            <v>X</v>
          </cell>
          <cell r="G3797">
            <v>36881</v>
          </cell>
          <cell r="M3797" t="str">
            <v>EXE601 PULSE SHAPER MODULE     EXE60</v>
          </cell>
        </row>
        <row r="3798">
          <cell r="B3798" t="str">
            <v>PUL-850799</v>
          </cell>
          <cell r="C3798" t="str">
            <v>MISSING</v>
          </cell>
          <cell r="D3798" t="str">
            <v>M00</v>
          </cell>
          <cell r="G3798">
            <v>37951</v>
          </cell>
          <cell r="M3798" t="str">
            <v>PULLEY FOR WHEELABRATOR         BK55</v>
          </cell>
        </row>
        <row r="3799">
          <cell r="B3799" t="str">
            <v>PUL-850800</v>
          </cell>
          <cell r="C3799" t="str">
            <v>MISSING</v>
          </cell>
          <cell r="D3799" t="str">
            <v>M00</v>
          </cell>
          <cell r="F3799" t="str">
            <v>X</v>
          </cell>
          <cell r="G3799">
            <v>36144</v>
          </cell>
          <cell r="M3799" t="str">
            <v>PULLEY FOR WHEELABRATOR      BK55X1</v>
          </cell>
        </row>
        <row r="3800">
          <cell r="B3800" t="str">
            <v>PUL-850801</v>
          </cell>
          <cell r="C3800" t="str">
            <v>MISSING</v>
          </cell>
          <cell r="D3800" t="str">
            <v>M00</v>
          </cell>
          <cell r="F3800" t="str">
            <v>X</v>
          </cell>
          <cell r="G3800">
            <v>36144</v>
          </cell>
          <cell r="M3800" t="str">
            <v>PULLEY, BROWNING PUMP IVP75A    7061</v>
          </cell>
        </row>
        <row r="3801">
          <cell r="B3801" t="str">
            <v>PUL-850802</v>
          </cell>
          <cell r="C3801" t="str">
            <v>MISSING</v>
          </cell>
          <cell r="D3801" t="str">
            <v>M00</v>
          </cell>
          <cell r="G3801">
            <v>37960</v>
          </cell>
          <cell r="M3801" t="str">
            <v>PULSE SHAPER EXTERNAL 601/5-F W/PLU</v>
          </cell>
        </row>
        <row r="3802">
          <cell r="B3802" t="str">
            <v>PUM-850803</v>
          </cell>
          <cell r="C3802" t="str">
            <v>MISSING</v>
          </cell>
          <cell r="D3802" t="str">
            <v>M00</v>
          </cell>
          <cell r="G3802">
            <v>37959</v>
          </cell>
          <cell r="M3802" t="str">
            <v>PUMP                          2P690</v>
          </cell>
        </row>
        <row r="3803">
          <cell r="B3803" t="str">
            <v>PUM-850804</v>
          </cell>
          <cell r="C3803" t="str">
            <v>MISSING</v>
          </cell>
          <cell r="D3803" t="str">
            <v>M00</v>
          </cell>
          <cell r="G3803">
            <v>37959</v>
          </cell>
          <cell r="M3803" t="str">
            <v>PUMP, #1 BROWN &amp; SHARP  #1 BROWN &amp; S</v>
          </cell>
        </row>
        <row r="3804">
          <cell r="B3804" t="str">
            <v>PUM-850805</v>
          </cell>
          <cell r="C3804" t="str">
            <v>MISSING</v>
          </cell>
          <cell r="D3804" t="str">
            <v>M00</v>
          </cell>
          <cell r="F3804" t="str">
            <v>X</v>
          </cell>
          <cell r="G3804">
            <v>37222</v>
          </cell>
          <cell r="M3804" t="str">
            <v>PUMP, #2 BROWN &amp; SHARP COOLANT</v>
          </cell>
        </row>
        <row r="3805">
          <cell r="B3805" t="str">
            <v>PUM-850806</v>
          </cell>
          <cell r="C3805" t="str">
            <v>MISSING</v>
          </cell>
          <cell r="D3805" t="str">
            <v>M00</v>
          </cell>
          <cell r="F3805" t="str">
            <v>X</v>
          </cell>
          <cell r="G3805">
            <v>36145</v>
          </cell>
          <cell r="M3805" t="str">
            <v>PUMP, 1/2 H/P TN48-F            TN-4</v>
          </cell>
        </row>
        <row r="3806">
          <cell r="B3806" t="str">
            <v>PUM-850807</v>
          </cell>
          <cell r="C3806" t="str">
            <v>MISSING</v>
          </cell>
          <cell r="D3806" t="str">
            <v>M00</v>
          </cell>
          <cell r="F3806" t="str">
            <v>X</v>
          </cell>
          <cell r="G3806">
            <v>37240</v>
          </cell>
          <cell r="M3806" t="str">
            <v>PUMP, AURORA SELF PRIMING         GO</v>
          </cell>
        </row>
        <row r="3807">
          <cell r="B3807" t="str">
            <v>PUM-850808</v>
          </cell>
          <cell r="C3807" t="str">
            <v>MISSING</v>
          </cell>
          <cell r="D3807" t="str">
            <v>M00</v>
          </cell>
          <cell r="G3807">
            <v>37959</v>
          </cell>
          <cell r="M3807" t="str">
            <v>PUMP, BLACKMER OIL - GRAINGER 1P667</v>
          </cell>
        </row>
        <row r="3808">
          <cell r="B3808" t="str">
            <v>PUM-850809</v>
          </cell>
          <cell r="C3808" t="str">
            <v>MISSING</v>
          </cell>
          <cell r="D3808" t="str">
            <v>M00</v>
          </cell>
          <cell r="G3808">
            <v>38084</v>
          </cell>
          <cell r="M3808" t="str">
            <v>PUMP, CROSS HYD #PVB6-RSY-21-C-M-11</v>
          </cell>
        </row>
        <row r="3809">
          <cell r="B3809" t="str">
            <v>PUM-850810</v>
          </cell>
          <cell r="C3809" t="str">
            <v>MISSING</v>
          </cell>
          <cell r="D3809" t="str">
            <v>M00</v>
          </cell>
          <cell r="G3809">
            <v>37959</v>
          </cell>
          <cell r="M3809" t="str">
            <v>PUMP, DEER #14-15             C- 242</v>
          </cell>
        </row>
        <row r="3810">
          <cell r="B3810" t="str">
            <v>PUM-850811</v>
          </cell>
          <cell r="C3810" t="str">
            <v>MISSING</v>
          </cell>
          <cell r="D3810" t="str">
            <v>M00</v>
          </cell>
          <cell r="F3810" t="str">
            <v>X</v>
          </cell>
          <cell r="G3810">
            <v>36145</v>
          </cell>
          <cell r="M3810" t="str">
            <v>PUMP, ELECTRIC DRUM              3P6</v>
          </cell>
        </row>
        <row r="3811">
          <cell r="B3811" t="str">
            <v>PUM-850812</v>
          </cell>
          <cell r="C3811" t="str">
            <v>MISSING</v>
          </cell>
          <cell r="D3811" t="str">
            <v>M00</v>
          </cell>
          <cell r="F3811" t="str">
            <v>X</v>
          </cell>
          <cell r="G3811">
            <v>36145</v>
          </cell>
          <cell r="M3811" t="str">
            <v>PUMP, FLANGE MOUNT    DSW 417 1/2 F</v>
          </cell>
        </row>
        <row r="3812">
          <cell r="B3812" t="str">
            <v>PUM-850813</v>
          </cell>
          <cell r="C3812" t="str">
            <v>MISSING</v>
          </cell>
          <cell r="D3812" t="str">
            <v>M00</v>
          </cell>
          <cell r="G3812">
            <v>37959</v>
          </cell>
          <cell r="M3812" t="str">
            <v>PUMP, GEAR 1P779     (GRANGER) 1P779</v>
          </cell>
        </row>
        <row r="3813">
          <cell r="B3813" t="str">
            <v>PUM-850814</v>
          </cell>
          <cell r="C3813" t="str">
            <v>MISSING</v>
          </cell>
          <cell r="D3813" t="str">
            <v>M00</v>
          </cell>
          <cell r="G3813">
            <v>37959</v>
          </cell>
          <cell r="M3813" t="str">
            <v>PUMP, GRAINGER SUMP - 2P549</v>
          </cell>
        </row>
        <row r="3814">
          <cell r="B3814" t="str">
            <v>PUM-850815</v>
          </cell>
          <cell r="C3814" t="str">
            <v>MISSING</v>
          </cell>
          <cell r="D3814" t="str">
            <v>M00</v>
          </cell>
          <cell r="F3814" t="str">
            <v>X</v>
          </cell>
          <cell r="G3814">
            <v>36145</v>
          </cell>
          <cell r="M3814" t="str">
            <v>PUMP, GRAYMILL           ESW 516 H 3</v>
          </cell>
        </row>
        <row r="3815">
          <cell r="B3815" t="str">
            <v>PUM-850816</v>
          </cell>
          <cell r="C3815" t="str">
            <v>MISSING</v>
          </cell>
          <cell r="D3815" t="str">
            <v>M00</v>
          </cell>
          <cell r="F3815" t="str">
            <v>X</v>
          </cell>
          <cell r="G3815">
            <v>36145</v>
          </cell>
          <cell r="M3815" t="str">
            <v>PUMP, GRAYMILL           INW 58 HHF3</v>
          </cell>
        </row>
        <row r="3816">
          <cell r="B3816" t="str">
            <v>PUM-850817</v>
          </cell>
          <cell r="C3816" t="str">
            <v>MISSING</v>
          </cell>
          <cell r="D3816" t="str">
            <v>M00</v>
          </cell>
          <cell r="G3816">
            <v>38084</v>
          </cell>
          <cell r="M3816" t="str">
            <v>PUMP, HYDRAULIC            V201P7P1A</v>
          </cell>
        </row>
        <row r="3817">
          <cell r="B3817" t="str">
            <v>PUM-850818</v>
          </cell>
          <cell r="C3817" t="str">
            <v>MISSING</v>
          </cell>
          <cell r="D3817" t="str">
            <v>M00</v>
          </cell>
          <cell r="G3817">
            <v>37959</v>
          </cell>
          <cell r="M3817" t="str">
            <v>PUMP, HYDRAULIC 59788</v>
          </cell>
        </row>
        <row r="3818">
          <cell r="B3818" t="str">
            <v>PUM-850819</v>
          </cell>
          <cell r="C3818" t="str">
            <v>MISSING</v>
          </cell>
          <cell r="D3818" t="str">
            <v>M00</v>
          </cell>
          <cell r="G3818">
            <v>37959</v>
          </cell>
          <cell r="M3818" t="str">
            <v>PUMP, HYDRAULIC GPA1-1-E-30-R</v>
          </cell>
        </row>
        <row r="3819">
          <cell r="B3819" t="str">
            <v>PUM-850820</v>
          </cell>
          <cell r="C3819" t="str">
            <v>MISSING</v>
          </cell>
          <cell r="D3819" t="str">
            <v>M00</v>
          </cell>
          <cell r="G3819">
            <v>37959</v>
          </cell>
          <cell r="M3819" t="str">
            <v>PUMP, HYDRAULIC V201P12P1C11     H-5</v>
          </cell>
        </row>
        <row r="3820">
          <cell r="B3820" t="str">
            <v>PUM-850821</v>
          </cell>
          <cell r="C3820" t="str">
            <v>MISSING</v>
          </cell>
          <cell r="D3820" t="str">
            <v>M00</v>
          </cell>
          <cell r="G3820">
            <v>37959</v>
          </cell>
          <cell r="M3820" t="str">
            <v>PUMP, OLAK 318 LEFT HAND     OLAK 31</v>
          </cell>
        </row>
        <row r="3821">
          <cell r="B3821" t="str">
            <v>PUM-850822</v>
          </cell>
          <cell r="C3821" t="str">
            <v>MISSING</v>
          </cell>
          <cell r="D3821" t="str">
            <v>M00</v>
          </cell>
          <cell r="G3821">
            <v>37959</v>
          </cell>
          <cell r="M3821" t="str">
            <v>PUMP, S.S. CIRCULATING           2P4</v>
          </cell>
        </row>
        <row r="3822">
          <cell r="B3822" t="str">
            <v>PUM-850823</v>
          </cell>
          <cell r="C3822" t="str">
            <v>MISSING</v>
          </cell>
          <cell r="D3822" t="str">
            <v>M00</v>
          </cell>
          <cell r="F3822" t="str">
            <v>X</v>
          </cell>
          <cell r="G3822">
            <v>36185</v>
          </cell>
          <cell r="M3822" t="str">
            <v>PUMP, SMALL ROTARY FURNACE       2P4</v>
          </cell>
        </row>
        <row r="3823">
          <cell r="B3823" t="str">
            <v>PUM-850824</v>
          </cell>
          <cell r="C3823" t="str">
            <v>MISSING</v>
          </cell>
          <cell r="D3823" t="str">
            <v>M00</v>
          </cell>
          <cell r="G3823">
            <v>37959</v>
          </cell>
          <cell r="M3823" t="str">
            <v>PUMP, SUNSTRAND                 S292</v>
          </cell>
        </row>
        <row r="3824">
          <cell r="B3824" t="str">
            <v>PUM-850825</v>
          </cell>
          <cell r="C3824" t="str">
            <v>MISSING</v>
          </cell>
          <cell r="D3824" t="str">
            <v>M00</v>
          </cell>
          <cell r="G3824">
            <v>37959</v>
          </cell>
          <cell r="M3824" t="str">
            <v>PUMP, SURFACE FURNACE VACUMN     4Z0</v>
          </cell>
        </row>
        <row r="3825">
          <cell r="B3825" t="str">
            <v>PUM-850826</v>
          </cell>
          <cell r="C3825" t="str">
            <v>MISSING</v>
          </cell>
          <cell r="D3825" t="str">
            <v>M00</v>
          </cell>
          <cell r="G3825">
            <v>37959</v>
          </cell>
          <cell r="M3825" t="str">
            <v>PUMP, TEEL                       2P1</v>
          </cell>
        </row>
        <row r="3826">
          <cell r="B3826" t="str">
            <v>PUM-850827</v>
          </cell>
          <cell r="C3826" t="str">
            <v>MISSING</v>
          </cell>
          <cell r="D3826" t="str">
            <v>M00</v>
          </cell>
          <cell r="G3826">
            <v>37959</v>
          </cell>
          <cell r="M3826" t="str">
            <v>PUMP, TRABON            AL5M TRABON</v>
          </cell>
        </row>
        <row r="3827">
          <cell r="B3827" t="str">
            <v>PUM-850828</v>
          </cell>
          <cell r="C3827" t="str">
            <v>MISSING</v>
          </cell>
          <cell r="D3827" t="str">
            <v>M00</v>
          </cell>
          <cell r="F3827" t="str">
            <v>X</v>
          </cell>
          <cell r="G3827">
            <v>36608</v>
          </cell>
          <cell r="M3827" t="str">
            <v>PUMP, TRABON ALS-25M         521-000</v>
          </cell>
        </row>
        <row r="3828">
          <cell r="B3828" t="str">
            <v>PUM-850829</v>
          </cell>
          <cell r="C3828" t="str">
            <v>MISSING</v>
          </cell>
          <cell r="D3828" t="str">
            <v>M00</v>
          </cell>
          <cell r="F3828" t="str">
            <v>X</v>
          </cell>
          <cell r="G3828">
            <v>37950</v>
          </cell>
          <cell r="M3828" t="str">
            <v>PUMP, TUTHILL S/N GHD363         GCR</v>
          </cell>
        </row>
        <row r="3829">
          <cell r="B3829" t="str">
            <v>PUM-850830</v>
          </cell>
          <cell r="C3829" t="str">
            <v>MISSING</v>
          </cell>
          <cell r="D3829" t="str">
            <v>M00</v>
          </cell>
          <cell r="G3829">
            <v>37971</v>
          </cell>
          <cell r="M3829" t="str">
            <v>DEL*PUMP, VICKERS             V111D1</v>
          </cell>
        </row>
        <row r="3830">
          <cell r="B3830" t="str">
            <v>PUM-850831</v>
          </cell>
          <cell r="C3830" t="str">
            <v>MISSING</v>
          </cell>
          <cell r="D3830" t="str">
            <v>M00</v>
          </cell>
          <cell r="G3830">
            <v>37959</v>
          </cell>
          <cell r="M3830" t="str">
            <v>PUMP,VICKERS HYD V-10-IP2P-1A20(PFAU</v>
          </cell>
        </row>
        <row r="3831">
          <cell r="B3831" t="str">
            <v>PUM-850832</v>
          </cell>
          <cell r="C3831" t="str">
            <v>MISSING</v>
          </cell>
          <cell r="D3831" t="str">
            <v>M00</v>
          </cell>
          <cell r="G3831">
            <v>37959</v>
          </cell>
          <cell r="M3831" t="str">
            <v>PUMP, VICKERS HYD.PVQ20B2RSE1FCM712</v>
          </cell>
        </row>
        <row r="3832">
          <cell r="B3832" t="str">
            <v>PUM-850833</v>
          </cell>
          <cell r="C3832" t="str">
            <v>MISSING</v>
          </cell>
          <cell r="D3832" t="str">
            <v>M00</v>
          </cell>
          <cell r="F3832" t="str">
            <v>X</v>
          </cell>
          <cell r="G3832">
            <v>36962</v>
          </cell>
          <cell r="M3832" t="str">
            <v>PUMP, VICKERS HYDRAULIC      V104D10</v>
          </cell>
        </row>
        <row r="3833">
          <cell r="B3833" t="str">
            <v>PUM-850834</v>
          </cell>
          <cell r="C3833" t="str">
            <v>MISSING</v>
          </cell>
          <cell r="D3833" t="str">
            <v>M00</v>
          </cell>
          <cell r="G3833">
            <v>37959</v>
          </cell>
          <cell r="M3833" t="str">
            <v>PUMP, VICKERS HYDRAULIC V101P3P1A20</v>
          </cell>
        </row>
        <row r="3834">
          <cell r="B3834" t="str">
            <v>PUM-850835</v>
          </cell>
          <cell r="C3834" t="str">
            <v>MISSING</v>
          </cell>
          <cell r="D3834" t="str">
            <v>M00</v>
          </cell>
          <cell r="F3834" t="str">
            <v>X</v>
          </cell>
          <cell r="G3834">
            <v>36144</v>
          </cell>
          <cell r="M3834" t="str">
            <v>PUMP, VICKERS HYD. G0570-1852-505</v>
          </cell>
        </row>
        <row r="3835">
          <cell r="B3835" t="str">
            <v>PUM-850836</v>
          </cell>
          <cell r="C3835" t="str">
            <v>MISSING</v>
          </cell>
          <cell r="D3835" t="str">
            <v>M00</v>
          </cell>
          <cell r="F3835" t="str">
            <v>X</v>
          </cell>
          <cell r="G3835">
            <v>37775</v>
          </cell>
          <cell r="M3835" t="str">
            <v>PUMP, VVBC-20R-RW-20-CAW-12-GEZ-040</v>
          </cell>
        </row>
        <row r="3836">
          <cell r="B3836" t="str">
            <v>PUM-850837</v>
          </cell>
          <cell r="C3836" t="str">
            <v>MISSING</v>
          </cell>
          <cell r="D3836" t="str">
            <v>M00</v>
          </cell>
          <cell r="G3836">
            <v>37959</v>
          </cell>
          <cell r="M3836" t="str">
            <v>PUMP-E, TRABON            521-300-18</v>
          </cell>
        </row>
        <row r="3837">
          <cell r="B3837" t="str">
            <v>PUM-850838</v>
          </cell>
          <cell r="C3837" t="str">
            <v>MISSING</v>
          </cell>
          <cell r="D3837" t="str">
            <v>M00</v>
          </cell>
          <cell r="F3837" t="str">
            <v>X</v>
          </cell>
          <cell r="G3837">
            <v>36168</v>
          </cell>
          <cell r="M3837" t="str">
            <v>PUMP-MAG, CENTRIFUGAL CHEMICAL    1P</v>
          </cell>
        </row>
        <row r="3838">
          <cell r="B3838" t="str">
            <v>PUM-851103</v>
          </cell>
          <cell r="C3838" t="str">
            <v>MISSING</v>
          </cell>
          <cell r="D3838" t="str">
            <v>M00</v>
          </cell>
          <cell r="G3838">
            <v>37959</v>
          </cell>
          <cell r="M3838" t="str">
            <v>SG-234EK TRABON LUBE PUMP HARDINGE</v>
          </cell>
        </row>
        <row r="3839">
          <cell r="B3839" t="str">
            <v>PUM-8511116</v>
          </cell>
          <cell r="C3839" t="str">
            <v>MISSING</v>
          </cell>
          <cell r="D3839" t="str">
            <v>M00</v>
          </cell>
          <cell r="G3839">
            <v>37959</v>
          </cell>
          <cell r="M3839" t="str">
            <v>CL-00093201 HYDRAULIC PUMP (HARDINGE</v>
          </cell>
        </row>
        <row r="3840">
          <cell r="B3840" t="str">
            <v>PUM-851377</v>
          </cell>
          <cell r="C3840" t="str">
            <v>MISSING</v>
          </cell>
          <cell r="D3840" t="str">
            <v>M00</v>
          </cell>
          <cell r="G3840">
            <v>37959</v>
          </cell>
          <cell r="M3840" t="str">
            <v>1P802 TEEL PUMP  (GRAINGER)</v>
          </cell>
        </row>
        <row r="3841">
          <cell r="B3841" t="str">
            <v>PUM-851401</v>
          </cell>
          <cell r="C3841" t="str">
            <v>MISSING</v>
          </cell>
          <cell r="D3841" t="str">
            <v>M00</v>
          </cell>
          <cell r="G3841">
            <v>38076</v>
          </cell>
          <cell r="M3841" t="str">
            <v>GHC1 1/2 CH3-B GORMAN PUMP (REISH)(T</v>
          </cell>
        </row>
        <row r="3842">
          <cell r="B3842" t="str">
            <v>PUM-851412</v>
          </cell>
          <cell r="C3842" t="str">
            <v>MISSING</v>
          </cell>
          <cell r="D3842" t="str">
            <v>M00</v>
          </cell>
          <cell r="G3842">
            <v>37960</v>
          </cell>
          <cell r="M3842" t="str">
            <v>TUTHIL MOD.3206-17T3V S/N 13410 K95</v>
          </cell>
        </row>
        <row r="3843">
          <cell r="B3843" t="str">
            <v>PUM-851422</v>
          </cell>
          <cell r="C3843" t="str">
            <v>MISSING</v>
          </cell>
          <cell r="D3843" t="str">
            <v>M00</v>
          </cell>
          <cell r="F3843" t="str">
            <v>X</v>
          </cell>
          <cell r="G3843">
            <v>36608</v>
          </cell>
          <cell r="M3843" t="str">
            <v>GORMAN-RUPP MOD.GHS2NK3-B</v>
          </cell>
        </row>
        <row r="3844">
          <cell r="B3844" t="str">
            <v>PUM-851452</v>
          </cell>
          <cell r="C3844" t="str">
            <v>MISSING</v>
          </cell>
          <cell r="D3844" t="str">
            <v>M00</v>
          </cell>
          <cell r="G3844">
            <v>37959</v>
          </cell>
          <cell r="M3844" t="str">
            <v>38TSS31(932426)SAMPLE PUMP FOR ENDO</v>
          </cell>
        </row>
        <row r="3845">
          <cell r="B3845" t="str">
            <v>PUM-851459</v>
          </cell>
          <cell r="C3845" t="str">
            <v>MISSING</v>
          </cell>
          <cell r="D3845" t="str">
            <v>M00</v>
          </cell>
          <cell r="F3845" t="str">
            <v>X</v>
          </cell>
          <cell r="G3845">
            <v>37299</v>
          </cell>
          <cell r="M3845" t="str">
            <v>V38 1R 95 DAIKIN HYDRAULIC PUMP DL-2</v>
          </cell>
        </row>
        <row r="3846">
          <cell r="B3846" t="str">
            <v>PUM-851549</v>
          </cell>
          <cell r="C3846" t="str">
            <v>MISSING</v>
          </cell>
          <cell r="D3846" t="str">
            <v>M00</v>
          </cell>
          <cell r="G3846">
            <v>37959</v>
          </cell>
          <cell r="M3846" t="str">
            <v>V38A 1R 95 DAIKIN HYD PUMP DL-25</v>
          </cell>
        </row>
        <row r="3847">
          <cell r="B3847" t="str">
            <v>PUM-851557</v>
          </cell>
          <cell r="C3847" t="str">
            <v>MISSING</v>
          </cell>
          <cell r="D3847" t="str">
            <v>M00</v>
          </cell>
          <cell r="G3847">
            <v>37963</v>
          </cell>
          <cell r="M3847" t="str">
            <v>M11018NS-SE-A GUSHER PUMP REIS</v>
          </cell>
        </row>
        <row r="3848">
          <cell r="B3848" t="str">
            <v>PUM-851560</v>
          </cell>
          <cell r="C3848" t="str">
            <v>MISSING</v>
          </cell>
          <cell r="D3848" t="str">
            <v>M00</v>
          </cell>
          <cell r="G3848">
            <v>37973</v>
          </cell>
          <cell r="M3848" t="str">
            <v>2513390002 LUBE PUMP</v>
          </cell>
        </row>
        <row r="3849">
          <cell r="B3849" t="str">
            <v>PUM-851581</v>
          </cell>
          <cell r="C3849" t="str">
            <v>MISSING</v>
          </cell>
          <cell r="D3849" t="str">
            <v>M00</v>
          </cell>
          <cell r="G3849">
            <v>38082</v>
          </cell>
          <cell r="M3849" t="str">
            <v>CRK4-30-UWAAUEV GRUNDFOS PUMP (OBER)</v>
          </cell>
        </row>
        <row r="3850">
          <cell r="B3850" t="str">
            <v>PUM-851625</v>
          </cell>
          <cell r="C3850" t="str">
            <v>MISSING</v>
          </cell>
          <cell r="D3850" t="str">
            <v>M00</v>
          </cell>
          <cell r="G3850">
            <v>37963</v>
          </cell>
          <cell r="M3850" t="str">
            <v>11019NS-SE-A+3 GUSHER PUMP REIS</v>
          </cell>
        </row>
        <row r="3851">
          <cell r="B3851" t="str">
            <v>PUM-851630</v>
          </cell>
          <cell r="C3851" t="str">
            <v>MISSING</v>
          </cell>
          <cell r="D3851" t="str">
            <v>M00</v>
          </cell>
          <cell r="G3851">
            <v>38037</v>
          </cell>
          <cell r="M3851" t="str">
            <v>PVQ20B2LSE1S21C211 PUMP (QUENCH PRES</v>
          </cell>
        </row>
        <row r="3852">
          <cell r="B3852" t="str">
            <v>PUM-851639</v>
          </cell>
          <cell r="C3852" t="str">
            <v>MISSING</v>
          </cell>
          <cell r="D3852" t="str">
            <v>M00</v>
          </cell>
          <cell r="G3852">
            <v>37945</v>
          </cell>
          <cell r="M3852" t="str">
            <v>11018NS-SE-A GUSHER PUMP  REISH</v>
          </cell>
        </row>
        <row r="3853">
          <cell r="B3853" t="str">
            <v>RAA-285294</v>
          </cell>
          <cell r="C3853" t="str">
            <v>MISSING</v>
          </cell>
          <cell r="D3853" t="str">
            <v>V00</v>
          </cell>
          <cell r="G3853">
            <v>37628</v>
          </cell>
          <cell r="M3853" t="str">
            <v>BROACHING FIXTURE ASSEMBLY</v>
          </cell>
        </row>
        <row r="3854">
          <cell r="B3854" t="str">
            <v>RAA-285295</v>
          </cell>
          <cell r="C3854" t="str">
            <v>MISSING</v>
          </cell>
          <cell r="D3854" t="str">
            <v>V00</v>
          </cell>
          <cell r="G3854">
            <v>37624</v>
          </cell>
          <cell r="M3854" t="str">
            <v>LOCATING POST DET. 3</v>
          </cell>
        </row>
        <row r="3855">
          <cell r="B3855" t="str">
            <v>RAA-285300</v>
          </cell>
          <cell r="C3855" t="str">
            <v>MISSING</v>
          </cell>
          <cell r="D3855" t="str">
            <v>V00</v>
          </cell>
          <cell r="G3855">
            <v>38085</v>
          </cell>
          <cell r="M3855" t="str">
            <v>BROACH GUIDE FOR 0326/0343 DET. 9</v>
          </cell>
        </row>
        <row r="3856">
          <cell r="B3856" t="str">
            <v>RAA-285301</v>
          </cell>
          <cell r="C3856" t="str">
            <v>MISSING</v>
          </cell>
          <cell r="D3856" t="str">
            <v>V00</v>
          </cell>
          <cell r="G3856">
            <v>37628</v>
          </cell>
          <cell r="M3856" t="str">
            <v>BROACH GUIDE FOR 0328 DET.10</v>
          </cell>
        </row>
        <row r="3857">
          <cell r="B3857" t="str">
            <v>RAA-380830</v>
          </cell>
          <cell r="C3857" t="str">
            <v>MISSING</v>
          </cell>
          <cell r="D3857">
            <v>700</v>
          </cell>
          <cell r="G3857">
            <v>38078</v>
          </cell>
          <cell r="H3857" t="str">
            <v>GTP-0509</v>
          </cell>
          <cell r="M3857" t="str">
            <v>BROACH BAR</v>
          </cell>
        </row>
        <row r="3858">
          <cell r="B3858" t="str">
            <v>RAA-382333</v>
          </cell>
          <cell r="C3858" t="str">
            <v>MISSING</v>
          </cell>
          <cell r="D3858">
            <v>700</v>
          </cell>
          <cell r="G3858">
            <v>38078</v>
          </cell>
          <cell r="M3858" t="str">
            <v>CHAMFER BROACH FOR P/N:777.1.0326.40</v>
          </cell>
        </row>
        <row r="3859">
          <cell r="B3859" t="str">
            <v>RAA-382751</v>
          </cell>
          <cell r="C3859" t="str">
            <v>MISSING</v>
          </cell>
          <cell r="D3859">
            <v>700</v>
          </cell>
          <cell r="G3859">
            <v>38012</v>
          </cell>
          <cell r="M3859" t="str">
            <v>KEYWAY BROACH P/N 101-9640 CAT</v>
          </cell>
        </row>
        <row r="3860">
          <cell r="B3860" t="str">
            <v>RAA-382808</v>
          </cell>
          <cell r="C3860" t="str">
            <v>MISSING</v>
          </cell>
          <cell r="D3860">
            <v>700</v>
          </cell>
          <cell r="G3860">
            <v>38062</v>
          </cell>
          <cell r="M3860" t="str">
            <v>BROACH BAR - INVOLUTE SPLINE - 11 TO</v>
          </cell>
        </row>
        <row r="3861">
          <cell r="B3861" t="str">
            <v>RAA-800309</v>
          </cell>
          <cell r="C3861" t="str">
            <v>MISSING</v>
          </cell>
          <cell r="D3861">
            <v>700</v>
          </cell>
          <cell r="G3861">
            <v>38078</v>
          </cell>
          <cell r="M3861" t="str">
            <v>BROACH (08C-00047/450815)</v>
          </cell>
        </row>
        <row r="3862">
          <cell r="B3862" t="str">
            <v>RAA-800310</v>
          </cell>
          <cell r="C3862" t="str">
            <v>MISSING</v>
          </cell>
          <cell r="D3862">
            <v>700</v>
          </cell>
          <cell r="F3862" t="str">
            <v>X</v>
          </cell>
          <cell r="G3862">
            <v>36456</v>
          </cell>
          <cell r="M3862" t="str">
            <v>BROACH (08C-00047/450815)RESHARPEND</v>
          </cell>
        </row>
        <row r="3863">
          <cell r="B3863" t="str">
            <v>RAA-800311</v>
          </cell>
          <cell r="C3863" t="str">
            <v>MISSING</v>
          </cell>
          <cell r="D3863">
            <v>700</v>
          </cell>
          <cell r="G3863">
            <v>38078</v>
          </cell>
          <cell r="M3863" t="str">
            <v>BROACH (08C-00049-000) - NEW 450821</v>
          </cell>
        </row>
        <row r="3864">
          <cell r="B3864" t="str">
            <v>RAA-800312</v>
          </cell>
          <cell r="C3864" t="str">
            <v>MISSING</v>
          </cell>
          <cell r="D3864">
            <v>700</v>
          </cell>
          <cell r="F3864" t="str">
            <v>X</v>
          </cell>
          <cell r="G3864">
            <v>36457</v>
          </cell>
          <cell r="M3864" t="str">
            <v>BROACH (08C-00049-000)RESHARP450821</v>
          </cell>
        </row>
        <row r="3865">
          <cell r="B3865" t="str">
            <v>RAA-800313</v>
          </cell>
          <cell r="C3865" t="str">
            <v>MISSING</v>
          </cell>
          <cell r="D3865">
            <v>700</v>
          </cell>
          <cell r="F3865" t="str">
            <v>X</v>
          </cell>
          <cell r="G3865">
            <v>36843</v>
          </cell>
          <cell r="M3865" t="str">
            <v>BROACH (450812)</v>
          </cell>
        </row>
        <row r="3866">
          <cell r="B3866" t="str">
            <v>RAA-800314</v>
          </cell>
          <cell r="C3866" t="str">
            <v>MISSING</v>
          </cell>
          <cell r="D3866">
            <v>700</v>
          </cell>
          <cell r="F3866" t="str">
            <v>X</v>
          </cell>
          <cell r="G3866">
            <v>36457</v>
          </cell>
          <cell r="M3866" t="str">
            <v>BROACH (450812) RESHARPENED</v>
          </cell>
        </row>
        <row r="3867">
          <cell r="B3867" t="str">
            <v>RAA-800315</v>
          </cell>
          <cell r="C3867" t="str">
            <v>MISSING</v>
          </cell>
          <cell r="D3867">
            <v>700</v>
          </cell>
          <cell r="G3867">
            <v>38078</v>
          </cell>
          <cell r="M3867" t="str">
            <v>BROACH (450818) NEW</v>
          </cell>
        </row>
        <row r="3868">
          <cell r="B3868" t="str">
            <v>RAA-800316</v>
          </cell>
          <cell r="C3868" t="str">
            <v>MISSING</v>
          </cell>
          <cell r="D3868">
            <v>700</v>
          </cell>
          <cell r="F3868" t="str">
            <v>X</v>
          </cell>
          <cell r="G3868">
            <v>36457</v>
          </cell>
          <cell r="M3868" t="str">
            <v>BROACH (450818) RESHARPENED</v>
          </cell>
        </row>
        <row r="3869">
          <cell r="B3869" t="str">
            <v>RAA-800317</v>
          </cell>
          <cell r="C3869" t="str">
            <v>MISSING</v>
          </cell>
          <cell r="D3869">
            <v>700</v>
          </cell>
          <cell r="G3869">
            <v>38078</v>
          </cell>
          <cell r="M3869" t="str">
            <v>BROACH (450820)</v>
          </cell>
        </row>
        <row r="3870">
          <cell r="B3870" t="str">
            <v>RAA-800318</v>
          </cell>
          <cell r="C3870" t="str">
            <v>MISSING</v>
          </cell>
          <cell r="D3870">
            <v>700</v>
          </cell>
          <cell r="F3870" t="str">
            <v>X</v>
          </cell>
          <cell r="G3870">
            <v>36457</v>
          </cell>
          <cell r="M3870" t="str">
            <v>BROACH (450820) RESHARPENED</v>
          </cell>
        </row>
        <row r="3871">
          <cell r="B3871" t="str">
            <v>RAA-800319</v>
          </cell>
          <cell r="C3871" t="str">
            <v>MISSING</v>
          </cell>
          <cell r="D3871">
            <v>700</v>
          </cell>
          <cell r="F3871" t="str">
            <v>X</v>
          </cell>
          <cell r="G3871">
            <v>36457</v>
          </cell>
          <cell r="M3871" t="str">
            <v>BROACH FOR 1042</v>
          </cell>
        </row>
        <row r="3872">
          <cell r="B3872" t="str">
            <v>RAA-800320</v>
          </cell>
          <cell r="C3872" t="str">
            <v>MISSING</v>
          </cell>
          <cell r="D3872">
            <v>700</v>
          </cell>
          <cell r="F3872" t="str">
            <v>X</v>
          </cell>
          <cell r="G3872">
            <v>36457</v>
          </cell>
          <cell r="M3872" t="str">
            <v>BROACH FOR 1042 - RESHARPENED</v>
          </cell>
        </row>
        <row r="3873">
          <cell r="B3873" t="str">
            <v>RAA-800321</v>
          </cell>
          <cell r="C3873" t="str">
            <v>MISSING</v>
          </cell>
          <cell r="D3873">
            <v>700</v>
          </cell>
          <cell r="G3873">
            <v>38078</v>
          </cell>
          <cell r="M3873" t="str">
            <v>BROACH BAR</v>
          </cell>
        </row>
        <row r="3874">
          <cell r="B3874" t="str">
            <v>RAA-800322</v>
          </cell>
          <cell r="C3874" t="str">
            <v>MISSING</v>
          </cell>
          <cell r="D3874">
            <v>700</v>
          </cell>
          <cell r="F3874" t="str">
            <v>X</v>
          </cell>
          <cell r="G3874">
            <v>36457</v>
          </cell>
          <cell r="M3874" t="str">
            <v>BROACH FOR 8989 - RESHARPENED</v>
          </cell>
        </row>
        <row r="3875">
          <cell r="B3875" t="str">
            <v>RAA-800323</v>
          </cell>
          <cell r="C3875" t="str">
            <v>MISSING</v>
          </cell>
          <cell r="D3875">
            <v>700</v>
          </cell>
          <cell r="G3875">
            <v>38078</v>
          </cell>
          <cell r="M3875" t="str">
            <v>BROACH LOCATOR PIN 3041042</v>
          </cell>
        </row>
        <row r="3876">
          <cell r="B3876" t="str">
            <v>RAA-800324</v>
          </cell>
          <cell r="C3876" t="str">
            <v>MISSING</v>
          </cell>
          <cell r="D3876">
            <v>700</v>
          </cell>
          <cell r="F3876" t="str">
            <v>X</v>
          </cell>
          <cell r="G3876">
            <v>36843</v>
          </cell>
          <cell r="M3876" t="str">
            <v>PIN, LOCATOR - 3035195 - BROACH</v>
          </cell>
        </row>
        <row r="3877">
          <cell r="B3877" t="str">
            <v>RAA-800325</v>
          </cell>
          <cell r="C3877" t="str">
            <v>MISSING</v>
          </cell>
          <cell r="D3877">
            <v>700</v>
          </cell>
          <cell r="F3877" t="str">
            <v>X</v>
          </cell>
          <cell r="G3877">
            <v>36843</v>
          </cell>
          <cell r="M3877" t="str">
            <v>WEAR BAR - 142689 -BROACH</v>
          </cell>
        </row>
        <row r="3878">
          <cell r="B3878" t="str">
            <v>RAA-800326</v>
          </cell>
          <cell r="C3878" t="str">
            <v>MISSING</v>
          </cell>
          <cell r="D3878">
            <v>700</v>
          </cell>
          <cell r="F3878" t="str">
            <v>X</v>
          </cell>
          <cell r="G3878">
            <v>36843</v>
          </cell>
          <cell r="M3878" t="str">
            <v>WEAR BAR - 204832 - BROACH</v>
          </cell>
        </row>
        <row r="3879">
          <cell r="B3879" t="str">
            <v>RAA-800327</v>
          </cell>
          <cell r="C3879" t="str">
            <v>MISSING</v>
          </cell>
          <cell r="D3879">
            <v>700</v>
          </cell>
          <cell r="G3879">
            <v>38078</v>
          </cell>
          <cell r="M3879" t="str">
            <v>WEAR BAR - 3035195 - BROACH</v>
          </cell>
        </row>
        <row r="3880">
          <cell r="B3880" t="str">
            <v>RAA-800328</v>
          </cell>
          <cell r="C3880" t="str">
            <v>MISSING</v>
          </cell>
          <cell r="D3880">
            <v>700</v>
          </cell>
          <cell r="F3880" t="str">
            <v>X</v>
          </cell>
          <cell r="G3880">
            <v>36843</v>
          </cell>
          <cell r="M3880" t="str">
            <v>WEAR BAR, BROACH</v>
          </cell>
        </row>
        <row r="3881">
          <cell r="B3881" t="str">
            <v>RAA-800329</v>
          </cell>
          <cell r="C3881" t="str">
            <v>MISSING</v>
          </cell>
          <cell r="D3881">
            <v>700</v>
          </cell>
          <cell r="F3881" t="str">
            <v>X</v>
          </cell>
          <cell r="G3881">
            <v>37522</v>
          </cell>
          <cell r="M3881" t="str">
            <v>WEAR BAR, BROACH  260/374/650</v>
          </cell>
        </row>
        <row r="3882">
          <cell r="B3882" t="str">
            <v>RAA-800330</v>
          </cell>
          <cell r="C3882" t="str">
            <v>MISSING</v>
          </cell>
          <cell r="D3882">
            <v>700</v>
          </cell>
          <cell r="F3882" t="str">
            <v>X</v>
          </cell>
          <cell r="G3882">
            <v>36457</v>
          </cell>
          <cell r="M3882" t="str">
            <v>WEAR BAR, BROACH  321/322</v>
          </cell>
        </row>
        <row r="3883">
          <cell r="B3883" t="str">
            <v>RAA-800331</v>
          </cell>
          <cell r="C3883" t="str">
            <v>MISSING</v>
          </cell>
          <cell r="D3883">
            <v>700</v>
          </cell>
          <cell r="F3883" t="str">
            <v>X</v>
          </cell>
          <cell r="G3883">
            <v>36843</v>
          </cell>
          <cell r="M3883" t="str">
            <v>WEAR BAR, BROACH  323/552</v>
          </cell>
        </row>
        <row r="3884">
          <cell r="B3884" t="str">
            <v>RAA-800332</v>
          </cell>
          <cell r="C3884" t="str">
            <v>MISSING</v>
          </cell>
          <cell r="D3884">
            <v>700</v>
          </cell>
          <cell r="F3884" t="str">
            <v>X</v>
          </cell>
          <cell r="G3884">
            <v>36457</v>
          </cell>
          <cell r="M3884" t="str">
            <v>WEAR BAR, BROACH  348/577/750</v>
          </cell>
        </row>
        <row r="3885">
          <cell r="B3885" t="str">
            <v>RAA-800333</v>
          </cell>
          <cell r="C3885" t="str">
            <v>MISSING</v>
          </cell>
          <cell r="D3885">
            <v>700</v>
          </cell>
          <cell r="F3885" t="str">
            <v>X</v>
          </cell>
          <cell r="G3885">
            <v>36457</v>
          </cell>
          <cell r="M3885" t="str">
            <v>WEAR BAR, BROACH  931/932</v>
          </cell>
        </row>
        <row r="3886">
          <cell r="B3886" t="str">
            <v>RAA-800334</v>
          </cell>
          <cell r="C3886" t="str">
            <v>MISSING</v>
          </cell>
          <cell r="D3886">
            <v>700</v>
          </cell>
          <cell r="F3886" t="str">
            <v>X</v>
          </cell>
          <cell r="G3886">
            <v>36843</v>
          </cell>
          <cell r="M3886" t="str">
            <v>WEAR BAR, BROACH 207259</v>
          </cell>
        </row>
        <row r="3887">
          <cell r="B3887" t="str">
            <v>RAA-800590</v>
          </cell>
          <cell r="C3887" t="str">
            <v>MISSING</v>
          </cell>
          <cell r="D3887">
            <v>700</v>
          </cell>
          <cell r="F3887" t="str">
            <v>X</v>
          </cell>
          <cell r="G3887">
            <v>36514</v>
          </cell>
          <cell r="M3887" t="str">
            <v>FILE, 6" FLAT BASTARD #177741</v>
          </cell>
        </row>
        <row r="3888">
          <cell r="B3888" t="str">
            <v>RAA-800592</v>
          </cell>
          <cell r="C3888" t="str">
            <v>MISSING</v>
          </cell>
          <cell r="D3888">
            <v>700</v>
          </cell>
          <cell r="F3888" t="str">
            <v>X</v>
          </cell>
          <cell r="G3888">
            <v>36514</v>
          </cell>
          <cell r="M3888" t="str">
            <v>FILE, 10" FLAT BASTARD #177768</v>
          </cell>
        </row>
        <row r="3889">
          <cell r="B3889" t="str">
            <v>RAA-800593</v>
          </cell>
          <cell r="C3889" t="str">
            <v>MISSING</v>
          </cell>
          <cell r="D3889">
            <v>700</v>
          </cell>
          <cell r="F3889" t="str">
            <v>X</v>
          </cell>
          <cell r="G3889">
            <v>35765</v>
          </cell>
          <cell r="M3889" t="str">
            <v>FILE, TUNGSTEN FOR KEY</v>
          </cell>
        </row>
        <row r="3890">
          <cell r="B3890" t="str">
            <v>RAA-800685</v>
          </cell>
          <cell r="C3890" t="str">
            <v>MISSING</v>
          </cell>
          <cell r="D3890">
            <v>700</v>
          </cell>
          <cell r="F3890" t="str">
            <v>X</v>
          </cell>
          <cell r="G3890">
            <v>38196</v>
          </cell>
          <cell r="M3890" t="str">
            <v>WEAR BAR FOR P/N 207253</v>
          </cell>
        </row>
        <row r="3891">
          <cell r="B3891" t="str">
            <v>RAA-800686</v>
          </cell>
          <cell r="C3891" t="str">
            <v>MISSING</v>
          </cell>
          <cell r="D3891">
            <v>700</v>
          </cell>
          <cell r="G3891">
            <v>38078</v>
          </cell>
          <cell r="M3891" t="str">
            <v>WEAR BAR FOR 3078310</v>
          </cell>
        </row>
        <row r="3892">
          <cell r="B3892" t="str">
            <v>RAA-800687</v>
          </cell>
          <cell r="C3892" t="str">
            <v>MISSING</v>
          </cell>
          <cell r="D3892">
            <v>700</v>
          </cell>
          <cell r="F3892" t="str">
            <v>X</v>
          </cell>
          <cell r="G3892">
            <v>36843</v>
          </cell>
          <cell r="M3892" t="str">
            <v>WEAR BAR - 3014614 - BROACH</v>
          </cell>
        </row>
        <row r="3893">
          <cell r="B3893" t="str">
            <v>RAA-800688</v>
          </cell>
          <cell r="C3893" t="str">
            <v>MISSING</v>
          </cell>
          <cell r="D3893">
            <v>700</v>
          </cell>
          <cell r="F3893" t="str">
            <v>X</v>
          </cell>
          <cell r="G3893">
            <v>36843</v>
          </cell>
          <cell r="M3893" t="str">
            <v>WEAR BAR FOR 3073344</v>
          </cell>
        </row>
        <row r="3894">
          <cell r="B3894" t="str">
            <v>RAA-800689</v>
          </cell>
          <cell r="C3894" t="str">
            <v>MISSING</v>
          </cell>
          <cell r="D3894">
            <v>700</v>
          </cell>
          <cell r="F3894" t="str">
            <v>X</v>
          </cell>
          <cell r="G3894">
            <v>36843</v>
          </cell>
          <cell r="M3894" t="str">
            <v>WEAR BAR 1042- 2.746 CENTER .249 WID</v>
          </cell>
        </row>
        <row r="3895">
          <cell r="B3895" t="str">
            <v>RAA-800690</v>
          </cell>
          <cell r="C3895" t="str">
            <v>MISSING</v>
          </cell>
          <cell r="D3895">
            <v>700</v>
          </cell>
          <cell r="G3895">
            <v>38078</v>
          </cell>
          <cell r="M3895" t="str">
            <v>WEAR BAR - 8984</v>
          </cell>
        </row>
        <row r="3896">
          <cell r="B3896" t="str">
            <v>RAA-800691</v>
          </cell>
          <cell r="C3896" t="str">
            <v>MISSING</v>
          </cell>
          <cell r="D3896">
            <v>700</v>
          </cell>
          <cell r="F3896" t="str">
            <v>X</v>
          </cell>
          <cell r="G3896">
            <v>36843</v>
          </cell>
          <cell r="M3896" t="str">
            <v>WEAR BAR 8989- 2.88" CENTER 5/16 WID</v>
          </cell>
        </row>
        <row r="3897">
          <cell r="B3897" t="str">
            <v>RAA-800692</v>
          </cell>
          <cell r="C3897" t="str">
            <v>MISSING</v>
          </cell>
          <cell r="D3897">
            <v>700</v>
          </cell>
          <cell r="F3897" t="str">
            <v>X</v>
          </cell>
          <cell r="G3897">
            <v>36843</v>
          </cell>
          <cell r="M3897" t="str">
            <v>PIN, LOCATOR - 3014614 - BROACH</v>
          </cell>
        </row>
        <row r="3898">
          <cell r="B3898" t="str">
            <v>RAA-800849</v>
          </cell>
          <cell r="C3898" t="str">
            <v>MISSING</v>
          </cell>
          <cell r="D3898">
            <v>700</v>
          </cell>
          <cell r="F3898" t="str">
            <v>X</v>
          </cell>
          <cell r="G3898">
            <v>36457</v>
          </cell>
          <cell r="M3898" t="str">
            <v>Wear Bar for 3084445</v>
          </cell>
        </row>
        <row r="3899">
          <cell r="B3899" t="str">
            <v>RAA-800881</v>
          </cell>
          <cell r="C3899" t="str">
            <v>MISSING</v>
          </cell>
          <cell r="D3899">
            <v>700</v>
          </cell>
          <cell r="F3899" t="str">
            <v>X</v>
          </cell>
          <cell r="G3899">
            <v>37997</v>
          </cell>
          <cell r="M3899" t="str">
            <v>BROACH BAR  P/N: 179464</v>
          </cell>
        </row>
        <row r="3900">
          <cell r="B3900" t="str">
            <v>RAA-800882</v>
          </cell>
          <cell r="C3900" t="str">
            <v>MISSING</v>
          </cell>
          <cell r="D3900">
            <v>700</v>
          </cell>
          <cell r="G3900">
            <v>38078</v>
          </cell>
          <cell r="M3900" t="str">
            <v>Broach Bar for 179463</v>
          </cell>
        </row>
        <row r="3901">
          <cell r="B3901" t="str">
            <v>RAA-800958</v>
          </cell>
          <cell r="C3901" t="str">
            <v>MISSING</v>
          </cell>
          <cell r="D3901">
            <v>700</v>
          </cell>
          <cell r="G3901">
            <v>38078</v>
          </cell>
          <cell r="M3901" t="str">
            <v>WEAR BAR 207259 FOR BROACH FIXTURE</v>
          </cell>
        </row>
        <row r="3902">
          <cell r="B3902" t="str">
            <v>RAA-800959</v>
          </cell>
          <cell r="C3902" t="str">
            <v>MISSING</v>
          </cell>
          <cell r="D3902">
            <v>700</v>
          </cell>
          <cell r="F3902" t="str">
            <v>X</v>
          </cell>
          <cell r="G3902">
            <v>36843</v>
          </cell>
          <cell r="M3902" t="str">
            <v>WEAR BAR 142689 FOR BROACH FIXTURE</v>
          </cell>
        </row>
        <row r="3903">
          <cell r="B3903" t="str">
            <v>RAA-800976</v>
          </cell>
          <cell r="C3903" t="str">
            <v>MISSING</v>
          </cell>
          <cell r="D3903">
            <v>700</v>
          </cell>
          <cell r="G3903">
            <v>38078</v>
          </cell>
          <cell r="M3903" t="str">
            <v>WEAR BAR BROACH 207248 3008970</v>
          </cell>
        </row>
        <row r="3904">
          <cell r="B3904" t="str">
            <v>RAA-801043</v>
          </cell>
          <cell r="C3904" t="str">
            <v>MISSING</v>
          </cell>
          <cell r="D3904">
            <v>700</v>
          </cell>
          <cell r="G3904">
            <v>38078</v>
          </cell>
          <cell r="M3904" t="str">
            <v>WEAR BAR - BROACH HORN  3329533</v>
          </cell>
        </row>
        <row r="3905">
          <cell r="B3905" t="str">
            <v>RAA-801085</v>
          </cell>
          <cell r="C3905" t="str">
            <v>MISSING</v>
          </cell>
          <cell r="D3905">
            <v>700</v>
          </cell>
          <cell r="G3905">
            <v>38078</v>
          </cell>
          <cell r="M3905" t="str">
            <v>WEAR BAR P/N: 3401439-3417775-341777</v>
          </cell>
        </row>
        <row r="3906">
          <cell r="B3906" t="str">
            <v>RAA-801179</v>
          </cell>
          <cell r="C3906" t="str">
            <v>MISSING</v>
          </cell>
          <cell r="D3906">
            <v>700</v>
          </cell>
          <cell r="G3906">
            <v>38196</v>
          </cell>
          <cell r="M3906" t="str">
            <v>PART LOCATOR P/N: 3401439</v>
          </cell>
        </row>
        <row r="3907">
          <cell r="B3907" t="str">
            <v>RAA-801227</v>
          </cell>
          <cell r="C3907" t="str">
            <v>MISSING</v>
          </cell>
          <cell r="D3907">
            <v>700</v>
          </cell>
          <cell r="G3907">
            <v>38202</v>
          </cell>
          <cell r="M3907" t="str">
            <v>BROACH BAR - CUMMINS P/N: 3918776</v>
          </cell>
        </row>
        <row r="3908">
          <cell r="B3908" t="str">
            <v>RAA-801278</v>
          </cell>
          <cell r="C3908" t="str">
            <v>MISSING</v>
          </cell>
          <cell r="D3908">
            <v>700</v>
          </cell>
          <cell r="G3908">
            <v>38078</v>
          </cell>
          <cell r="M3908" t="str">
            <v>WEAR BAR P/N: 3918776</v>
          </cell>
        </row>
        <row r="3909">
          <cell r="B3909" t="str">
            <v>RAA-801279</v>
          </cell>
          <cell r="C3909" t="str">
            <v>MISSING</v>
          </cell>
          <cell r="D3909">
            <v>700</v>
          </cell>
          <cell r="G3909">
            <v>38078</v>
          </cell>
          <cell r="M3909" t="str">
            <v>LOCATOR PLUNGER P/N: 3918776</v>
          </cell>
        </row>
        <row r="3910">
          <cell r="B3910" t="str">
            <v>RAA-801283</v>
          </cell>
          <cell r="C3910" t="str">
            <v>MISSING</v>
          </cell>
          <cell r="D3910">
            <v>700</v>
          </cell>
          <cell r="G3910">
            <v>38013</v>
          </cell>
          <cell r="M3910" t="str">
            <v>BROACH BAR M-2 MATERIAL .499 X .716</v>
          </cell>
        </row>
        <row r="3911">
          <cell r="B3911" t="str">
            <v>RAA-801312</v>
          </cell>
          <cell r="C3911" t="str">
            <v>MISSING</v>
          </cell>
          <cell r="D3911">
            <v>700</v>
          </cell>
          <cell r="G3911">
            <v>38078</v>
          </cell>
          <cell r="M3911" t="str">
            <v>wear bar size .2505x.499x3"</v>
          </cell>
        </row>
        <row r="3912">
          <cell r="B3912" t="str">
            <v>RAA-801313</v>
          </cell>
          <cell r="C3912" t="str">
            <v>MISSING</v>
          </cell>
          <cell r="D3912">
            <v>700</v>
          </cell>
          <cell r="G3912">
            <v>38078</v>
          </cell>
          <cell r="M3912" t="str">
            <v>wear bar size .2420x.472x3-1/2"</v>
          </cell>
        </row>
        <row r="3913">
          <cell r="B3913" t="str">
            <v>RAA-801450</v>
          </cell>
          <cell r="C3913" t="str">
            <v>MISSING</v>
          </cell>
          <cell r="D3913">
            <v>700</v>
          </cell>
          <cell r="G3913">
            <v>38110</v>
          </cell>
          <cell r="M3913" t="str">
            <v>BROACH BAR</v>
          </cell>
        </row>
        <row r="3914">
          <cell r="B3914" t="str">
            <v>RAA-801601</v>
          </cell>
          <cell r="C3914" t="str">
            <v>MISSING</v>
          </cell>
          <cell r="D3914">
            <v>700</v>
          </cell>
          <cell r="G3914">
            <v>38126</v>
          </cell>
          <cell r="M3914" t="str">
            <v>BROACH BAR</v>
          </cell>
        </row>
        <row r="3915">
          <cell r="B3915" t="str">
            <v>RAA-801607</v>
          </cell>
          <cell r="C3915" t="str">
            <v>MISSING</v>
          </cell>
          <cell r="D3915">
            <v>700</v>
          </cell>
          <cell r="G3915">
            <v>38125</v>
          </cell>
          <cell r="M3915" t="str">
            <v>WEAR BAR - BROACH HORN</v>
          </cell>
        </row>
        <row r="3916">
          <cell r="B3916" t="str">
            <v>RAA-801608</v>
          </cell>
          <cell r="C3916" t="str">
            <v>MISSING</v>
          </cell>
          <cell r="D3916">
            <v>700</v>
          </cell>
          <cell r="G3916">
            <v>38089</v>
          </cell>
          <cell r="M3916" t="str">
            <v>ROUGH TOOTH LOCATOR</v>
          </cell>
        </row>
        <row r="3917">
          <cell r="B3917" t="str">
            <v>RAA-801624</v>
          </cell>
          <cell r="C3917" t="str">
            <v>MISSING</v>
          </cell>
          <cell r="D3917">
            <v>700</v>
          </cell>
          <cell r="F3917" t="str">
            <v>X</v>
          </cell>
          <cell r="G3917">
            <v>38125</v>
          </cell>
          <cell r="M3917" t="str">
            <v>WEAR BAR - P/N: 3949358 DO NOT REORD</v>
          </cell>
        </row>
        <row r="3918">
          <cell r="B3918" t="str">
            <v>RAA-801632</v>
          </cell>
          <cell r="C3918" t="str">
            <v>MISSING</v>
          </cell>
          <cell r="D3918">
            <v>700</v>
          </cell>
          <cell r="G3918">
            <v>38078</v>
          </cell>
          <cell r="M3918" t="str">
            <v>BROACH BAR - VERTICAL</v>
          </cell>
        </row>
        <row r="3919">
          <cell r="B3919" t="str">
            <v>RAA-801633</v>
          </cell>
          <cell r="C3919" t="str">
            <v>MISSING</v>
          </cell>
          <cell r="D3919">
            <v>700</v>
          </cell>
          <cell r="F3919" t="str">
            <v>X</v>
          </cell>
          <cell r="G3919">
            <v>37858</v>
          </cell>
          <cell r="M3919" t="str">
            <v>BROACH BAR - HORIZONTAL</v>
          </cell>
        </row>
        <row r="3920">
          <cell r="B3920" t="str">
            <v>RAA-801634</v>
          </cell>
          <cell r="C3920" t="str">
            <v>MISSING</v>
          </cell>
          <cell r="D3920">
            <v>700</v>
          </cell>
          <cell r="G3920">
            <v>38078</v>
          </cell>
          <cell r="M3920" t="str">
            <v>WEARBAR BROACH 3950135</v>
          </cell>
        </row>
        <row r="3921">
          <cell r="B3921" t="str">
            <v>RAA-805041</v>
          </cell>
          <cell r="C3921" t="str">
            <v>MISSING</v>
          </cell>
          <cell r="D3921">
            <v>700</v>
          </cell>
          <cell r="G3921">
            <v>38078</v>
          </cell>
          <cell r="M3921" t="str">
            <v>BROACH BAR - 0552-1472</v>
          </cell>
        </row>
        <row r="3922">
          <cell r="B3922" t="str">
            <v>RAA-805042</v>
          </cell>
          <cell r="C3922" t="str">
            <v>MISSING</v>
          </cell>
          <cell r="D3922">
            <v>700</v>
          </cell>
          <cell r="G3922">
            <v>38078</v>
          </cell>
          <cell r="M3922" t="str">
            <v>BROACH BAR 0552-0152</v>
          </cell>
        </row>
        <row r="3923">
          <cell r="B3923" t="str">
            <v>RAA-805043</v>
          </cell>
          <cell r="C3923" t="str">
            <v>MISSING</v>
          </cell>
          <cell r="D3923">
            <v>700</v>
          </cell>
          <cell r="G3923">
            <v>38078</v>
          </cell>
          <cell r="M3923" t="str">
            <v>BROACH BAR #0552-1552 CAT P/N: 149-9</v>
          </cell>
        </row>
        <row r="3924">
          <cell r="B3924" t="str">
            <v>RAA-805069</v>
          </cell>
          <cell r="C3924" t="str">
            <v>MISSING</v>
          </cell>
          <cell r="D3924">
            <v>700</v>
          </cell>
          <cell r="F3924" t="str">
            <v>X</v>
          </cell>
          <cell r="G3924">
            <v>37117</v>
          </cell>
          <cell r="M3924" t="str">
            <v>0552-1552 broach bar for p/n 149-911</v>
          </cell>
        </row>
        <row r="3925">
          <cell r="B3925" t="str">
            <v>RAA-805070</v>
          </cell>
          <cell r="C3925" t="str">
            <v>MISSING</v>
          </cell>
          <cell r="D3925">
            <v>700</v>
          </cell>
          <cell r="F3925" t="str">
            <v>X</v>
          </cell>
          <cell r="G3925">
            <v>37117</v>
          </cell>
          <cell r="M3925" t="str">
            <v>0552-1472 broach bar for p/n 160-512</v>
          </cell>
        </row>
        <row r="3926">
          <cell r="B3926" t="str">
            <v>RAA-805071</v>
          </cell>
          <cell r="C3926" t="str">
            <v>MISSING</v>
          </cell>
          <cell r="D3926">
            <v>700</v>
          </cell>
          <cell r="F3926" t="str">
            <v>X</v>
          </cell>
          <cell r="G3926">
            <v>37117</v>
          </cell>
          <cell r="M3926" t="str">
            <v>0552-0152 broach bar for p/n 6i-4582</v>
          </cell>
        </row>
        <row r="3927">
          <cell r="B3927" t="str">
            <v>RAA-805111</v>
          </cell>
          <cell r="C3927" t="str">
            <v>MISSING</v>
          </cell>
          <cell r="D3927">
            <v>700</v>
          </cell>
          <cell r="G3927">
            <v>38013</v>
          </cell>
          <cell r="M3927" t="str">
            <v>WEAR BAR - CAR P/N: 6I-4582</v>
          </cell>
        </row>
        <row r="3928">
          <cell r="B3928" t="str">
            <v>RAA-805113</v>
          </cell>
          <cell r="C3928" t="str">
            <v>MISSING</v>
          </cell>
          <cell r="D3928">
            <v>700</v>
          </cell>
          <cell r="G3928">
            <v>38013</v>
          </cell>
          <cell r="M3928" t="str">
            <v>WEAR BAR - BROACH FIXTURE</v>
          </cell>
        </row>
        <row r="3929">
          <cell r="B3929" t="str">
            <v>RAA-805114</v>
          </cell>
          <cell r="C3929" t="str">
            <v>MISSING</v>
          </cell>
          <cell r="D3929">
            <v>700</v>
          </cell>
          <cell r="G3929">
            <v>38013</v>
          </cell>
          <cell r="M3929" t="str">
            <v>WEAR BAR-BROACH FIXTURE CAT-05019-09</v>
          </cell>
        </row>
        <row r="3930">
          <cell r="B3930" t="str">
            <v>RAA-805115</v>
          </cell>
          <cell r="C3930" t="str">
            <v>MISSING</v>
          </cell>
          <cell r="D3930">
            <v>700</v>
          </cell>
          <cell r="G3930">
            <v>38013</v>
          </cell>
          <cell r="M3930" t="str">
            <v>WEAR BAR - CAT P/N: 149-9110</v>
          </cell>
        </row>
        <row r="3931">
          <cell r="B3931" t="str">
            <v>RAA-805190</v>
          </cell>
          <cell r="C3931" t="str">
            <v>MISSING</v>
          </cell>
          <cell r="D3931">
            <v>700</v>
          </cell>
          <cell r="G3931">
            <v>38152</v>
          </cell>
          <cell r="M3931" t="str">
            <v>WEAR BAR-BROACH FIXTURE CAT-05027-00</v>
          </cell>
        </row>
        <row r="3932">
          <cell r="B3932" t="str">
            <v>RAA-805219</v>
          </cell>
          <cell r="C3932" t="str">
            <v>MISSING</v>
          </cell>
          <cell r="D3932">
            <v>700</v>
          </cell>
          <cell r="G3932">
            <v>37959</v>
          </cell>
          <cell r="M3932" t="str">
            <v>WEAR BAR - BROACH</v>
          </cell>
        </row>
        <row r="3933">
          <cell r="B3933" t="str">
            <v>RAA-805226</v>
          </cell>
          <cell r="C3933" t="str">
            <v>MISSING</v>
          </cell>
          <cell r="D3933">
            <v>700</v>
          </cell>
          <cell r="G3933">
            <v>38050</v>
          </cell>
          <cell r="M3933" t="str">
            <v>WEAR BAR - CAT P/N: 222-3907</v>
          </cell>
        </row>
        <row r="3934">
          <cell r="B3934" t="str">
            <v>RAC-850839</v>
          </cell>
          <cell r="C3934" t="str">
            <v>MISSING</v>
          </cell>
          <cell r="D3934" t="str">
            <v>M00</v>
          </cell>
          <cell r="F3934" t="str">
            <v>X</v>
          </cell>
          <cell r="G3934">
            <v>36144</v>
          </cell>
          <cell r="M3934" t="str">
            <v>RACK FOR GEAR LOADER       562-160-2</v>
          </cell>
        </row>
        <row r="3935">
          <cell r="B3935" t="str">
            <v>RBG-851619</v>
          </cell>
          <cell r="C3935" t="str">
            <v>MISSING</v>
          </cell>
          <cell r="D3935" t="str">
            <v>M00</v>
          </cell>
          <cell r="F3935" t="str">
            <v>X</v>
          </cell>
          <cell r="G3935">
            <v>37515</v>
          </cell>
          <cell r="M3935" t="str">
            <v>O-RING 51040500 REIS</v>
          </cell>
        </row>
        <row r="3936">
          <cell r="B3936" t="str">
            <v>REC-851467</v>
          </cell>
          <cell r="C3936" t="str">
            <v>MISSING</v>
          </cell>
          <cell r="D3936" t="str">
            <v>M00</v>
          </cell>
          <cell r="G3936">
            <v>37959</v>
          </cell>
          <cell r="M3936" t="str">
            <v>HONEYWELL DPR CHART RECORDER 100MM</v>
          </cell>
        </row>
        <row r="3937">
          <cell r="B3937" t="str">
            <v>REC-851487</v>
          </cell>
          <cell r="C3937" t="str">
            <v>MISSING</v>
          </cell>
          <cell r="D3937" t="str">
            <v>M00</v>
          </cell>
          <cell r="G3937">
            <v>37937</v>
          </cell>
          <cell r="M3937" t="str">
            <v>DEL* HONEYWELL DPR100 MUTICHANEL REC</v>
          </cell>
        </row>
        <row r="3938">
          <cell r="B3938" t="str">
            <v>REG-850840</v>
          </cell>
          <cell r="C3938" t="str">
            <v>MISSING</v>
          </cell>
          <cell r="D3938" t="str">
            <v>M00</v>
          </cell>
          <cell r="F3938" t="str">
            <v>X</v>
          </cell>
          <cell r="G3938">
            <v>36144</v>
          </cell>
          <cell r="M3938" t="str">
            <v>601 LOGAN UNIT REG/FIL/LUB</v>
          </cell>
        </row>
        <row r="3939">
          <cell r="B3939" t="str">
            <v>REG-850841</v>
          </cell>
          <cell r="C3939" t="str">
            <v>MISSING</v>
          </cell>
          <cell r="D3939" t="str">
            <v>M00</v>
          </cell>
          <cell r="F3939" t="str">
            <v>X</v>
          </cell>
          <cell r="G3939">
            <v>36144</v>
          </cell>
          <cell r="M3939" t="str">
            <v>REGULATOR, MOORE NUMATIC PRESSURE 41</v>
          </cell>
        </row>
        <row r="3940">
          <cell r="B3940" t="str">
            <v>REG-850842</v>
          </cell>
          <cell r="C3940" t="str">
            <v>MISSING</v>
          </cell>
          <cell r="D3940" t="str">
            <v>M00</v>
          </cell>
          <cell r="G3940">
            <v>37939</v>
          </cell>
          <cell r="M3940" t="str">
            <v>REGULATOR,AIR REXROTH 1/2" PR7821-10</v>
          </cell>
        </row>
        <row r="3941">
          <cell r="B3941" t="str">
            <v>REG-850843</v>
          </cell>
          <cell r="C3941" t="str">
            <v>MISSING</v>
          </cell>
          <cell r="D3941" t="str">
            <v>M00</v>
          </cell>
          <cell r="G3941">
            <v>37911</v>
          </cell>
          <cell r="M3941" t="str">
            <v>3/8 REGULATOR, REXROTH PR7818-10</v>
          </cell>
        </row>
        <row r="3942">
          <cell r="B3942" t="str">
            <v>REG-851389</v>
          </cell>
          <cell r="C3942" t="str">
            <v>MISSING</v>
          </cell>
          <cell r="D3942" t="str">
            <v>M00</v>
          </cell>
          <cell r="G3942">
            <v>37911</v>
          </cell>
          <cell r="M3942" t="str">
            <v>REGULAR,AIR REXROTH 3/4" P55109</v>
          </cell>
        </row>
        <row r="3943">
          <cell r="B3943" t="str">
            <v>REG-851496</v>
          </cell>
          <cell r="C3943" t="str">
            <v>MISSING</v>
          </cell>
          <cell r="D3943" t="str">
            <v>M00</v>
          </cell>
          <cell r="G3943">
            <v>37939</v>
          </cell>
          <cell r="M3943" t="str">
            <v>R161 MINI REGULATOR ARROW</v>
          </cell>
        </row>
        <row r="3944">
          <cell r="B3944" t="str">
            <v>REG-851647</v>
          </cell>
          <cell r="C3944" t="str">
            <v>MISSING</v>
          </cell>
          <cell r="D3944" t="str">
            <v>M00</v>
          </cell>
          <cell r="G3944">
            <v>38026</v>
          </cell>
          <cell r="M3944" t="str">
            <v>R162 MINI REGULATOR ARROW 1/4</v>
          </cell>
        </row>
        <row r="3945">
          <cell r="B3945" t="str">
            <v>REG-851691</v>
          </cell>
          <cell r="C3945" t="str">
            <v>MISSING</v>
          </cell>
          <cell r="D3945" t="str">
            <v>M00</v>
          </cell>
          <cell r="M3945" t="str">
            <v>PR-007815-00010 1/4" REGULATOR (MOTI</v>
          </cell>
        </row>
        <row r="3946">
          <cell r="B3946" t="str">
            <v>REG-851985</v>
          </cell>
          <cell r="C3946" t="str">
            <v>MISSING</v>
          </cell>
          <cell r="D3946" t="str">
            <v>M00</v>
          </cell>
          <cell r="G3946">
            <v>37939</v>
          </cell>
          <cell r="M3946" t="str">
            <v>5351320900 FILTER /REGULATOR LIEB.82</v>
          </cell>
        </row>
        <row r="3947">
          <cell r="B3947" t="str">
            <v>REL-850844</v>
          </cell>
          <cell r="C3947" t="str">
            <v>MISSING</v>
          </cell>
          <cell r="D3947" t="str">
            <v>M00</v>
          </cell>
          <cell r="G3947">
            <v>37956</v>
          </cell>
          <cell r="M3947" t="str">
            <v>RELAY                          C3A30</v>
          </cell>
        </row>
        <row r="3948">
          <cell r="B3948" t="str">
            <v>REL-850845</v>
          </cell>
          <cell r="C3948" t="str">
            <v>MISSING</v>
          </cell>
          <cell r="D3948" t="str">
            <v>M00</v>
          </cell>
          <cell r="G3948">
            <v>37956</v>
          </cell>
          <cell r="M3948" t="str">
            <v>RELAY                          IDC5Q</v>
          </cell>
        </row>
        <row r="3949">
          <cell r="B3949" t="str">
            <v>REL-850846</v>
          </cell>
          <cell r="C3949" t="str">
            <v>MISSING</v>
          </cell>
          <cell r="D3949" t="str">
            <v>M00</v>
          </cell>
          <cell r="G3949">
            <v>37956</v>
          </cell>
          <cell r="M3949" t="str">
            <v>RELAY                          ODC5Q</v>
          </cell>
        </row>
        <row r="3950">
          <cell r="B3950" t="str">
            <v>REL-850847</v>
          </cell>
          <cell r="C3950" t="str">
            <v>MISSING</v>
          </cell>
          <cell r="D3950" t="str">
            <v>M00</v>
          </cell>
          <cell r="G3950">
            <v>37956</v>
          </cell>
          <cell r="M3950" t="str">
            <v>RELAY                        24F2612</v>
          </cell>
        </row>
        <row r="3951">
          <cell r="B3951" t="str">
            <v>REL-850848</v>
          </cell>
          <cell r="C3951" t="str">
            <v>MISSING</v>
          </cell>
          <cell r="D3951" t="str">
            <v>M00</v>
          </cell>
          <cell r="G3951">
            <v>37956</v>
          </cell>
          <cell r="M3951" t="str">
            <v>RELAY                         IAC5Q</v>
          </cell>
        </row>
        <row r="3952">
          <cell r="B3952" t="str">
            <v>REL-850849</v>
          </cell>
          <cell r="C3952" t="str">
            <v>MISSING</v>
          </cell>
          <cell r="D3952" t="str">
            <v>M00</v>
          </cell>
          <cell r="G3952">
            <v>37956</v>
          </cell>
          <cell r="M3952" t="str">
            <v>RELAY                          0AC5Q</v>
          </cell>
        </row>
        <row r="3953">
          <cell r="B3953" t="str">
            <v>REL-850850</v>
          </cell>
          <cell r="C3953" t="str">
            <v>MISSING</v>
          </cell>
          <cell r="D3953" t="str">
            <v>M00</v>
          </cell>
          <cell r="G3953">
            <v>37956</v>
          </cell>
          <cell r="M3953" t="str">
            <v>RELAY 24V DC                    45F</v>
          </cell>
        </row>
        <row r="3954">
          <cell r="B3954" t="str">
            <v>REL-850851</v>
          </cell>
          <cell r="C3954" t="str">
            <v>MISSING</v>
          </cell>
          <cell r="D3954" t="str">
            <v>M00</v>
          </cell>
          <cell r="G3954">
            <v>37956</v>
          </cell>
          <cell r="M3954" t="str">
            <v>RELAY 56F537                   56F53</v>
          </cell>
        </row>
        <row r="3955">
          <cell r="B3955" t="str">
            <v>REL-850852</v>
          </cell>
          <cell r="C3955" t="str">
            <v>MISSING</v>
          </cell>
          <cell r="D3955" t="str">
            <v>M00</v>
          </cell>
          <cell r="F3955" t="str">
            <v>X</v>
          </cell>
          <cell r="G3955">
            <v>36144</v>
          </cell>
          <cell r="M3955" t="str">
            <v>RELAY A58L-0001-0135-14</v>
          </cell>
        </row>
        <row r="3956">
          <cell r="B3956" t="str">
            <v>REL-850853</v>
          </cell>
          <cell r="C3956" t="str">
            <v>MISSING</v>
          </cell>
          <cell r="D3956" t="str">
            <v>M00</v>
          </cell>
          <cell r="G3956">
            <v>37956</v>
          </cell>
          <cell r="M3956" t="str">
            <v>RELAY CA2-DN1229              CA2-DN</v>
          </cell>
        </row>
        <row r="3957">
          <cell r="B3957" t="str">
            <v>REL-850854</v>
          </cell>
          <cell r="C3957" t="str">
            <v>MISSING</v>
          </cell>
          <cell r="D3957" t="str">
            <v>M00</v>
          </cell>
          <cell r="G3957">
            <v>37956</v>
          </cell>
          <cell r="M3957" t="str">
            <v>RELAY K11TF-5-90              K11TF-</v>
          </cell>
        </row>
        <row r="3958">
          <cell r="B3958" t="str">
            <v>REL-850855</v>
          </cell>
          <cell r="C3958" t="str">
            <v>MISSING</v>
          </cell>
          <cell r="D3958" t="str">
            <v>M00</v>
          </cell>
          <cell r="G3958">
            <v>37956</v>
          </cell>
          <cell r="M3958" t="str">
            <v>RELAY K5TF-4-1                  K5TF</v>
          </cell>
        </row>
        <row r="3959">
          <cell r="B3959" t="str">
            <v>REL-850856</v>
          </cell>
          <cell r="C3959" t="str">
            <v>MISSING</v>
          </cell>
          <cell r="D3959" t="str">
            <v>M00</v>
          </cell>
          <cell r="G3959">
            <v>37956</v>
          </cell>
          <cell r="M3959" t="str">
            <v>RELAY RH1B-UDC24V            RH1B-UD</v>
          </cell>
        </row>
        <row r="3960">
          <cell r="B3960" t="str">
            <v>REL-850857</v>
          </cell>
          <cell r="C3960" t="str">
            <v>MISSING</v>
          </cell>
          <cell r="D3960" t="str">
            <v>M00</v>
          </cell>
          <cell r="G3960">
            <v>37956</v>
          </cell>
          <cell r="M3960" t="str">
            <v>RELAY SOCKET                  57F 34</v>
          </cell>
        </row>
        <row r="3961">
          <cell r="B3961" t="str">
            <v>REL-850858</v>
          </cell>
          <cell r="C3961" t="str">
            <v>MISSING</v>
          </cell>
          <cell r="D3961" t="str">
            <v>M00</v>
          </cell>
          <cell r="G3961">
            <v>37956</v>
          </cell>
          <cell r="M3961" t="str">
            <v>RELAY, 24VAC 1310-2C            1310</v>
          </cell>
        </row>
        <row r="3962">
          <cell r="B3962" t="str">
            <v>REL-850859</v>
          </cell>
          <cell r="C3962" t="str">
            <v>MISSING</v>
          </cell>
          <cell r="D3962" t="str">
            <v>M00</v>
          </cell>
          <cell r="G3962">
            <v>37956</v>
          </cell>
          <cell r="M3962" t="str">
            <v>RELAY, 24F496 KCP 11 500 OHMS     24</v>
          </cell>
        </row>
        <row r="3963">
          <cell r="B3963" t="str">
            <v>REL-850860</v>
          </cell>
          <cell r="C3963" t="str">
            <v>MISSING</v>
          </cell>
          <cell r="D3963" t="str">
            <v>M00</v>
          </cell>
          <cell r="G3963">
            <v>37956</v>
          </cell>
          <cell r="M3963" t="str">
            <v>RELAY, MIDTEX 157-62T2A1</v>
          </cell>
        </row>
        <row r="3964">
          <cell r="B3964" t="str">
            <v>REL-850861</v>
          </cell>
          <cell r="C3964" t="str">
            <v>MISSING</v>
          </cell>
          <cell r="D3964" t="str">
            <v>M00</v>
          </cell>
          <cell r="G3964">
            <v>37956</v>
          </cell>
          <cell r="M3964" t="str">
            <v>RELAY, 572-037-000           572-037</v>
          </cell>
        </row>
        <row r="3965">
          <cell r="B3965" t="str">
            <v>REL-850862</v>
          </cell>
          <cell r="C3965" t="str">
            <v>MISSING</v>
          </cell>
          <cell r="D3965" t="str">
            <v>M00</v>
          </cell>
          <cell r="G3965">
            <v>37956</v>
          </cell>
          <cell r="M3965" t="str">
            <v>RELAY,700NT TIMING    700NT TIMING R</v>
          </cell>
        </row>
        <row r="3966">
          <cell r="B3966" t="str">
            <v>REL-850863</v>
          </cell>
          <cell r="C3966" t="str">
            <v>MISSING</v>
          </cell>
          <cell r="D3966" t="str">
            <v>M00</v>
          </cell>
          <cell r="G3966">
            <v>37956</v>
          </cell>
          <cell r="M3966" t="str">
            <v>RELAY, 8 PIN CONTACTOR 115 VOLT    5</v>
          </cell>
        </row>
        <row r="3967">
          <cell r="B3967" t="str">
            <v>REL-850864</v>
          </cell>
          <cell r="C3967" t="str">
            <v>MISSING</v>
          </cell>
          <cell r="D3967" t="str">
            <v>M00</v>
          </cell>
          <cell r="G3967">
            <v>37956</v>
          </cell>
          <cell r="M3967" t="str">
            <v>RELAY, A/B                   700-N00</v>
          </cell>
        </row>
        <row r="3968">
          <cell r="B3968" t="str">
            <v>REL-850865</v>
          </cell>
          <cell r="C3968" t="str">
            <v>MISSING</v>
          </cell>
          <cell r="D3968" t="str">
            <v>M00</v>
          </cell>
          <cell r="G3968">
            <v>37956</v>
          </cell>
          <cell r="M3968" t="str">
            <v>RELAY, A/B 700-P400-A1    700-P400 A</v>
          </cell>
        </row>
        <row r="3969">
          <cell r="B3969" t="str">
            <v>REL-850866</v>
          </cell>
          <cell r="C3969" t="str">
            <v>MISSING</v>
          </cell>
          <cell r="D3969" t="str">
            <v>M00</v>
          </cell>
          <cell r="G3969">
            <v>37956</v>
          </cell>
          <cell r="M3969" t="str">
            <v>RELAY, A/B 700-N600-A1     700-N 600</v>
          </cell>
        </row>
        <row r="3970">
          <cell r="B3970" t="str">
            <v>REL-850867</v>
          </cell>
          <cell r="C3970" t="str">
            <v>MISSING</v>
          </cell>
          <cell r="D3970" t="str">
            <v>M00</v>
          </cell>
          <cell r="G3970">
            <v>37956</v>
          </cell>
          <cell r="M3970" t="str">
            <v>RELAY, A/B OVERLOAD             815-</v>
          </cell>
        </row>
        <row r="3971">
          <cell r="B3971" t="str">
            <v>REL-850868</v>
          </cell>
          <cell r="C3971" t="str">
            <v>MISSING</v>
          </cell>
          <cell r="D3971" t="str">
            <v>M00</v>
          </cell>
          <cell r="G3971">
            <v>37956</v>
          </cell>
          <cell r="M3971" t="str">
            <v>RELAY, CONTACT KRPA-14AG-24</v>
          </cell>
        </row>
        <row r="3972">
          <cell r="B3972" t="str">
            <v>REL-850869</v>
          </cell>
          <cell r="C3972" t="str">
            <v>MISSING</v>
          </cell>
          <cell r="D3972" t="str">
            <v>M00</v>
          </cell>
          <cell r="G3972">
            <v>37956</v>
          </cell>
          <cell r="M3972" t="str">
            <v>RELAY, CONTACT KRPA-14DG-24</v>
          </cell>
        </row>
        <row r="3973">
          <cell r="B3973" t="str">
            <v>REL-850870</v>
          </cell>
          <cell r="C3973" t="str">
            <v>MISSING</v>
          </cell>
          <cell r="D3973" t="str">
            <v>M00</v>
          </cell>
          <cell r="G3973">
            <v>37956</v>
          </cell>
          <cell r="M3973" t="str">
            <v>RELAY, CONTROL 1-CR           218082</v>
          </cell>
        </row>
        <row r="3974">
          <cell r="B3974" t="str">
            <v>REL-850871</v>
          </cell>
          <cell r="C3974" t="str">
            <v>MISSING</v>
          </cell>
          <cell r="D3974" t="str">
            <v>M00</v>
          </cell>
          <cell r="G3974">
            <v>37956</v>
          </cell>
          <cell r="M3974" t="str">
            <v>RELAY, FLAME RESPONSE R485B 1000-2</v>
          </cell>
        </row>
        <row r="3975">
          <cell r="B3975" t="str">
            <v>REL-850872</v>
          </cell>
          <cell r="C3975" t="str">
            <v>MISSING</v>
          </cell>
          <cell r="D3975" t="str">
            <v>M00</v>
          </cell>
          <cell r="G3975">
            <v>37956</v>
          </cell>
          <cell r="M3975" t="str">
            <v>RELAY, FLAME SAFEGUARD CONTROL</v>
          </cell>
        </row>
        <row r="3976">
          <cell r="B3976" t="str">
            <v>REL-850873</v>
          </cell>
          <cell r="C3976" t="str">
            <v>MISSING</v>
          </cell>
          <cell r="D3976" t="str">
            <v>M00</v>
          </cell>
          <cell r="G3976">
            <v>37956</v>
          </cell>
          <cell r="M3976" t="str">
            <v>RELAY, GE SERIES A        CR120 A364</v>
          </cell>
        </row>
        <row r="3977">
          <cell r="B3977" t="str">
            <v>REL-850874</v>
          </cell>
          <cell r="C3977" t="str">
            <v>MISSING</v>
          </cell>
          <cell r="D3977" t="str">
            <v>M00</v>
          </cell>
          <cell r="G3977">
            <v>37956</v>
          </cell>
          <cell r="M3977" t="str">
            <v>RELAY, HONEYWELL FLAME         B1003</v>
          </cell>
        </row>
        <row r="3978">
          <cell r="B3978" t="str">
            <v>REL-850875</v>
          </cell>
          <cell r="C3978" t="str">
            <v>MISSING</v>
          </cell>
          <cell r="D3978" t="str">
            <v>M00</v>
          </cell>
          <cell r="G3978">
            <v>37956</v>
          </cell>
          <cell r="M3978" t="str">
            <v>RELAY, IDEC RR2PUAC120        RR2PUA</v>
          </cell>
        </row>
        <row r="3979">
          <cell r="B3979" t="str">
            <v>REL-850876</v>
          </cell>
          <cell r="C3979" t="str">
            <v>MISSING</v>
          </cell>
          <cell r="D3979" t="str">
            <v>M00</v>
          </cell>
          <cell r="G3979">
            <v>38084</v>
          </cell>
          <cell r="M3979" t="str">
            <v>RELAY, MIDTEX 157-23T-200      33F14</v>
          </cell>
        </row>
        <row r="3980">
          <cell r="B3980" t="str">
            <v>REL-850877</v>
          </cell>
          <cell r="C3980" t="str">
            <v>MISSING</v>
          </cell>
          <cell r="D3980" t="str">
            <v>M00</v>
          </cell>
          <cell r="G3980">
            <v>37956</v>
          </cell>
          <cell r="M3980" t="str">
            <v>RELAY OMRON MK3P5-S-DC24</v>
          </cell>
        </row>
        <row r="3981">
          <cell r="B3981" t="str">
            <v>REL-850878</v>
          </cell>
          <cell r="C3981" t="str">
            <v>MISSING</v>
          </cell>
          <cell r="D3981" t="str">
            <v>M00</v>
          </cell>
          <cell r="F3981" t="str">
            <v>X</v>
          </cell>
          <cell r="G3981">
            <v>36144</v>
          </cell>
          <cell r="M3981" t="str">
            <v>RELAY, OVERLOAD            015028 B</v>
          </cell>
        </row>
        <row r="3982">
          <cell r="B3982" t="str">
            <v>REL-850879</v>
          </cell>
          <cell r="C3982" t="str">
            <v>MISSING</v>
          </cell>
          <cell r="D3982" t="str">
            <v>M00</v>
          </cell>
          <cell r="F3982" t="str">
            <v>X</v>
          </cell>
          <cell r="G3982">
            <v>36144</v>
          </cell>
          <cell r="M3982" t="str">
            <v>RELAY, OVERLOAD            015028 B</v>
          </cell>
        </row>
        <row r="3983">
          <cell r="B3983" t="str">
            <v>REL-850880</v>
          </cell>
          <cell r="C3983" t="str">
            <v>MISSING</v>
          </cell>
          <cell r="D3983" t="str">
            <v>M00</v>
          </cell>
          <cell r="G3983">
            <v>37956</v>
          </cell>
          <cell r="M3983" t="str">
            <v>RELAY, POTTER &amp; BROOMFIELD      KHU1</v>
          </cell>
        </row>
        <row r="3984">
          <cell r="B3984" t="str">
            <v>REL-850881</v>
          </cell>
          <cell r="C3984" t="str">
            <v>MISSING</v>
          </cell>
          <cell r="D3984" t="str">
            <v>M00</v>
          </cell>
          <cell r="G3984">
            <v>37956</v>
          </cell>
          <cell r="M3984" t="str">
            <v>RELAY, POTTER &amp; BROOMFIELD PM17AY</v>
          </cell>
        </row>
        <row r="3985">
          <cell r="B3985" t="str">
            <v>REL-850882</v>
          </cell>
          <cell r="C3985" t="str">
            <v>MISSING</v>
          </cell>
          <cell r="D3985" t="str">
            <v>M00</v>
          </cell>
          <cell r="G3985">
            <v>37956</v>
          </cell>
          <cell r="M3985" t="str">
            <v>RELAY, SERIES "F" TIMER     A/B 852S</v>
          </cell>
        </row>
        <row r="3986">
          <cell r="B3986" t="str">
            <v>REL-850883</v>
          </cell>
          <cell r="C3986" t="str">
            <v>MISSING</v>
          </cell>
          <cell r="D3986" t="str">
            <v>M00</v>
          </cell>
          <cell r="G3986">
            <v>37956</v>
          </cell>
          <cell r="M3986" t="str">
            <v>RELAY, SERIES "G" TIMER     A/B 852S</v>
          </cell>
        </row>
        <row r="3987">
          <cell r="B3987" t="str">
            <v>REL-850884</v>
          </cell>
          <cell r="C3987" t="str">
            <v>MISSING</v>
          </cell>
          <cell r="D3987" t="str">
            <v>M00</v>
          </cell>
          <cell r="G3987">
            <v>37384</v>
          </cell>
          <cell r="M3987" t="str">
            <v>RELAY, THERMO           1529 568-026</v>
          </cell>
        </row>
        <row r="3988">
          <cell r="B3988" t="str">
            <v>REL-850885</v>
          </cell>
          <cell r="C3988" t="str">
            <v>MISSING</v>
          </cell>
          <cell r="D3988" t="str">
            <v>M00</v>
          </cell>
          <cell r="G3988">
            <v>37956</v>
          </cell>
          <cell r="M3988" t="str">
            <v>RELAY, WESTINGHOUSE BF31F     765A85</v>
          </cell>
        </row>
        <row r="3989">
          <cell r="B3989" t="str">
            <v>REL-850886</v>
          </cell>
          <cell r="C3989" t="str">
            <v>MISSING</v>
          </cell>
          <cell r="D3989" t="str">
            <v>M00</v>
          </cell>
          <cell r="G3989">
            <v>37956</v>
          </cell>
          <cell r="M3989" t="str">
            <v>RELAY, WESTINGHOUSE CONTROL        B</v>
          </cell>
        </row>
        <row r="3990">
          <cell r="B3990" t="str">
            <v>REL-850887</v>
          </cell>
          <cell r="C3990" t="str">
            <v>MISSING</v>
          </cell>
          <cell r="D3990" t="str">
            <v>M00</v>
          </cell>
          <cell r="G3990">
            <v>37956</v>
          </cell>
          <cell r="M3990" t="str">
            <v>RELAY, WESTINGHOUSE CONTROL        B</v>
          </cell>
        </row>
        <row r="3991">
          <cell r="B3991" t="str">
            <v>REL-851113</v>
          </cell>
          <cell r="C3991" t="str">
            <v>MISSING</v>
          </cell>
          <cell r="D3991" t="str">
            <v>M00</v>
          </cell>
          <cell r="G3991">
            <v>37956</v>
          </cell>
          <cell r="M3991" t="str">
            <v>006310.01 RELAY EXPANSION JAKAB   (R</v>
          </cell>
        </row>
        <row r="3992">
          <cell r="B3992" t="str">
            <v>REL-851114</v>
          </cell>
          <cell r="C3992" t="str">
            <v>MISSING</v>
          </cell>
          <cell r="D3992" t="str">
            <v>M00</v>
          </cell>
          <cell r="G3992">
            <v>37956</v>
          </cell>
          <cell r="M3992" t="str">
            <v>006309.01 SAFETY RELAY JOKAB     (RE</v>
          </cell>
        </row>
        <row r="3993">
          <cell r="B3993" t="str">
            <v>REL-851488</v>
          </cell>
          <cell r="C3993" t="str">
            <v>MISSING</v>
          </cell>
          <cell r="D3993" t="str">
            <v>M00</v>
          </cell>
          <cell r="G3993">
            <v>37956</v>
          </cell>
          <cell r="M3993" t="str">
            <v>SOLID STATE OPTO 22 RELAY    (LECO)</v>
          </cell>
        </row>
        <row r="3994">
          <cell r="B3994" t="str">
            <v>REL-851489</v>
          </cell>
          <cell r="C3994" t="str">
            <v>MISSING</v>
          </cell>
          <cell r="D3994" t="str">
            <v>M00</v>
          </cell>
          <cell r="G3994">
            <v>37956</v>
          </cell>
          <cell r="M3994" t="str">
            <v>RELAY MCLEAN NW</v>
          </cell>
        </row>
        <row r="3995">
          <cell r="B3995" t="str">
            <v>REL-851490</v>
          </cell>
          <cell r="C3995" t="str">
            <v>MISSING</v>
          </cell>
          <cell r="D3995" t="str">
            <v>M00</v>
          </cell>
          <cell r="G3995">
            <v>37956</v>
          </cell>
          <cell r="M3995" t="str">
            <v>97F8358 POTTER &amp; BRUMFIELD</v>
          </cell>
        </row>
        <row r="3996">
          <cell r="B3996" t="str">
            <v>RES-850888</v>
          </cell>
          <cell r="C3996" t="str">
            <v>MISSING</v>
          </cell>
          <cell r="D3996" t="str">
            <v>M00</v>
          </cell>
          <cell r="F3996" t="str">
            <v>X</v>
          </cell>
          <cell r="G3996">
            <v>36906</v>
          </cell>
          <cell r="M3996" t="str">
            <v>FIXED 300 WATT RESISTOR        94F34</v>
          </cell>
        </row>
        <row r="3997">
          <cell r="B3997" t="str">
            <v>RES-850889</v>
          </cell>
          <cell r="C3997" t="str">
            <v>MISSING</v>
          </cell>
          <cell r="D3997" t="str">
            <v>M00</v>
          </cell>
          <cell r="F3997" t="str">
            <v>X</v>
          </cell>
          <cell r="G3997">
            <v>36906</v>
          </cell>
          <cell r="M3997" t="str">
            <v>RESISTOR, 1R0 OHMS 1 OHMITE    D225K</v>
          </cell>
        </row>
        <row r="3998">
          <cell r="B3998" t="str">
            <v>RES-850890</v>
          </cell>
          <cell r="C3998" t="str">
            <v>MISSING</v>
          </cell>
          <cell r="D3998" t="str">
            <v>M00</v>
          </cell>
          <cell r="F3998" t="str">
            <v>X</v>
          </cell>
          <cell r="G3998">
            <v>36906</v>
          </cell>
          <cell r="M3998" t="str">
            <v>RESISTOR, 500 OHM 250 WATT    E-199-</v>
          </cell>
        </row>
        <row r="3999">
          <cell r="B3999" t="str">
            <v>RES-850891</v>
          </cell>
          <cell r="C3999" t="str">
            <v>MISSING</v>
          </cell>
          <cell r="D3999" t="str">
            <v>M00</v>
          </cell>
          <cell r="F3999" t="str">
            <v>X</v>
          </cell>
          <cell r="G3999">
            <v>36285</v>
          </cell>
          <cell r="M3999" t="str">
            <v>RESOLVER-A40L-0001-0091   A40L-0001-</v>
          </cell>
        </row>
        <row r="4000">
          <cell r="B4000" t="str">
            <v>RES-850892</v>
          </cell>
          <cell r="C4000" t="str">
            <v>MISSING</v>
          </cell>
          <cell r="D4000" t="str">
            <v>M00</v>
          </cell>
          <cell r="F4000" t="str">
            <v>X</v>
          </cell>
          <cell r="G4000">
            <v>36144</v>
          </cell>
          <cell r="M4000" t="str">
            <v>RESOLVER, DUEL AXIS 1&amp;2  50-306-444-</v>
          </cell>
        </row>
        <row r="4001">
          <cell r="B4001" t="str">
            <v>RES-850893</v>
          </cell>
          <cell r="C4001" t="str">
            <v>MISSING</v>
          </cell>
          <cell r="D4001" t="str">
            <v>M00</v>
          </cell>
          <cell r="F4001" t="str">
            <v>X</v>
          </cell>
          <cell r="G4001">
            <v>36462</v>
          </cell>
          <cell r="M4001" t="str">
            <v>RESOLVER, FACE SLIDE MTR-16       MT</v>
          </cell>
        </row>
        <row r="4002">
          <cell r="B4002" t="str">
            <v>RNG-850894</v>
          </cell>
          <cell r="C4002" t="str">
            <v>MISSING</v>
          </cell>
          <cell r="D4002" t="str">
            <v>M00</v>
          </cell>
          <cell r="F4002" t="str">
            <v>X</v>
          </cell>
          <cell r="G4002">
            <v>37452</v>
          </cell>
          <cell r="M4002" t="str">
            <v>O'RING FOR VARIATOR SHEAVE 062-1630-</v>
          </cell>
        </row>
        <row r="4003">
          <cell r="B4003" t="str">
            <v>RNG-850895</v>
          </cell>
          <cell r="C4003" t="str">
            <v>MISSING</v>
          </cell>
          <cell r="D4003" t="str">
            <v>M00</v>
          </cell>
          <cell r="F4003" t="str">
            <v>X</v>
          </cell>
          <cell r="G4003">
            <v>36168</v>
          </cell>
          <cell r="M4003" t="str">
            <v>O-RING, 4MM X 42MM O.D.    4MMx42MM</v>
          </cell>
        </row>
        <row r="4004">
          <cell r="B4004" t="str">
            <v>RNG-850896</v>
          </cell>
          <cell r="C4004" t="str">
            <v>MISSING</v>
          </cell>
          <cell r="D4004" t="str">
            <v>M00</v>
          </cell>
          <cell r="F4004" t="str">
            <v>X</v>
          </cell>
          <cell r="G4004">
            <v>36181</v>
          </cell>
          <cell r="M4004" t="str">
            <v>O-RING, PFAUTER CLAMP 42MMX3MM</v>
          </cell>
        </row>
        <row r="4005">
          <cell r="B4005" t="str">
            <v>RNG-850897</v>
          </cell>
          <cell r="C4005" t="str">
            <v>MISSING</v>
          </cell>
          <cell r="D4005" t="str">
            <v>M00</v>
          </cell>
          <cell r="F4005" t="str">
            <v>X</v>
          </cell>
          <cell r="G4005">
            <v>36181</v>
          </cell>
          <cell r="M4005" t="str">
            <v>O-RING                          3826</v>
          </cell>
        </row>
        <row r="4006">
          <cell r="B4006" t="str">
            <v>RNG-850898</v>
          </cell>
          <cell r="C4006" t="str">
            <v>MISSING</v>
          </cell>
          <cell r="D4006" t="str">
            <v>M00</v>
          </cell>
          <cell r="F4006" t="str">
            <v>X</v>
          </cell>
          <cell r="G4006">
            <v>36181</v>
          </cell>
          <cell r="M4006" t="str">
            <v>O-RING                        385051</v>
          </cell>
        </row>
        <row r="4007">
          <cell r="B4007" t="str">
            <v>RNG-850899</v>
          </cell>
          <cell r="C4007" t="str">
            <v>MISSING</v>
          </cell>
          <cell r="D4007" t="str">
            <v>M00</v>
          </cell>
          <cell r="F4007" t="str">
            <v>X</v>
          </cell>
          <cell r="G4007">
            <v>36181</v>
          </cell>
          <cell r="M4007" t="str">
            <v>O-RING                        382621</v>
          </cell>
        </row>
        <row r="4008">
          <cell r="B4008" t="str">
            <v>RNG-850900</v>
          </cell>
          <cell r="C4008" t="str">
            <v>MISSING</v>
          </cell>
          <cell r="D4008" t="str">
            <v>M00</v>
          </cell>
          <cell r="F4008" t="str">
            <v>X</v>
          </cell>
          <cell r="G4008">
            <v>36181</v>
          </cell>
          <cell r="M4008" t="str">
            <v>O-RING                        382031</v>
          </cell>
        </row>
        <row r="4009">
          <cell r="B4009" t="str">
            <v>RNG-850901</v>
          </cell>
          <cell r="C4009" t="str">
            <v>MISSING</v>
          </cell>
          <cell r="D4009" t="str">
            <v>M00</v>
          </cell>
          <cell r="F4009" t="str">
            <v>X</v>
          </cell>
          <cell r="G4009">
            <v>36181</v>
          </cell>
          <cell r="M4009" t="str">
            <v>O-RING                        382100</v>
          </cell>
        </row>
        <row r="4010">
          <cell r="B4010" t="str">
            <v>RNG-850902</v>
          </cell>
          <cell r="C4010" t="str">
            <v>MISSING</v>
          </cell>
          <cell r="D4010" t="str">
            <v>M00</v>
          </cell>
          <cell r="F4010" t="str">
            <v>X</v>
          </cell>
          <cell r="G4010">
            <v>36181</v>
          </cell>
          <cell r="M4010" t="str">
            <v>O-RING                        384605</v>
          </cell>
        </row>
        <row r="4011">
          <cell r="B4011" t="str">
            <v>RNG-850903</v>
          </cell>
          <cell r="C4011" t="str">
            <v>MISSING</v>
          </cell>
          <cell r="D4011" t="str">
            <v>M00</v>
          </cell>
          <cell r="F4011" t="str">
            <v>X</v>
          </cell>
          <cell r="G4011">
            <v>36181</v>
          </cell>
          <cell r="M4011" t="str">
            <v>O-RING #496 #CO2495A2365302</v>
          </cell>
        </row>
        <row r="4012">
          <cell r="B4012" t="str">
            <v>RNG-850904</v>
          </cell>
          <cell r="C4012" t="str">
            <v>MISSING</v>
          </cell>
          <cell r="D4012" t="str">
            <v>M00</v>
          </cell>
          <cell r="F4012" t="str">
            <v>X</v>
          </cell>
          <cell r="G4012">
            <v>37384</v>
          </cell>
          <cell r="M4012" t="str">
            <v>O'RING FOR VARIATOR SHEAVE 062-1630-</v>
          </cell>
        </row>
        <row r="4013">
          <cell r="B4013" t="str">
            <v>RNG-850905</v>
          </cell>
          <cell r="C4013" t="str">
            <v>MISSING</v>
          </cell>
          <cell r="D4013" t="str">
            <v>M00</v>
          </cell>
          <cell r="F4013" t="str">
            <v>X</v>
          </cell>
          <cell r="G4013">
            <v>37384</v>
          </cell>
          <cell r="M4013" t="str">
            <v>O'RING FOR VARIATOR SHEAVE 062-1630-</v>
          </cell>
        </row>
        <row r="4014">
          <cell r="B4014" t="str">
            <v>RNG-850906</v>
          </cell>
          <cell r="C4014" t="str">
            <v>MISSING</v>
          </cell>
          <cell r="D4014" t="str">
            <v>M00</v>
          </cell>
          <cell r="F4014" t="str">
            <v>X</v>
          </cell>
          <cell r="G4014">
            <v>37384</v>
          </cell>
          <cell r="M4014" t="str">
            <v>O'RING FOR VARIATOR SHEAVE 062-4641-</v>
          </cell>
        </row>
        <row r="4015">
          <cell r="B4015" t="str">
            <v>RNG-850907</v>
          </cell>
          <cell r="C4015" t="str">
            <v>MISSING</v>
          </cell>
          <cell r="D4015" t="str">
            <v>M00</v>
          </cell>
          <cell r="F4015" t="str">
            <v>X</v>
          </cell>
          <cell r="G4015">
            <v>36181</v>
          </cell>
          <cell r="M4015" t="str">
            <v>O-RING, #8859-1412           8859-14</v>
          </cell>
        </row>
        <row r="4016">
          <cell r="B4016" t="str">
            <v>RNG-850908</v>
          </cell>
          <cell r="C4016" t="str">
            <v>MISSING</v>
          </cell>
          <cell r="D4016" t="str">
            <v>M00</v>
          </cell>
          <cell r="F4016" t="str">
            <v>X</v>
          </cell>
          <cell r="G4016">
            <v>36168</v>
          </cell>
          <cell r="M4016" t="str">
            <v>O-RING, #8859-1442           8859-14</v>
          </cell>
        </row>
        <row r="4017">
          <cell r="B4017" t="str">
            <v>RNG-850909</v>
          </cell>
          <cell r="C4017" t="str">
            <v>MISSING</v>
          </cell>
          <cell r="D4017" t="str">
            <v>M00</v>
          </cell>
          <cell r="F4017" t="str">
            <v>X</v>
          </cell>
          <cell r="G4017">
            <v>36942</v>
          </cell>
          <cell r="M4017" t="str">
            <v>O-RING, 130MM X 4MM     130mmX4mm O-</v>
          </cell>
        </row>
        <row r="4018">
          <cell r="B4018" t="str">
            <v>RNG-850910</v>
          </cell>
          <cell r="C4018" t="str">
            <v>MISSING</v>
          </cell>
          <cell r="D4018" t="str">
            <v>M00</v>
          </cell>
          <cell r="F4018" t="str">
            <v>X</v>
          </cell>
          <cell r="G4018">
            <v>36144</v>
          </cell>
          <cell r="M4018" t="str">
            <v>O-RING, JB-0R1A-P12          JB-0R1A</v>
          </cell>
        </row>
        <row r="4019">
          <cell r="B4019" t="str">
            <v>RNG-850911</v>
          </cell>
          <cell r="C4019" t="str">
            <v>MISSING</v>
          </cell>
          <cell r="D4019" t="str">
            <v>M00</v>
          </cell>
          <cell r="F4019" t="str">
            <v>X</v>
          </cell>
          <cell r="G4019">
            <v>36181</v>
          </cell>
          <cell r="M4019" t="str">
            <v>O-RING, LOADER             062-1630-</v>
          </cell>
        </row>
        <row r="4020">
          <cell r="B4020" t="str">
            <v>RNG-850912</v>
          </cell>
          <cell r="C4020" t="str">
            <v>MISSING</v>
          </cell>
          <cell r="D4020" t="str">
            <v>M00</v>
          </cell>
          <cell r="F4020" t="str">
            <v>X</v>
          </cell>
          <cell r="G4020">
            <v>36181</v>
          </cell>
          <cell r="M4020" t="str">
            <v>RING                               9</v>
          </cell>
        </row>
        <row r="4021">
          <cell r="B4021" t="str">
            <v>RNG-850913</v>
          </cell>
          <cell r="C4021" t="str">
            <v>MISSING</v>
          </cell>
          <cell r="D4021" t="str">
            <v>M00</v>
          </cell>
          <cell r="G4021">
            <v>37901</v>
          </cell>
          <cell r="M4021" t="str">
            <v>RING 5840116 LIEBHERR            584</v>
          </cell>
        </row>
        <row r="4022">
          <cell r="B4022" t="str">
            <v>RNG-850914</v>
          </cell>
          <cell r="C4022" t="str">
            <v>MISSING</v>
          </cell>
          <cell r="D4022" t="str">
            <v>M00</v>
          </cell>
          <cell r="F4022" t="str">
            <v>X</v>
          </cell>
          <cell r="G4022">
            <v>37915</v>
          </cell>
          <cell r="M4022" t="str">
            <v>DEL*RING FOR DRAW BAR   PHAUTER 300</v>
          </cell>
        </row>
        <row r="4023">
          <cell r="B4023" t="str">
            <v>RNG-850915</v>
          </cell>
          <cell r="C4023" t="str">
            <v>MISSING</v>
          </cell>
          <cell r="D4023" t="str">
            <v>M00</v>
          </cell>
          <cell r="F4023" t="str">
            <v>X</v>
          </cell>
          <cell r="G4023">
            <v>37943</v>
          </cell>
          <cell r="M4023" t="str">
            <v>DEL* RING FOR LIEBHERR HOB 502 #9462</v>
          </cell>
        </row>
        <row r="4024">
          <cell r="B4024" t="str">
            <v>RNG-850916</v>
          </cell>
          <cell r="C4024" t="str">
            <v>MISSING</v>
          </cell>
          <cell r="D4024" t="str">
            <v>M00</v>
          </cell>
          <cell r="F4024" t="str">
            <v>X</v>
          </cell>
          <cell r="G4024">
            <v>36181</v>
          </cell>
          <cell r="M4024" t="str">
            <v>RING, LANTERN R76775             R76</v>
          </cell>
        </row>
        <row r="4025">
          <cell r="B4025" t="str">
            <v>RNG-850917</v>
          </cell>
          <cell r="C4025" t="str">
            <v>MISSING</v>
          </cell>
          <cell r="D4025" t="str">
            <v>M00</v>
          </cell>
          <cell r="F4025" t="str">
            <v>X</v>
          </cell>
          <cell r="G4025">
            <v>37384</v>
          </cell>
          <cell r="M4025" t="str">
            <v>RING,LIP-FOR VARIATOR SHEAVE 560-484</v>
          </cell>
        </row>
        <row r="4026">
          <cell r="B4026" t="str">
            <v>RNG-850918</v>
          </cell>
          <cell r="C4026" t="str">
            <v>MISSING</v>
          </cell>
          <cell r="D4026" t="str">
            <v>M00</v>
          </cell>
          <cell r="F4026" t="str">
            <v>X</v>
          </cell>
          <cell r="G4026">
            <v>37384</v>
          </cell>
          <cell r="M4026" t="str">
            <v>RING,LIP-FOR VARIATOR SHEAVE 568-484</v>
          </cell>
        </row>
        <row r="4027">
          <cell r="B4027" t="str">
            <v>RNG-850919</v>
          </cell>
          <cell r="C4027" t="str">
            <v>MISSING</v>
          </cell>
          <cell r="D4027" t="str">
            <v>M00</v>
          </cell>
          <cell r="F4027" t="str">
            <v>X</v>
          </cell>
          <cell r="G4027">
            <v>37384</v>
          </cell>
          <cell r="M4027" t="str">
            <v>RING,LIP-FOR VARIATOR SHEAVE 568-484</v>
          </cell>
        </row>
        <row r="4028">
          <cell r="B4028" t="str">
            <v>RNG-850920</v>
          </cell>
          <cell r="C4028" t="str">
            <v>MISSING</v>
          </cell>
          <cell r="D4028" t="str">
            <v>M00</v>
          </cell>
          <cell r="F4028" t="str">
            <v>X</v>
          </cell>
          <cell r="G4028">
            <v>36181</v>
          </cell>
          <cell r="M4028" t="str">
            <v>RING, QUAD                    S-3278</v>
          </cell>
        </row>
        <row r="4029">
          <cell r="B4029" t="str">
            <v>RNG-850921</v>
          </cell>
          <cell r="C4029" t="str">
            <v>MISSING</v>
          </cell>
          <cell r="D4029" t="str">
            <v>M00</v>
          </cell>
          <cell r="F4029" t="str">
            <v>X</v>
          </cell>
          <cell r="G4029">
            <v>36181</v>
          </cell>
          <cell r="M4029" t="str">
            <v>RING, QUAD                    S-3221</v>
          </cell>
        </row>
        <row r="4030">
          <cell r="B4030" t="str">
            <v>RNG-850922</v>
          </cell>
          <cell r="C4030" t="str">
            <v>MISSING</v>
          </cell>
          <cell r="D4030" t="str">
            <v>M00</v>
          </cell>
          <cell r="F4030" t="str">
            <v>X</v>
          </cell>
          <cell r="G4030">
            <v>36181</v>
          </cell>
          <cell r="M4030" t="str">
            <v>RING, QUAD                   653605.</v>
          </cell>
        </row>
        <row r="4031">
          <cell r="B4031" t="str">
            <v>RNG-850923</v>
          </cell>
          <cell r="C4031" t="str">
            <v>MISSING</v>
          </cell>
          <cell r="D4031" t="str">
            <v>M00</v>
          </cell>
          <cell r="F4031" t="str">
            <v>X</v>
          </cell>
          <cell r="G4031">
            <v>36181</v>
          </cell>
          <cell r="M4031" t="str">
            <v>RING, QUAD 889246.0        889246.0</v>
          </cell>
        </row>
        <row r="4032">
          <cell r="B4032" t="str">
            <v>RNG-850924</v>
          </cell>
          <cell r="C4032" t="str">
            <v>MISSING</v>
          </cell>
          <cell r="D4032" t="str">
            <v>M00</v>
          </cell>
          <cell r="F4032" t="str">
            <v>X</v>
          </cell>
          <cell r="G4032">
            <v>36181</v>
          </cell>
          <cell r="M4032" t="str">
            <v>RING, RETAINING             F6-CJR-2</v>
          </cell>
        </row>
        <row r="4033">
          <cell r="B4033" t="str">
            <v>RNG-850925</v>
          </cell>
          <cell r="C4033" t="str">
            <v>MISSING</v>
          </cell>
          <cell r="D4033" t="str">
            <v>M00</v>
          </cell>
          <cell r="G4033">
            <v>37901</v>
          </cell>
          <cell r="M4033" t="str">
            <v>DEL*RING, SEALING FOR LIEBHERR   #27</v>
          </cell>
        </row>
        <row r="4034">
          <cell r="B4034" t="str">
            <v>RNG-850926</v>
          </cell>
          <cell r="C4034" t="str">
            <v>MISSING</v>
          </cell>
          <cell r="D4034" t="str">
            <v>M00</v>
          </cell>
          <cell r="F4034" t="str">
            <v>X</v>
          </cell>
          <cell r="G4034">
            <v>36180</v>
          </cell>
          <cell r="M4034" t="str">
            <v>RING, SENSOR 5800690            5800</v>
          </cell>
        </row>
        <row r="4035">
          <cell r="B4035" t="str">
            <v>RNG-850927</v>
          </cell>
          <cell r="C4035" t="str">
            <v>MISSING</v>
          </cell>
          <cell r="D4035" t="str">
            <v>M00</v>
          </cell>
          <cell r="F4035" t="str">
            <v>X</v>
          </cell>
          <cell r="G4035">
            <v>37384</v>
          </cell>
          <cell r="M4035" t="str">
            <v>RING, SENSOR FOR LIEBHERR      19940</v>
          </cell>
        </row>
        <row r="4036">
          <cell r="B4036" t="str">
            <v>RNG-850928</v>
          </cell>
          <cell r="C4036" t="str">
            <v>MISSING</v>
          </cell>
          <cell r="D4036" t="str">
            <v>M00</v>
          </cell>
          <cell r="F4036" t="str">
            <v>X</v>
          </cell>
          <cell r="G4036">
            <v>37134</v>
          </cell>
          <cell r="M4036" t="str">
            <v>RING, SLIP ELECT. TABLE 55166</v>
          </cell>
        </row>
        <row r="4037">
          <cell r="B4037" t="str">
            <v>RNG-850929</v>
          </cell>
          <cell r="C4037" t="str">
            <v>MISSING</v>
          </cell>
          <cell r="D4037" t="str">
            <v>M00</v>
          </cell>
          <cell r="F4037" t="str">
            <v>X</v>
          </cell>
          <cell r="G4037">
            <v>36144</v>
          </cell>
          <cell r="M4037" t="str">
            <v>RING, SNAP                   343947.</v>
          </cell>
        </row>
        <row r="4038">
          <cell r="B4038" t="str">
            <v>RNG-850930</v>
          </cell>
          <cell r="C4038" t="str">
            <v>MISSING</v>
          </cell>
          <cell r="D4038" t="str">
            <v>M00</v>
          </cell>
          <cell r="F4038" t="str">
            <v>X</v>
          </cell>
          <cell r="G4038">
            <v>36145</v>
          </cell>
          <cell r="M4038" t="str">
            <v>RING, VICKERS SNAP           63286</v>
          </cell>
        </row>
        <row r="4039">
          <cell r="B4039" t="str">
            <v>RNG-851102</v>
          </cell>
          <cell r="C4039" t="str">
            <v>MISSING</v>
          </cell>
          <cell r="D4039" t="str">
            <v>M00</v>
          </cell>
          <cell r="G4039">
            <v>37958</v>
          </cell>
          <cell r="M4039" t="str">
            <v>138708.00 LABYRINTH RING REISHAUER</v>
          </cell>
        </row>
        <row r="4040">
          <cell r="B4040" t="str">
            <v>RNG-851103</v>
          </cell>
          <cell r="C4040" t="str">
            <v>MISSING</v>
          </cell>
          <cell r="D4040" t="str">
            <v>M00</v>
          </cell>
          <cell r="G4040">
            <v>37958</v>
          </cell>
          <cell r="M4040" t="str">
            <v>138709.00 LABYRINTH RING REISHAUER</v>
          </cell>
        </row>
        <row r="4041">
          <cell r="B4041" t="str">
            <v>RNG-851432</v>
          </cell>
          <cell r="C4041" t="str">
            <v>MISSING</v>
          </cell>
          <cell r="D4041" t="str">
            <v>M00</v>
          </cell>
          <cell r="G4041">
            <v>37958</v>
          </cell>
          <cell r="M4041" t="str">
            <v>ORING FOR SELAS BACK FLOW AFS-16A</v>
          </cell>
        </row>
        <row r="4042">
          <cell r="B4042" t="str">
            <v>RNG-851462</v>
          </cell>
          <cell r="C4042" t="str">
            <v>MISSING</v>
          </cell>
          <cell r="D4042" t="str">
            <v>M00</v>
          </cell>
          <cell r="G4042">
            <v>38084</v>
          </cell>
          <cell r="M4042" t="str">
            <v>WHEEL GUARD RNG.139240 &amp;09291 (RESI</v>
          </cell>
        </row>
        <row r="4043">
          <cell r="B4043" t="str">
            <v>RNG-851472</v>
          </cell>
          <cell r="C4043" t="str">
            <v>MISSING</v>
          </cell>
          <cell r="D4043" t="str">
            <v>M00</v>
          </cell>
          <cell r="G4043">
            <v>37951</v>
          </cell>
          <cell r="M4043" t="str">
            <v>GAMMA-RING 27.109 46 TYP RB60 (LIEB)</v>
          </cell>
        </row>
        <row r="4044">
          <cell r="B4044" t="str">
            <v>RNG-851473</v>
          </cell>
          <cell r="C4044" t="str">
            <v>MISSING</v>
          </cell>
          <cell r="D4044" t="str">
            <v>M00</v>
          </cell>
          <cell r="G4044">
            <v>38084</v>
          </cell>
          <cell r="M4044" t="str">
            <v>CL 000943109 O-RING     (HARDINGE)</v>
          </cell>
        </row>
        <row r="4045">
          <cell r="B4045" t="str">
            <v>RNG-851474</v>
          </cell>
          <cell r="C4045" t="str">
            <v>MISSING</v>
          </cell>
          <cell r="D4045" t="str">
            <v>M00</v>
          </cell>
          <cell r="F4045" t="str">
            <v>X</v>
          </cell>
          <cell r="G4045">
            <v>38015</v>
          </cell>
          <cell r="M4045" t="str">
            <v>CL 000943108 O-RING   (HARDINGE)</v>
          </cell>
        </row>
        <row r="4046">
          <cell r="B4046" t="str">
            <v>RNG-851475</v>
          </cell>
          <cell r="C4046" t="str">
            <v>MISSING</v>
          </cell>
          <cell r="D4046" t="str">
            <v>M00</v>
          </cell>
          <cell r="F4046" t="str">
            <v>X</v>
          </cell>
          <cell r="G4046">
            <v>36941</v>
          </cell>
          <cell r="M4046" t="str">
            <v>CL 000943106  O-RING    (HARDINGE)</v>
          </cell>
        </row>
        <row r="4047">
          <cell r="B4047" t="str">
            <v>RNG-851476</v>
          </cell>
          <cell r="C4047" t="str">
            <v>MISSING</v>
          </cell>
          <cell r="D4047" t="str">
            <v>M00</v>
          </cell>
          <cell r="G4047">
            <v>37959</v>
          </cell>
          <cell r="M4047" t="str">
            <v>CS 000943129 O-RING        (HARDINGE</v>
          </cell>
        </row>
        <row r="4048">
          <cell r="B4048" t="str">
            <v>RNG-851477</v>
          </cell>
          <cell r="C4048" t="str">
            <v>MISSING</v>
          </cell>
          <cell r="D4048" t="str">
            <v>M00</v>
          </cell>
          <cell r="G4048">
            <v>37959</v>
          </cell>
          <cell r="M4048" t="str">
            <v>CL-000943102 O-RING       (HARDINGE)</v>
          </cell>
        </row>
        <row r="4049">
          <cell r="B4049" t="str">
            <v>RNG-851478</v>
          </cell>
          <cell r="C4049" t="str">
            <v>MISSING</v>
          </cell>
          <cell r="D4049" t="str">
            <v>M00</v>
          </cell>
          <cell r="G4049">
            <v>37959</v>
          </cell>
          <cell r="M4049" t="str">
            <v>CL 0009431 O-RING       (HARDINGE)</v>
          </cell>
        </row>
        <row r="4050">
          <cell r="B4050" t="str">
            <v>RNG-851481</v>
          </cell>
          <cell r="C4050" t="str">
            <v>MISSING</v>
          </cell>
          <cell r="D4050" t="str">
            <v>M00</v>
          </cell>
          <cell r="G4050">
            <v>37959</v>
          </cell>
          <cell r="M4050" t="str">
            <v>CL-000943107 O-RING     (HARDINGE)</v>
          </cell>
        </row>
        <row r="4051">
          <cell r="B4051" t="str">
            <v>RNG-851482</v>
          </cell>
          <cell r="C4051" t="str">
            <v>MISSING</v>
          </cell>
          <cell r="D4051" t="str">
            <v>M00</v>
          </cell>
          <cell r="G4051">
            <v>38084</v>
          </cell>
          <cell r="M4051" t="str">
            <v>CL 000943106-RING    (HARDINGE)</v>
          </cell>
        </row>
        <row r="4052">
          <cell r="B4052" t="str">
            <v>RNG-851483</v>
          </cell>
          <cell r="C4052" t="str">
            <v>MISSING</v>
          </cell>
          <cell r="D4052" t="str">
            <v>M00</v>
          </cell>
          <cell r="G4052">
            <v>37959</v>
          </cell>
          <cell r="M4052" t="str">
            <v>CL 000943108   O-RING (HARDINGE)</v>
          </cell>
        </row>
        <row r="4053">
          <cell r="B4053" t="str">
            <v>RNG-851552</v>
          </cell>
          <cell r="C4053" t="str">
            <v>MISSING</v>
          </cell>
          <cell r="D4053" t="str">
            <v>M00</v>
          </cell>
          <cell r="G4053">
            <v>37958</v>
          </cell>
          <cell r="M4053" t="str">
            <v>W07270A O-RING TURRENT DL-25</v>
          </cell>
        </row>
        <row r="4054">
          <cell r="B4054" t="str">
            <v>RNG-851553</v>
          </cell>
          <cell r="C4054" t="str">
            <v>MISSING</v>
          </cell>
          <cell r="D4054" t="str">
            <v>M00</v>
          </cell>
          <cell r="G4054">
            <v>37958</v>
          </cell>
          <cell r="M4054" t="str">
            <v>WO7240A O-RING TURRENT DL-25</v>
          </cell>
        </row>
        <row r="4055">
          <cell r="B4055" t="str">
            <v>RNG-851554</v>
          </cell>
          <cell r="C4055" t="str">
            <v>MISSING</v>
          </cell>
          <cell r="D4055" t="str">
            <v>M00</v>
          </cell>
          <cell r="G4055">
            <v>37958</v>
          </cell>
          <cell r="M4055" t="str">
            <v>WO6026A COOLANT PISTON SEAL DL-25</v>
          </cell>
        </row>
        <row r="4056">
          <cell r="B4056" t="str">
            <v>RNG-851555</v>
          </cell>
          <cell r="C4056" t="str">
            <v>MISSING</v>
          </cell>
          <cell r="D4056" t="str">
            <v>M00</v>
          </cell>
          <cell r="G4056">
            <v>37958</v>
          </cell>
          <cell r="M4056" t="str">
            <v>W08040A O-RING COOLANT SEAL DL-25</v>
          </cell>
        </row>
        <row r="4057">
          <cell r="B4057" t="str">
            <v>RNG-851556</v>
          </cell>
          <cell r="C4057" t="str">
            <v>MISSING</v>
          </cell>
          <cell r="D4057" t="str">
            <v>M00</v>
          </cell>
          <cell r="G4057">
            <v>37958</v>
          </cell>
          <cell r="M4057" t="str">
            <v>W06020A O-RING COOLANT SEAL DL-25</v>
          </cell>
        </row>
        <row r="4058">
          <cell r="B4058" t="str">
            <v>RNG-851580</v>
          </cell>
          <cell r="C4058" t="str">
            <v>MISSING</v>
          </cell>
          <cell r="D4058" t="str">
            <v>M00</v>
          </cell>
          <cell r="G4058">
            <v>37957</v>
          </cell>
          <cell r="M4058" t="str">
            <v>5E636 SPRING STOP</v>
          </cell>
        </row>
        <row r="4059">
          <cell r="B4059" t="str">
            <v>RNG-851607</v>
          </cell>
          <cell r="C4059" t="str">
            <v>MISSING</v>
          </cell>
          <cell r="D4059" t="str">
            <v>M00</v>
          </cell>
          <cell r="G4059">
            <v>37951</v>
          </cell>
          <cell r="M4059" t="str">
            <v>27.20.580 O-RING LIEBHERR LC 282</v>
          </cell>
        </row>
        <row r="4060">
          <cell r="B4060" t="str">
            <v>RNG-851608</v>
          </cell>
          <cell r="C4060" t="str">
            <v>MISSING</v>
          </cell>
          <cell r="D4060" t="str">
            <v>M00</v>
          </cell>
          <cell r="G4060">
            <v>37951</v>
          </cell>
          <cell r="M4060" t="str">
            <v>27.21.937 SEALING RING LIEBHERR LC 2</v>
          </cell>
        </row>
        <row r="4061">
          <cell r="B4061" t="str">
            <v>RNG-851618</v>
          </cell>
          <cell r="C4061" t="str">
            <v>MISSING</v>
          </cell>
          <cell r="D4061" t="str">
            <v>M00</v>
          </cell>
          <cell r="G4061">
            <v>37958</v>
          </cell>
          <cell r="M4061" t="str">
            <v>O-RING 52092800 REIS</v>
          </cell>
        </row>
        <row r="4062">
          <cell r="B4062" t="str">
            <v>RNG-851619</v>
          </cell>
          <cell r="C4062" t="str">
            <v>MISSING</v>
          </cell>
          <cell r="D4062" t="str">
            <v>M00</v>
          </cell>
          <cell r="G4062">
            <v>37958</v>
          </cell>
          <cell r="M4062" t="str">
            <v>O-RING 51040500 REIS</v>
          </cell>
        </row>
        <row r="4063">
          <cell r="B4063" t="str">
            <v>RNG-851634</v>
          </cell>
          <cell r="C4063" t="str">
            <v>MISSING</v>
          </cell>
          <cell r="D4063" t="str">
            <v>M00</v>
          </cell>
          <cell r="G4063">
            <v>37958</v>
          </cell>
          <cell r="M4063" t="str">
            <v>2170130 RING FOR PFAUTER HOB</v>
          </cell>
        </row>
        <row r="4064">
          <cell r="B4064" t="str">
            <v>RNG-851641</v>
          </cell>
          <cell r="C4064" t="str">
            <v>MISSING</v>
          </cell>
          <cell r="D4064" t="str">
            <v>M00</v>
          </cell>
          <cell r="G4064">
            <v>37951</v>
          </cell>
          <cell r="M4064" t="str">
            <v>10276 OUTER DRIVE RING 5H35 (12FT RO</v>
          </cell>
        </row>
        <row r="4065">
          <cell r="B4065" t="str">
            <v>RNG-851695</v>
          </cell>
          <cell r="C4065" t="str">
            <v>MISSING</v>
          </cell>
          <cell r="D4065" t="str">
            <v>M00</v>
          </cell>
          <cell r="M4065" t="str">
            <v>13m11g704 O-RING MAKINO SPINDLE A55</v>
          </cell>
        </row>
        <row r="4066">
          <cell r="B4066" t="str">
            <v>RNG-851710</v>
          </cell>
          <cell r="C4066" t="str">
            <v>MISSING</v>
          </cell>
          <cell r="D4066" t="str">
            <v>M00</v>
          </cell>
          <cell r="M4066" t="str">
            <v>23-0500-01 RETAINING SNAP RING (MAKI</v>
          </cell>
        </row>
        <row r="4067">
          <cell r="B4067" t="str">
            <v>ROL-850931</v>
          </cell>
          <cell r="C4067" t="str">
            <v>MISSING</v>
          </cell>
          <cell r="D4067" t="str">
            <v>M00</v>
          </cell>
          <cell r="F4067" t="str">
            <v>X</v>
          </cell>
          <cell r="G4067">
            <v>36168</v>
          </cell>
          <cell r="M4067" t="str">
            <v>BALL, TURRET 8MM                   8</v>
          </cell>
        </row>
        <row r="4068">
          <cell r="B4068" t="str">
            <v>ROL-850932</v>
          </cell>
          <cell r="C4068" t="str">
            <v>MISSING</v>
          </cell>
          <cell r="D4068" t="str">
            <v>M00</v>
          </cell>
          <cell r="G4068">
            <v>37958</v>
          </cell>
          <cell r="M4068" t="str">
            <v>BALL-JOINT FOR ROBOT HT         1994</v>
          </cell>
        </row>
        <row r="4069">
          <cell r="B4069" t="str">
            <v>ROL-850933</v>
          </cell>
          <cell r="C4069" t="str">
            <v>MISSING</v>
          </cell>
          <cell r="D4069" t="str">
            <v>M00</v>
          </cell>
          <cell r="F4069" t="str">
            <v>X</v>
          </cell>
          <cell r="G4069">
            <v>36480</v>
          </cell>
          <cell r="M4069" t="str">
            <v>BALLSCREW - ASSEMBLY FOR SKIVE</v>
          </cell>
        </row>
        <row r="4070">
          <cell r="B4070" t="str">
            <v>ROL-850934</v>
          </cell>
          <cell r="C4070" t="str">
            <v>MISSING</v>
          </cell>
          <cell r="D4070" t="str">
            <v>M00</v>
          </cell>
          <cell r="F4070" t="str">
            <v>X</v>
          </cell>
          <cell r="G4070">
            <v>36941</v>
          </cell>
          <cell r="M4070" t="str">
            <v>BALLSCREW-FOR Y AXIS 320 HOB  1606-4</v>
          </cell>
        </row>
        <row r="4071">
          <cell r="B4071" t="str">
            <v>ROL-850935</v>
          </cell>
          <cell r="C4071" t="str">
            <v>MISSING</v>
          </cell>
          <cell r="D4071" t="str">
            <v>M00</v>
          </cell>
          <cell r="F4071" t="str">
            <v>X</v>
          </cell>
          <cell r="G4071">
            <v>37384</v>
          </cell>
          <cell r="M4071" t="str">
            <v>BALLSCREW-FOR +GF+         568-249-0</v>
          </cell>
        </row>
        <row r="4072">
          <cell r="B4072" t="str">
            <v>ROL-850936</v>
          </cell>
          <cell r="C4072" t="str">
            <v>MISSING</v>
          </cell>
          <cell r="D4072" t="str">
            <v>M00</v>
          </cell>
          <cell r="F4072" t="str">
            <v>X</v>
          </cell>
          <cell r="G4072">
            <v>36180</v>
          </cell>
          <cell r="M4072" t="str">
            <v>CAM-FOLLOWER A97L-0001-0459-CF-12UU</v>
          </cell>
        </row>
        <row r="4073">
          <cell r="B4073" t="str">
            <v>ROL-850937</v>
          </cell>
          <cell r="C4073" t="str">
            <v>MISSING</v>
          </cell>
          <cell r="D4073" t="str">
            <v>M00</v>
          </cell>
          <cell r="F4073" t="str">
            <v>X</v>
          </cell>
          <cell r="G4073">
            <v>37950</v>
          </cell>
          <cell r="M4073" t="str">
            <v>CAM-FOLLOWER, MCGILL CF-2016     CF-</v>
          </cell>
        </row>
        <row r="4074">
          <cell r="B4074" t="str">
            <v>ROL-850938</v>
          </cell>
          <cell r="C4074" t="str">
            <v>MISSING</v>
          </cell>
          <cell r="D4074" t="str">
            <v>M00</v>
          </cell>
          <cell r="F4074" t="str">
            <v>X</v>
          </cell>
          <cell r="G4074">
            <v>36180</v>
          </cell>
          <cell r="M4074" t="str">
            <v>CAM-ROLLER 2-8807-1259     CHF-1 1/2</v>
          </cell>
        </row>
        <row r="4075">
          <cell r="B4075" t="str">
            <v>ROL-850939</v>
          </cell>
          <cell r="C4075" t="str">
            <v>MISSING</v>
          </cell>
          <cell r="D4075" t="str">
            <v>M00</v>
          </cell>
          <cell r="F4075" t="str">
            <v>X</v>
          </cell>
          <cell r="G4075">
            <v>36144</v>
          </cell>
          <cell r="M4075" t="str">
            <v>ROLLER FOR WASHER PGT MADE CELL 8</v>
          </cell>
        </row>
        <row r="4076">
          <cell r="B4076" t="str">
            <v>ROL-850940</v>
          </cell>
          <cell r="C4076" t="str">
            <v>MISSING</v>
          </cell>
          <cell r="D4076" t="str">
            <v>M00</v>
          </cell>
          <cell r="F4076" t="str">
            <v>X</v>
          </cell>
          <cell r="G4076">
            <v>36144</v>
          </cell>
          <cell r="M4076" t="str">
            <v>ROLLER, 81-472-A             81-472-</v>
          </cell>
        </row>
        <row r="4077">
          <cell r="B4077" t="str">
            <v>ROL-850941</v>
          </cell>
          <cell r="C4077" t="str">
            <v>MISSING</v>
          </cell>
          <cell r="D4077" t="str">
            <v>M00</v>
          </cell>
          <cell r="F4077" t="str">
            <v>X</v>
          </cell>
          <cell r="G4077">
            <v>36144</v>
          </cell>
          <cell r="M4077" t="str">
            <v>ROLLER, S/S FOR #2 WASHER</v>
          </cell>
        </row>
        <row r="4078">
          <cell r="B4078" t="str">
            <v>ROL-850942</v>
          </cell>
          <cell r="C4078" t="str">
            <v>MISSING</v>
          </cell>
          <cell r="D4078" t="str">
            <v>M00</v>
          </cell>
          <cell r="F4078" t="str">
            <v>X</v>
          </cell>
          <cell r="G4078">
            <v>36144</v>
          </cell>
          <cell r="M4078" t="str">
            <v>ROLLER, SURFACE FURNACE       251629</v>
          </cell>
        </row>
        <row r="4079">
          <cell r="B4079" t="str">
            <v>ROL-850943</v>
          </cell>
          <cell r="C4079" t="str">
            <v>MISSING</v>
          </cell>
          <cell r="D4079" t="str">
            <v>M00</v>
          </cell>
          <cell r="F4079" t="str">
            <v>X</v>
          </cell>
          <cell r="G4079">
            <v>36144</v>
          </cell>
          <cell r="M4079" t="str">
            <v>ROLLER, V #940208              94020</v>
          </cell>
        </row>
        <row r="4080">
          <cell r="B4080" t="str">
            <v>ROL-850944</v>
          </cell>
          <cell r="C4080" t="str">
            <v>MISSING</v>
          </cell>
          <cell r="D4080" t="str">
            <v>M00</v>
          </cell>
          <cell r="F4080" t="str">
            <v>X</v>
          </cell>
          <cell r="G4080">
            <v>36144</v>
          </cell>
          <cell r="M4080" t="str">
            <v>ROLLER, WASHER                 4448-</v>
          </cell>
        </row>
        <row r="4081">
          <cell r="B4081" t="str">
            <v>ROL-851521</v>
          </cell>
          <cell r="C4081" t="str">
            <v>MISSING</v>
          </cell>
          <cell r="D4081" t="str">
            <v>M00</v>
          </cell>
          <cell r="F4081" t="str">
            <v>X</v>
          </cell>
          <cell r="G4081">
            <v>37240</v>
          </cell>
          <cell r="M4081" t="str">
            <v>CHART ROLL CASSETTE 4517087-501</v>
          </cell>
        </row>
        <row r="4082">
          <cell r="B4082" t="str">
            <v>ROL-851522</v>
          </cell>
          <cell r="C4082" t="str">
            <v>MISSING</v>
          </cell>
          <cell r="D4082" t="str">
            <v>M00</v>
          </cell>
          <cell r="G4082">
            <v>38012</v>
          </cell>
          <cell r="M4082" t="str">
            <v>S16030A CAM FOLLOWER   COST CENTER 5</v>
          </cell>
        </row>
        <row r="4083">
          <cell r="B4083" t="str">
            <v>ROL-851523</v>
          </cell>
          <cell r="C4083" t="str">
            <v>MISSING</v>
          </cell>
          <cell r="D4083" t="str">
            <v>M00</v>
          </cell>
          <cell r="G4083">
            <v>37959</v>
          </cell>
          <cell r="M4083" t="str">
            <v>CHART ROLL CASSETTE 46187087 HONEYWE</v>
          </cell>
        </row>
        <row r="4084">
          <cell r="B4084" t="str">
            <v>ROL-851548</v>
          </cell>
          <cell r="C4084" t="str">
            <v>MISSING</v>
          </cell>
          <cell r="D4084" t="str">
            <v>M00</v>
          </cell>
          <cell r="G4084">
            <v>37957</v>
          </cell>
          <cell r="M4084" t="str">
            <v>ECO-ROLL-6RESCHEBERGER ROLLERPK(LIEB</v>
          </cell>
        </row>
        <row r="4085">
          <cell r="B4085" t="str">
            <v>ROL-851603</v>
          </cell>
          <cell r="C4085" t="str">
            <v>MISSING</v>
          </cell>
          <cell r="D4085" t="str">
            <v>M00</v>
          </cell>
          <cell r="G4085">
            <v>37951</v>
          </cell>
          <cell r="M4085" t="str">
            <v>57B-91 ROLLERS FOR 64975003 CONVEYOR</v>
          </cell>
        </row>
        <row r="4086">
          <cell r="B4086" t="str">
            <v>ROL-851644</v>
          </cell>
          <cell r="C4086" t="str">
            <v>MISSING</v>
          </cell>
          <cell r="D4086" t="str">
            <v>M00</v>
          </cell>
          <cell r="G4086">
            <v>37942</v>
          </cell>
          <cell r="M4086" t="str">
            <v>ROLLERS B36TS85 FURNACE</v>
          </cell>
        </row>
        <row r="4087">
          <cell r="B4087" t="str">
            <v>ROL-851697</v>
          </cell>
          <cell r="C4087" t="str">
            <v>MISSING</v>
          </cell>
          <cell r="D4087" t="str">
            <v>M00</v>
          </cell>
          <cell r="G4087">
            <v>38121</v>
          </cell>
          <cell r="M4087" t="str">
            <v>251298 C49RS42 ROLLER FOR PRO ELEC.</v>
          </cell>
        </row>
        <row r="4088">
          <cell r="B4088" t="str">
            <v>ROL-851848</v>
          </cell>
          <cell r="C4088" t="str">
            <v>MISSING</v>
          </cell>
          <cell r="D4088" t="str">
            <v>M00</v>
          </cell>
          <cell r="F4088" t="str">
            <v>X</v>
          </cell>
          <cell r="G4088">
            <v>37299</v>
          </cell>
          <cell r="M4088" t="str">
            <v>ECO-ROLL-6RE SCHEBERGER (282 LIEB.)</v>
          </cell>
        </row>
        <row r="4089">
          <cell r="B4089" t="str">
            <v>ROP-850945</v>
          </cell>
          <cell r="C4089" t="str">
            <v>MISSING</v>
          </cell>
          <cell r="D4089" t="str">
            <v>M00</v>
          </cell>
          <cell r="F4089" t="str">
            <v>X</v>
          </cell>
          <cell r="G4089">
            <v>37241</v>
          </cell>
          <cell r="M4089" t="str">
            <v>ROPE, 1/2" BRAIDED CERAMIC 200 FT</v>
          </cell>
        </row>
        <row r="4090">
          <cell r="B4090" t="str">
            <v>ROP-850946</v>
          </cell>
          <cell r="C4090" t="str">
            <v>MISSING</v>
          </cell>
          <cell r="D4090" t="str">
            <v>M00</v>
          </cell>
          <cell r="F4090" t="str">
            <v>X</v>
          </cell>
          <cell r="G4090">
            <v>36634</v>
          </cell>
          <cell r="M4090" t="str">
            <v>ROPE, 1/4" BRAIDED CERAMIC 700 FT</v>
          </cell>
        </row>
        <row r="4091">
          <cell r="B4091" t="str">
            <v>ROP-850947</v>
          </cell>
          <cell r="C4091" t="str">
            <v>MISSING</v>
          </cell>
          <cell r="D4091" t="str">
            <v>M00</v>
          </cell>
          <cell r="F4091" t="str">
            <v>X</v>
          </cell>
          <cell r="G4091">
            <v>37241</v>
          </cell>
          <cell r="M4091" t="str">
            <v>ROPE, 3/4" BRAIDED CERAMIC</v>
          </cell>
        </row>
        <row r="4092">
          <cell r="B4092" t="str">
            <v>ROP-850948</v>
          </cell>
          <cell r="C4092" t="str">
            <v>MISSING</v>
          </cell>
          <cell r="D4092" t="str">
            <v>M00</v>
          </cell>
          <cell r="F4092" t="str">
            <v>X</v>
          </cell>
          <cell r="G4092">
            <v>37241</v>
          </cell>
          <cell r="M4092" t="str">
            <v>ROPE, 3/4" SQUARE BRAID FIBERFRAX</v>
          </cell>
        </row>
        <row r="4093">
          <cell r="B4093" t="str">
            <v>ROP-850949</v>
          </cell>
          <cell r="C4093" t="str">
            <v>MISSING</v>
          </cell>
          <cell r="D4093" t="str">
            <v>M00</v>
          </cell>
          <cell r="F4093" t="str">
            <v>X</v>
          </cell>
          <cell r="G4093">
            <v>37241</v>
          </cell>
          <cell r="M4093" t="str">
            <v>ROPE, 6" X 100 FT FIBERFAX         L</v>
          </cell>
        </row>
        <row r="4094">
          <cell r="B4094" t="str">
            <v>ROT-851531</v>
          </cell>
          <cell r="C4094" t="str">
            <v>MISSING</v>
          </cell>
          <cell r="D4094" t="str">
            <v>M00</v>
          </cell>
          <cell r="F4094" t="str">
            <v>X</v>
          </cell>
          <cell r="G4094">
            <v>37240</v>
          </cell>
          <cell r="M4094" t="str">
            <v>202432.00 ROTOR AND BEARING (RESISHA</v>
          </cell>
        </row>
        <row r="4095">
          <cell r="B4095" t="str">
            <v>ROT-851533</v>
          </cell>
          <cell r="C4095" t="str">
            <v>MISSING</v>
          </cell>
          <cell r="D4095" t="str">
            <v>M00</v>
          </cell>
          <cell r="G4095">
            <v>37958</v>
          </cell>
          <cell r="M4095" t="str">
            <v>202432.00 ROTOR AND BEARING (REISHAU</v>
          </cell>
        </row>
        <row r="4096">
          <cell r="B4096" t="str">
            <v>RTVS-01-832</v>
          </cell>
          <cell r="C4096" t="str">
            <v>MISSING</v>
          </cell>
          <cell r="D4096">
            <v>410</v>
          </cell>
          <cell r="G4096">
            <v>37924</v>
          </cell>
          <cell r="H4096" t="str">
            <v>RTVS-01-832</v>
          </cell>
          <cell r="M4096" t="str">
            <v>MULTI-SURFACE ADHESIVE SEALANT  REV.</v>
          </cell>
        </row>
        <row r="4097">
          <cell r="B4097" t="str">
            <v>RUB-851431</v>
          </cell>
          <cell r="C4097" t="str">
            <v>MISSING</v>
          </cell>
          <cell r="D4097" t="str">
            <v>M00</v>
          </cell>
          <cell r="G4097">
            <v>37951</v>
          </cell>
          <cell r="M4097" t="str">
            <v>RUBBER MATS FOR PANGBORN ROUND</v>
          </cell>
        </row>
        <row r="4098">
          <cell r="B4098" t="str">
            <v>RUB-851432</v>
          </cell>
          <cell r="C4098" t="str">
            <v>MISSING</v>
          </cell>
          <cell r="D4098" t="str">
            <v>M00</v>
          </cell>
          <cell r="G4098">
            <v>37951</v>
          </cell>
          <cell r="M4098" t="str">
            <v>L SHAPED RUBBER DIVIDER FOR PANGBORN</v>
          </cell>
        </row>
        <row r="4099">
          <cell r="B4099" t="str">
            <v>S2520-08-137</v>
          </cell>
          <cell r="C4099" t="str">
            <v>-</v>
          </cell>
          <cell r="D4099">
            <v>400</v>
          </cell>
          <cell r="G4099">
            <v>37404</v>
          </cell>
          <cell r="M4099" t="str">
            <v>1/4-20 UNC X .8L HEX REV. -</v>
          </cell>
        </row>
        <row r="4100">
          <cell r="B4100" t="str">
            <v>S2520-08-138</v>
          </cell>
          <cell r="C4100" t="str">
            <v>-</v>
          </cell>
          <cell r="D4100">
            <v>400</v>
          </cell>
          <cell r="G4100">
            <v>37278</v>
          </cell>
          <cell r="H4100" t="str">
            <v>S2520-08-138</v>
          </cell>
          <cell r="M4100" t="str">
            <v>BOLT, 1/4-20 UNC X.50 HEX HD  REV. -</v>
          </cell>
        </row>
        <row r="4101">
          <cell r="B4101" t="str">
            <v>S2520-08-139</v>
          </cell>
          <cell r="C4101" t="str">
            <v>1/6/2003</v>
          </cell>
          <cell r="D4101">
            <v>400</v>
          </cell>
          <cell r="G4101">
            <v>37924</v>
          </cell>
          <cell r="M4101" t="str">
            <v>1/4-20 UNC X .8L HEX REV. 1/6/2003</v>
          </cell>
        </row>
        <row r="4102">
          <cell r="B4102" t="str">
            <v>SAF-100001</v>
          </cell>
          <cell r="C4102" t="str">
            <v>MISSING</v>
          </cell>
          <cell r="D4102">
            <v>410</v>
          </cell>
          <cell r="F4102" t="str">
            <v>X</v>
          </cell>
          <cell r="G4102">
            <v>37921</v>
          </cell>
          <cell r="M4102" t="str">
            <v>CREWS CLEAR LENS SAFETY GLASSES</v>
          </cell>
        </row>
        <row r="4103">
          <cell r="B4103" t="str">
            <v>SAH-800335</v>
          </cell>
          <cell r="C4103" t="str">
            <v>MISSING</v>
          </cell>
          <cell r="D4103">
            <v>700</v>
          </cell>
          <cell r="G4103">
            <v>37934</v>
          </cell>
          <cell r="M4103" t="str">
            <v>HONE DIAMOND (GH100R)08C-00100-000</v>
          </cell>
        </row>
        <row r="4104">
          <cell r="B4104" t="str">
            <v>SAH-800336</v>
          </cell>
          <cell r="C4104" t="str">
            <v>MISSING</v>
          </cell>
          <cell r="D4104">
            <v>700</v>
          </cell>
          <cell r="F4104" t="str">
            <v>X</v>
          </cell>
          <cell r="G4104">
            <v>36456</v>
          </cell>
          <cell r="M4104" t="str">
            <v>HONE DIAMOND (RECOAT) FOR HCR</v>
          </cell>
        </row>
        <row r="4105">
          <cell r="B4105" t="str">
            <v>SAH-800337</v>
          </cell>
          <cell r="C4105" t="str">
            <v>MISSING</v>
          </cell>
          <cell r="D4105">
            <v>700</v>
          </cell>
          <cell r="F4105" t="str">
            <v>X</v>
          </cell>
          <cell r="G4105">
            <v>36456</v>
          </cell>
          <cell r="M4105" t="str">
            <v>HONE DIAMOND (USED) FOR HCR</v>
          </cell>
        </row>
        <row r="4106">
          <cell r="B4106" t="str">
            <v>SAH-800338</v>
          </cell>
          <cell r="C4106" t="str">
            <v>MISSING</v>
          </cell>
          <cell r="D4106">
            <v>700</v>
          </cell>
          <cell r="G4106">
            <v>37934</v>
          </cell>
          <cell r="M4106" t="str">
            <v>HONE DIA08C-00001-001,3073343,44,46,</v>
          </cell>
        </row>
        <row r="4107">
          <cell r="B4107" t="str">
            <v>SAH-800339</v>
          </cell>
          <cell r="C4107" t="str">
            <v>MISSING</v>
          </cell>
          <cell r="D4107">
            <v>700</v>
          </cell>
          <cell r="G4107">
            <v>37923</v>
          </cell>
          <cell r="M4107" t="str">
            <v>HONE DIAMOND GH100L 08C-00100-010</v>
          </cell>
        </row>
        <row r="4108">
          <cell r="B4108" t="str">
            <v>SAH-800340</v>
          </cell>
          <cell r="C4108" t="str">
            <v>MISSING</v>
          </cell>
          <cell r="D4108">
            <v>700</v>
          </cell>
          <cell r="F4108" t="str">
            <v>X</v>
          </cell>
          <cell r="G4108">
            <v>36456</v>
          </cell>
          <cell r="M4108" t="str">
            <v>HONE DIAMOND GH100L (RECOAT)</v>
          </cell>
        </row>
        <row r="4109">
          <cell r="B4109" t="str">
            <v>SAH-800341</v>
          </cell>
          <cell r="C4109" t="str">
            <v>MISSING</v>
          </cell>
          <cell r="D4109">
            <v>700</v>
          </cell>
          <cell r="F4109" t="str">
            <v>X</v>
          </cell>
          <cell r="G4109">
            <v>36456</v>
          </cell>
          <cell r="M4109" t="str">
            <v>HONE DIAMOND GH100L (SPECIAL BORE)</v>
          </cell>
        </row>
        <row r="4110">
          <cell r="B4110" t="str">
            <v>SAH-800342</v>
          </cell>
          <cell r="C4110" t="str">
            <v>MISSING</v>
          </cell>
          <cell r="D4110">
            <v>700</v>
          </cell>
          <cell r="F4110" t="str">
            <v>X</v>
          </cell>
          <cell r="G4110">
            <v>36456</v>
          </cell>
          <cell r="M4110" t="str">
            <v>HONE DIAMOND GH100R (RECOAT)</v>
          </cell>
        </row>
        <row r="4111">
          <cell r="B4111" t="str">
            <v>SAH-800343</v>
          </cell>
          <cell r="C4111" t="str">
            <v>MISSING</v>
          </cell>
          <cell r="D4111">
            <v>700</v>
          </cell>
          <cell r="F4111" t="str">
            <v>X</v>
          </cell>
          <cell r="G4111">
            <v>36456</v>
          </cell>
          <cell r="M4111" t="str">
            <v>HONE DIAMOND GH100R (SPECIAL BORE)</v>
          </cell>
        </row>
        <row r="4112">
          <cell r="B4112" t="str">
            <v>SAH-800344</v>
          </cell>
          <cell r="C4112" t="str">
            <v>MISSING</v>
          </cell>
          <cell r="D4112">
            <v>700</v>
          </cell>
          <cell r="G4112">
            <v>38098</v>
          </cell>
          <cell r="M4112" t="str">
            <v>HONE DIAMOND GH220</v>
          </cell>
        </row>
        <row r="4113">
          <cell r="B4113" t="str">
            <v>SAH-800345</v>
          </cell>
          <cell r="C4113" t="str">
            <v>MISSING</v>
          </cell>
          <cell r="D4113">
            <v>700</v>
          </cell>
          <cell r="F4113" t="str">
            <v>X</v>
          </cell>
          <cell r="G4113">
            <v>36456</v>
          </cell>
          <cell r="M4113" t="str">
            <v>HONE DIAMOND GH220 (RECOAT)</v>
          </cell>
        </row>
        <row r="4114">
          <cell r="B4114" t="str">
            <v>SAH-800346</v>
          </cell>
          <cell r="C4114" t="str">
            <v>MISSING</v>
          </cell>
          <cell r="D4114">
            <v>700</v>
          </cell>
          <cell r="F4114" t="str">
            <v>X</v>
          </cell>
          <cell r="G4114">
            <v>36456</v>
          </cell>
          <cell r="M4114" t="str">
            <v>HONE DIAMOND GH220 (SPECIAL BORE)</v>
          </cell>
        </row>
        <row r="4115">
          <cell r="B4115" t="str">
            <v>SAH-800347</v>
          </cell>
          <cell r="C4115" t="str">
            <v>MISSING</v>
          </cell>
          <cell r="D4115">
            <v>700</v>
          </cell>
          <cell r="F4115" t="str">
            <v>X</v>
          </cell>
          <cell r="G4115">
            <v>36456</v>
          </cell>
          <cell r="M4115" t="str">
            <v>HONE DIAMOND(CELL 12 ONLY) 3073343</v>
          </cell>
        </row>
        <row r="4116">
          <cell r="B4116" t="str">
            <v>SAH-800348</v>
          </cell>
          <cell r="C4116" t="str">
            <v>MISSING</v>
          </cell>
          <cell r="D4116">
            <v>700</v>
          </cell>
          <cell r="F4116" t="str">
            <v>X</v>
          </cell>
          <cell r="G4116">
            <v>36456</v>
          </cell>
          <cell r="M4116" t="str">
            <v>HONE DIAMOND(SPECIAL BORE)FOR HCR</v>
          </cell>
        </row>
        <row r="4117">
          <cell r="B4117" t="str">
            <v>SAH-800853</v>
          </cell>
          <cell r="C4117" t="str">
            <v>MISSING</v>
          </cell>
          <cell r="D4117">
            <v>700</v>
          </cell>
          <cell r="F4117" t="str">
            <v>X</v>
          </cell>
          <cell r="G4117">
            <v>36456</v>
          </cell>
          <cell r="M4117" t="str">
            <v>Diamond Hone (New) (v903)</v>
          </cell>
        </row>
        <row r="4118">
          <cell r="B4118" t="str">
            <v>SAH-801333</v>
          </cell>
          <cell r="C4118" t="str">
            <v>MISSING</v>
          </cell>
          <cell r="D4118">
            <v>700</v>
          </cell>
          <cell r="G4118">
            <v>38078</v>
          </cell>
          <cell r="M4118" t="str">
            <v>gear shaver hone s36d4187001n</v>
          </cell>
        </row>
        <row r="4119">
          <cell r="B4119" t="str">
            <v>SAW-280251</v>
          </cell>
          <cell r="C4119" t="str">
            <v>MISSING</v>
          </cell>
          <cell r="D4119">
            <v>700</v>
          </cell>
          <cell r="G4119">
            <v>37924</v>
          </cell>
          <cell r="H4119" t="str">
            <v>V-25414/371</v>
          </cell>
          <cell r="M4119" t="str">
            <v>V-25414/371  SHAVING ARBOR</v>
          </cell>
        </row>
        <row r="4120">
          <cell r="B4120" t="str">
            <v>SAW-282984</v>
          </cell>
          <cell r="C4120" t="str">
            <v>MISSING</v>
          </cell>
          <cell r="D4120" t="str">
            <v>V00</v>
          </cell>
          <cell r="G4120">
            <v>37628</v>
          </cell>
          <cell r="H4120" t="str">
            <v>SAW-282984</v>
          </cell>
          <cell r="M4120" t="str">
            <v>7.9 MM SHAVE SPACER</v>
          </cell>
        </row>
        <row r="4121">
          <cell r="B4121" t="str">
            <v>SAW-282985</v>
          </cell>
          <cell r="C4121" t="str">
            <v>MISSING</v>
          </cell>
          <cell r="D4121" t="str">
            <v>V00</v>
          </cell>
          <cell r="G4121">
            <v>37624</v>
          </cell>
          <cell r="H4121" t="str">
            <v>SAW-282985</v>
          </cell>
          <cell r="M4121" t="str">
            <v>10.4 MM SHAVE SPACER</v>
          </cell>
        </row>
        <row r="4122">
          <cell r="B4122" t="str">
            <v>SAW-321698</v>
          </cell>
          <cell r="C4122" t="str">
            <v>MISSING</v>
          </cell>
          <cell r="D4122">
            <v>700</v>
          </cell>
          <cell r="G4122">
            <v>38061</v>
          </cell>
          <cell r="H4122" t="str">
            <v>SAW-321698</v>
          </cell>
          <cell r="M4122" t="str">
            <v>SHAVE WHEEL</v>
          </cell>
        </row>
        <row r="4123">
          <cell r="B4123" t="str">
            <v>SAW-382771</v>
          </cell>
          <cell r="C4123" t="str">
            <v>MISSING</v>
          </cell>
          <cell r="D4123">
            <v>700</v>
          </cell>
          <cell r="G4123">
            <v>38068</v>
          </cell>
          <cell r="M4123" t="str">
            <v>SHAVE CUTTER - UNDERPASS - SUA-4739</v>
          </cell>
        </row>
        <row r="4124">
          <cell r="B4124" t="str">
            <v>SAW-800349</v>
          </cell>
          <cell r="C4124" t="str">
            <v>MISSING</v>
          </cell>
          <cell r="D4124">
            <v>700</v>
          </cell>
          <cell r="F4124" t="str">
            <v>X</v>
          </cell>
          <cell r="G4124">
            <v>36456</v>
          </cell>
          <cell r="M4124" t="str">
            <v>SHAVER</v>
          </cell>
        </row>
        <row r="4125">
          <cell r="B4125" t="str">
            <v>SAW-800350</v>
          </cell>
          <cell r="C4125" t="str">
            <v>MISSING</v>
          </cell>
          <cell r="D4125">
            <v>700</v>
          </cell>
          <cell r="G4125">
            <v>38022</v>
          </cell>
          <cell r="M4125" t="str">
            <v>SHAVE CUTTER - AXIAL</v>
          </cell>
        </row>
        <row r="4126">
          <cell r="B4126" t="str">
            <v>SAW-800351</v>
          </cell>
          <cell r="C4126" t="str">
            <v>MISSING</v>
          </cell>
          <cell r="D4126">
            <v>700</v>
          </cell>
          <cell r="F4126" t="str">
            <v>X</v>
          </cell>
          <cell r="G4126">
            <v>36456</v>
          </cell>
          <cell r="M4126" t="str">
            <v>SHAVER</v>
          </cell>
        </row>
        <row r="4127">
          <cell r="B4127" t="str">
            <v>SAW-800352</v>
          </cell>
          <cell r="C4127" t="str">
            <v>MISSING</v>
          </cell>
          <cell r="D4127">
            <v>700</v>
          </cell>
          <cell r="F4127" t="str">
            <v>X</v>
          </cell>
          <cell r="G4127">
            <v>36456</v>
          </cell>
          <cell r="M4127" t="str">
            <v>SHAVER - RESHARPENED</v>
          </cell>
        </row>
        <row r="4128">
          <cell r="B4128" t="str">
            <v>SAW-800353</v>
          </cell>
          <cell r="C4128" t="str">
            <v>MISSING</v>
          </cell>
          <cell r="D4128">
            <v>700</v>
          </cell>
          <cell r="F4128" t="str">
            <v>X</v>
          </cell>
          <cell r="G4128">
            <v>36456</v>
          </cell>
          <cell r="M4128" t="str">
            <v>SHAVER - RESHARPENED</v>
          </cell>
        </row>
        <row r="4129">
          <cell r="B4129" t="str">
            <v>SAW-800354</v>
          </cell>
          <cell r="C4129" t="str">
            <v>MISSING</v>
          </cell>
          <cell r="D4129">
            <v>700</v>
          </cell>
          <cell r="F4129" t="str">
            <v>X</v>
          </cell>
          <cell r="G4129">
            <v>38050</v>
          </cell>
          <cell r="M4129" t="str">
            <v>SHAVER CUTTER P/N: 3031728-179463 **</v>
          </cell>
        </row>
        <row r="4130">
          <cell r="B4130" t="str">
            <v>SAW-800355</v>
          </cell>
          <cell r="C4130" t="str">
            <v>MISSING</v>
          </cell>
          <cell r="D4130">
            <v>700</v>
          </cell>
          <cell r="F4130" t="str">
            <v>X</v>
          </cell>
          <cell r="G4130">
            <v>36456</v>
          </cell>
          <cell r="M4130" t="str">
            <v>SHAVER (08C-00112) RESHARPENED</v>
          </cell>
        </row>
        <row r="4131">
          <cell r="B4131" t="str">
            <v>SAW-800356</v>
          </cell>
          <cell r="C4131" t="str">
            <v>MISSING</v>
          </cell>
          <cell r="D4131">
            <v>700</v>
          </cell>
          <cell r="F4131" t="str">
            <v>X</v>
          </cell>
          <cell r="G4131">
            <v>36456</v>
          </cell>
          <cell r="M4131" t="str">
            <v>SHAVER (08C-00344) RESHARPENED</v>
          </cell>
        </row>
        <row r="4132">
          <cell r="B4132" t="str">
            <v>SAW-800357</v>
          </cell>
          <cell r="C4132" t="str">
            <v>MISSING</v>
          </cell>
          <cell r="D4132">
            <v>700</v>
          </cell>
          <cell r="F4132" t="str">
            <v>X</v>
          </cell>
          <cell r="G4132">
            <v>36458</v>
          </cell>
          <cell r="M4132" t="str">
            <v>SHAVER (142689) RESHARPENED</v>
          </cell>
        </row>
        <row r="4133">
          <cell r="B4133" t="str">
            <v>SAW-800358</v>
          </cell>
          <cell r="C4133" t="str">
            <v>MISSING</v>
          </cell>
          <cell r="D4133">
            <v>700</v>
          </cell>
          <cell r="F4133" t="str">
            <v>X</v>
          </cell>
          <cell r="G4133">
            <v>36456</v>
          </cell>
          <cell r="M4133" t="str">
            <v>SHAVER (2-4494) RESHARPENED</v>
          </cell>
        </row>
        <row r="4134">
          <cell r="B4134" t="str">
            <v>SAW-800359</v>
          </cell>
          <cell r="C4134" t="str">
            <v>MISSING</v>
          </cell>
          <cell r="D4134">
            <v>700</v>
          </cell>
          <cell r="F4134" t="str">
            <v>X</v>
          </cell>
          <cell r="G4134">
            <v>36456</v>
          </cell>
          <cell r="M4134" t="str">
            <v>SHAVER (3031728/179463) RESHARPENED</v>
          </cell>
        </row>
        <row r="4135">
          <cell r="B4135" t="str">
            <v>SAW-800360</v>
          </cell>
          <cell r="C4135" t="str">
            <v>MISSING</v>
          </cell>
          <cell r="D4135">
            <v>700</v>
          </cell>
          <cell r="F4135" t="str">
            <v>X</v>
          </cell>
          <cell r="G4135">
            <v>36456</v>
          </cell>
          <cell r="M4135" t="str">
            <v>SHAVER (316023) FOR 219566 -RESHARP</v>
          </cell>
        </row>
        <row r="4136">
          <cell r="B4136" t="str">
            <v>SAW-800361</v>
          </cell>
          <cell r="C4136" t="str">
            <v>MISSING</v>
          </cell>
          <cell r="D4136">
            <v>700</v>
          </cell>
          <cell r="F4136" t="str">
            <v>X</v>
          </cell>
          <cell r="G4136">
            <v>36456</v>
          </cell>
          <cell r="M4136" t="str">
            <v>SHAVER (316031/08C-00109) RESHARP</v>
          </cell>
        </row>
        <row r="4137">
          <cell r="B4137" t="str">
            <v>SAW-800362</v>
          </cell>
          <cell r="C4137" t="str">
            <v>MISSING</v>
          </cell>
          <cell r="D4137">
            <v>700</v>
          </cell>
          <cell r="F4137" t="str">
            <v>X</v>
          </cell>
          <cell r="G4137">
            <v>36456</v>
          </cell>
          <cell r="M4137" t="str">
            <v>SHAVER (316035/316015) RESHARPENED</v>
          </cell>
        </row>
        <row r="4138">
          <cell r="B4138" t="str">
            <v>SAW-800363</v>
          </cell>
          <cell r="C4138" t="str">
            <v>MISSING</v>
          </cell>
          <cell r="D4138">
            <v>700</v>
          </cell>
          <cell r="F4138" t="str">
            <v>X</v>
          </cell>
          <cell r="G4138">
            <v>36456</v>
          </cell>
          <cell r="M4138" t="str">
            <v>SHAVER 2-4494</v>
          </cell>
        </row>
        <row r="4139">
          <cell r="B4139" t="str">
            <v>SAW-800364</v>
          </cell>
          <cell r="C4139" t="str">
            <v>MISSING</v>
          </cell>
          <cell r="D4139">
            <v>700</v>
          </cell>
          <cell r="F4139" t="str">
            <v>X</v>
          </cell>
          <cell r="G4139">
            <v>36456</v>
          </cell>
          <cell r="M4139" t="str">
            <v>SHAVER 3055461/62 28T 8/10PIT</v>
          </cell>
        </row>
        <row r="4140">
          <cell r="B4140" t="str">
            <v>SAW-800365</v>
          </cell>
          <cell r="C4140" t="str">
            <v>MISSING</v>
          </cell>
          <cell r="D4140">
            <v>700</v>
          </cell>
          <cell r="F4140" t="str">
            <v>X</v>
          </cell>
          <cell r="G4140">
            <v>36456</v>
          </cell>
          <cell r="M4140" t="str">
            <v>SHAVER 316023/316015 - RESHARPENED</v>
          </cell>
        </row>
        <row r="4141">
          <cell r="B4141" t="str">
            <v>SAW-800366</v>
          </cell>
          <cell r="C4141" t="str">
            <v>MISSING</v>
          </cell>
          <cell r="D4141">
            <v>700</v>
          </cell>
          <cell r="F4141" t="str">
            <v>X</v>
          </cell>
          <cell r="G4141">
            <v>36456</v>
          </cell>
          <cell r="M4141" t="str">
            <v>SHAVER 8926/8927/5256 - RESHARPENED</v>
          </cell>
        </row>
        <row r="4142">
          <cell r="B4142" t="str">
            <v>SAW-800367</v>
          </cell>
          <cell r="C4142" t="str">
            <v>MISSING</v>
          </cell>
          <cell r="D4142">
            <v>700</v>
          </cell>
          <cell r="G4142">
            <v>38078</v>
          </cell>
          <cell r="M4142" t="str">
            <v>SHAVER CUTTER P/N:142689-316024</v>
          </cell>
        </row>
        <row r="4143">
          <cell r="B4143" t="str">
            <v>SAW-800368</v>
          </cell>
          <cell r="C4143" t="str">
            <v>MISSING</v>
          </cell>
          <cell r="D4143">
            <v>700</v>
          </cell>
          <cell r="F4143" t="str">
            <v>X</v>
          </cell>
          <cell r="G4143">
            <v>36456</v>
          </cell>
          <cell r="M4143" t="str">
            <v>SHAVER CC27783 FOR 8926,8927,5256</v>
          </cell>
        </row>
        <row r="4144">
          <cell r="B4144" t="str">
            <v>SAW-800369</v>
          </cell>
          <cell r="C4144" t="str">
            <v>MISSING</v>
          </cell>
          <cell r="D4144">
            <v>700</v>
          </cell>
          <cell r="F4144" t="str">
            <v>X</v>
          </cell>
          <cell r="G4144">
            <v>36456</v>
          </cell>
          <cell r="M4144" t="str">
            <v>SHAVER CC29731 SAME AS 08C-00344</v>
          </cell>
        </row>
        <row r="4145">
          <cell r="B4145" t="str">
            <v>SAW-800370</v>
          </cell>
          <cell r="C4145" t="str">
            <v>MISSING</v>
          </cell>
          <cell r="D4145">
            <v>700</v>
          </cell>
          <cell r="F4145" t="str">
            <v>X</v>
          </cell>
          <cell r="G4145">
            <v>38013</v>
          </cell>
          <cell r="M4145" t="str">
            <v>SHAVER CC29734 SAME AS 08C-00347</v>
          </cell>
        </row>
        <row r="4146">
          <cell r="B4146" t="str">
            <v>SAW-800371</v>
          </cell>
          <cell r="C4146" t="str">
            <v>MISSING</v>
          </cell>
          <cell r="D4146">
            <v>700</v>
          </cell>
          <cell r="F4146" t="str">
            <v>X</v>
          </cell>
          <cell r="G4146">
            <v>36456</v>
          </cell>
          <cell r="M4146" t="str">
            <v>SHAVER FOR 3073343 - RESHARP</v>
          </cell>
        </row>
        <row r="4147">
          <cell r="B4147" t="str">
            <v>SAW-800372</v>
          </cell>
          <cell r="C4147" t="str">
            <v>MISSING</v>
          </cell>
          <cell r="D4147">
            <v>700</v>
          </cell>
          <cell r="F4147" t="str">
            <v>X</v>
          </cell>
          <cell r="G4147">
            <v>37636</v>
          </cell>
          <cell r="M4147" t="str">
            <v>SHAVER FOR 3073344/2310 - RESHARP</v>
          </cell>
        </row>
        <row r="4148">
          <cell r="B4148" t="str">
            <v>SAW-800373</v>
          </cell>
          <cell r="C4148" t="str">
            <v>MISSING</v>
          </cell>
          <cell r="D4148">
            <v>700</v>
          </cell>
          <cell r="F4148" t="str">
            <v>X</v>
          </cell>
          <cell r="G4148">
            <v>36456</v>
          </cell>
          <cell r="M4148" t="str">
            <v>SHAVER FOR 3073346 - RESHARPENED</v>
          </cell>
        </row>
        <row r="4149">
          <cell r="B4149" t="str">
            <v>SAW-800374</v>
          </cell>
          <cell r="C4149" t="str">
            <v>MISSING</v>
          </cell>
          <cell r="D4149">
            <v>700</v>
          </cell>
          <cell r="F4149" t="str">
            <v>X</v>
          </cell>
          <cell r="G4149">
            <v>37637</v>
          </cell>
          <cell r="M4149" t="str">
            <v>SHAVER FOR PN 3073343</v>
          </cell>
        </row>
        <row r="4150">
          <cell r="B4150" t="str">
            <v>SAW-800375</v>
          </cell>
          <cell r="C4150" t="str">
            <v>MISSING</v>
          </cell>
          <cell r="D4150">
            <v>700</v>
          </cell>
          <cell r="F4150" t="str">
            <v>X</v>
          </cell>
          <cell r="G4150">
            <v>36083</v>
          </cell>
          <cell r="M4150" t="str">
            <v>SHAVER PN 3073344/2310*NEW #SAW-8003</v>
          </cell>
        </row>
        <row r="4151">
          <cell r="B4151" t="str">
            <v>SAW-800376</v>
          </cell>
          <cell r="C4151" t="str">
            <v>MISSING</v>
          </cell>
          <cell r="D4151">
            <v>700</v>
          </cell>
          <cell r="G4151">
            <v>38034</v>
          </cell>
          <cell r="M4151" t="str">
            <v>SHAVER CUTTER P/N: 3073346</v>
          </cell>
        </row>
        <row r="4152">
          <cell r="B4152" t="str">
            <v>SAW-800377</v>
          </cell>
          <cell r="C4152" t="str">
            <v>MISSING</v>
          </cell>
          <cell r="D4152">
            <v>700</v>
          </cell>
          <cell r="G4152">
            <v>38013</v>
          </cell>
          <cell r="M4152" t="str">
            <v>SHAVE CUTTER - FINISHED GROUND</v>
          </cell>
        </row>
        <row r="4153">
          <cell r="B4153" t="str">
            <v>SAW-800378</v>
          </cell>
          <cell r="C4153" t="str">
            <v>MISSING</v>
          </cell>
          <cell r="D4153">
            <v>700</v>
          </cell>
          <cell r="G4153">
            <v>38013</v>
          </cell>
          <cell r="M4153" t="str">
            <v>SHAVER CUTTER  08C-00112/347</v>
          </cell>
        </row>
        <row r="4154">
          <cell r="B4154" t="str">
            <v>SAW-800379</v>
          </cell>
          <cell r="C4154" t="str">
            <v>MISSING</v>
          </cell>
          <cell r="D4154">
            <v>700</v>
          </cell>
          <cell r="F4154" t="str">
            <v>X</v>
          </cell>
          <cell r="G4154">
            <v>36456</v>
          </cell>
          <cell r="M4154" t="str">
            <v>SHAVER SAME AS 08C-00344-000</v>
          </cell>
        </row>
        <row r="4155">
          <cell r="B4155" t="str">
            <v>SAW-800380</v>
          </cell>
          <cell r="C4155" t="str">
            <v>MISSING</v>
          </cell>
          <cell r="D4155">
            <v>700</v>
          </cell>
          <cell r="G4155">
            <v>38034</v>
          </cell>
          <cell r="M4155" t="str">
            <v>SHAVER SAME AS 316023/316015</v>
          </cell>
        </row>
        <row r="4156">
          <cell r="B4156" t="str">
            <v>SAW-800381</v>
          </cell>
          <cell r="C4156" t="str">
            <v>MISSING</v>
          </cell>
          <cell r="D4156">
            <v>700</v>
          </cell>
          <cell r="F4156" t="str">
            <v>X</v>
          </cell>
          <cell r="G4156">
            <v>36456</v>
          </cell>
          <cell r="M4156" t="str">
            <v>SHAVER SAME AS 316035/316015</v>
          </cell>
        </row>
        <row r="4157">
          <cell r="B4157" t="str">
            <v>SAW-800693</v>
          </cell>
          <cell r="C4157" t="str">
            <v>MISSING</v>
          </cell>
          <cell r="D4157">
            <v>700</v>
          </cell>
          <cell r="F4157" t="str">
            <v>X</v>
          </cell>
          <cell r="G4157">
            <v>36456</v>
          </cell>
          <cell r="M4157" t="str">
            <v>SHAVER RECOAT CC29731</v>
          </cell>
        </row>
        <row r="4158">
          <cell r="B4158" t="str">
            <v>SAW-800830</v>
          </cell>
          <cell r="C4158" t="str">
            <v>MISSING</v>
          </cell>
          <cell r="D4158">
            <v>700</v>
          </cell>
          <cell r="G4158">
            <v>38034</v>
          </cell>
          <cell r="M4158" t="str">
            <v>SHAVE CUTTER</v>
          </cell>
        </row>
        <row r="4159">
          <cell r="B4159" t="str">
            <v>SAW-800885</v>
          </cell>
          <cell r="C4159" t="str">
            <v>MISSING</v>
          </cell>
          <cell r="D4159">
            <v>700</v>
          </cell>
          <cell r="G4159">
            <v>38013</v>
          </cell>
          <cell r="M4159" t="str">
            <v>SHAVE CUTTER V903 '463 &amp; '1728 80-TE</v>
          </cell>
        </row>
        <row r="4160">
          <cell r="B4160" t="str">
            <v>SAW-801026</v>
          </cell>
          <cell r="C4160" t="str">
            <v>MISSING</v>
          </cell>
          <cell r="D4160">
            <v>700</v>
          </cell>
          <cell r="G4160">
            <v>38013</v>
          </cell>
          <cell r="M4160" t="str">
            <v>SHAVE CUTTER UNDERPASS</v>
          </cell>
        </row>
        <row r="4161">
          <cell r="B4161" t="str">
            <v>SAW-801229</v>
          </cell>
          <cell r="C4161" t="str">
            <v>MISSING</v>
          </cell>
          <cell r="D4161">
            <v>700</v>
          </cell>
          <cell r="G4161">
            <v>38013</v>
          </cell>
          <cell r="M4161" t="str">
            <v>SHAVE CUTTER UNDERPASS</v>
          </cell>
        </row>
        <row r="4162">
          <cell r="B4162" t="str">
            <v>SAW-801274</v>
          </cell>
          <cell r="C4162" t="str">
            <v>MISSING</v>
          </cell>
          <cell r="D4162">
            <v>700</v>
          </cell>
          <cell r="G4162">
            <v>38085</v>
          </cell>
          <cell r="M4162" t="str">
            <v>SHAVING CUTTER  SUA-4932  P/N: 40685</v>
          </cell>
        </row>
        <row r="4163">
          <cell r="B4163" t="str">
            <v>SAW-801275</v>
          </cell>
          <cell r="C4163" t="str">
            <v>MISSING</v>
          </cell>
          <cell r="D4163">
            <v>700</v>
          </cell>
          <cell r="G4163">
            <v>38034</v>
          </cell>
          <cell r="M4163" t="str">
            <v>6215-21-3441 FINISH GROUND LORENZ</v>
          </cell>
        </row>
        <row r="4164">
          <cell r="B4164" t="str">
            <v>SAW-801276</v>
          </cell>
          <cell r="C4164" t="str">
            <v>MISSING</v>
          </cell>
          <cell r="D4164">
            <v>700</v>
          </cell>
          <cell r="G4164">
            <v>38034</v>
          </cell>
          <cell r="M4164" t="str">
            <v>6215-41-1130,FINISH GROUND LORENZ</v>
          </cell>
        </row>
        <row r="4165">
          <cell r="B4165" t="str">
            <v>SAW-801286</v>
          </cell>
          <cell r="C4165" t="str">
            <v>MISSING</v>
          </cell>
          <cell r="D4165">
            <v>700</v>
          </cell>
          <cell r="G4165">
            <v>38013</v>
          </cell>
          <cell r="M4165" t="str">
            <v>SHAVE CUTTER UNDERPASS</v>
          </cell>
        </row>
        <row r="4166">
          <cell r="B4166" t="str">
            <v>SAW-801287</v>
          </cell>
          <cell r="C4166" t="str">
            <v>MISSING</v>
          </cell>
          <cell r="D4166">
            <v>700</v>
          </cell>
          <cell r="G4166">
            <v>38013</v>
          </cell>
          <cell r="M4166" t="str">
            <v>UNDERPASS TYPE SHAVING CUTTER 2.5 MO</v>
          </cell>
        </row>
        <row r="4167">
          <cell r="B4167" t="str">
            <v>SAW-801344</v>
          </cell>
          <cell r="C4167" t="str">
            <v>MISSING</v>
          </cell>
          <cell r="D4167">
            <v>700</v>
          </cell>
          <cell r="G4167">
            <v>38205</v>
          </cell>
          <cell r="M4167" t="str">
            <v>SHAVE CUTTER UNDERPASS    SU-4175.01</v>
          </cell>
        </row>
        <row r="4168">
          <cell r="B4168" t="str">
            <v>SAW-801345</v>
          </cell>
          <cell r="C4168" t="str">
            <v>MISSING</v>
          </cell>
          <cell r="D4168">
            <v>700</v>
          </cell>
          <cell r="G4168">
            <v>38013</v>
          </cell>
          <cell r="M4168" t="str">
            <v>SHAVE CUTTER - UNDERPASS SPUR</v>
          </cell>
        </row>
        <row r="4169">
          <cell r="B4169" t="str">
            <v>SAW-801362</v>
          </cell>
          <cell r="C4169" t="str">
            <v>MISSING</v>
          </cell>
          <cell r="D4169">
            <v>700</v>
          </cell>
          <cell r="G4169">
            <v>38195</v>
          </cell>
          <cell r="M4169" t="str">
            <v>SHAVE CUTTER UNDERPASS</v>
          </cell>
        </row>
        <row r="4170">
          <cell r="B4170" t="str">
            <v>SAW-801370</v>
          </cell>
          <cell r="C4170" t="str">
            <v>MISSING</v>
          </cell>
          <cell r="D4170">
            <v>700</v>
          </cell>
          <cell r="G4170">
            <v>37972</v>
          </cell>
          <cell r="M4170" t="str">
            <v>SHAVING ARBOR OLD P/N 08C-00884-000</v>
          </cell>
        </row>
        <row r="4171">
          <cell r="B4171" t="str">
            <v>SAW-801384</v>
          </cell>
          <cell r="C4171" t="str">
            <v>MISSING</v>
          </cell>
          <cell r="D4171">
            <v>700</v>
          </cell>
          <cell r="G4171">
            <v>37855</v>
          </cell>
          <cell r="M4171" t="str">
            <v>SHAVE CUTTER UNDERPASS PLUNGE 9"</v>
          </cell>
        </row>
        <row r="4172">
          <cell r="B4172" t="str">
            <v>SAW-801397</v>
          </cell>
          <cell r="C4172" t="str">
            <v>MISSING</v>
          </cell>
          <cell r="D4172">
            <v>700</v>
          </cell>
          <cell r="G4172">
            <v>38090</v>
          </cell>
          <cell r="M4172" t="str">
            <v>SHAVING ARBOR SPACER ECHO 779.1.9358</v>
          </cell>
        </row>
        <row r="4173">
          <cell r="B4173" t="str">
            <v>SAW-801399</v>
          </cell>
          <cell r="C4173" t="str">
            <v>MISSING</v>
          </cell>
          <cell r="D4173">
            <v>700</v>
          </cell>
          <cell r="G4173">
            <v>38078</v>
          </cell>
          <cell r="M4173" t="str">
            <v>SHAVING ARBOR SPACERFOR 6436/5412</v>
          </cell>
        </row>
        <row r="4174">
          <cell r="B4174" t="str">
            <v>SAW-801446</v>
          </cell>
          <cell r="C4174" t="str">
            <v>MISSING</v>
          </cell>
          <cell r="D4174">
            <v>700</v>
          </cell>
          <cell r="G4174">
            <v>38078</v>
          </cell>
          <cell r="M4174" t="str">
            <v>62122031 BALL PLUNGER STEEL M8X1.25</v>
          </cell>
        </row>
        <row r="4175">
          <cell r="B4175" t="str">
            <v>SAW-801482</v>
          </cell>
          <cell r="C4175" t="str">
            <v>MISSING</v>
          </cell>
          <cell r="D4175">
            <v>700</v>
          </cell>
          <cell r="F4175" t="str">
            <v>X</v>
          </cell>
          <cell r="G4175">
            <v>38090</v>
          </cell>
          <cell r="M4175" t="str">
            <v>SHAVE CUTTER - PLUNGE TYPE</v>
          </cell>
        </row>
        <row r="4176">
          <cell r="B4176" t="str">
            <v>SAW-801483</v>
          </cell>
          <cell r="C4176" t="str">
            <v>MISSING</v>
          </cell>
          <cell r="D4176">
            <v>700</v>
          </cell>
          <cell r="F4176" t="str">
            <v>X</v>
          </cell>
          <cell r="G4176">
            <v>38090</v>
          </cell>
          <cell r="M4176" t="str">
            <v>SHAVE CUTTER - UNDERPASS TYPE</v>
          </cell>
        </row>
        <row r="4177">
          <cell r="B4177" t="str">
            <v>SAW-801617</v>
          </cell>
          <cell r="C4177" t="str">
            <v>MISSING</v>
          </cell>
          <cell r="D4177">
            <v>700</v>
          </cell>
          <cell r="G4177">
            <v>38013</v>
          </cell>
          <cell r="M4177" t="str">
            <v>SHAVE CUTTER - PLUNGE TYPE</v>
          </cell>
        </row>
        <row r="4178">
          <cell r="B4178" t="str">
            <v>SAW-801636</v>
          </cell>
          <cell r="C4178" t="str">
            <v>MISSING</v>
          </cell>
          <cell r="D4178">
            <v>700</v>
          </cell>
          <cell r="G4178">
            <v>38013</v>
          </cell>
          <cell r="M4178" t="str">
            <v>SHAVE CUTTER UNDERPASSpn390135@SAW32</v>
          </cell>
        </row>
        <row r="4179">
          <cell r="B4179" t="str">
            <v>SAW-805000</v>
          </cell>
          <cell r="C4179" t="str">
            <v>MISSING</v>
          </cell>
          <cell r="D4179">
            <v>700</v>
          </cell>
          <cell r="G4179">
            <v>37855</v>
          </cell>
          <cell r="M4179" t="str">
            <v>SUA-4971 SHAVE CUTTER FOR CAT</v>
          </cell>
        </row>
        <row r="4180">
          <cell r="B4180" t="str">
            <v>SAW-805007</v>
          </cell>
          <cell r="C4180" t="str">
            <v>MISSING</v>
          </cell>
          <cell r="D4180">
            <v>700</v>
          </cell>
          <cell r="G4180">
            <v>37855</v>
          </cell>
          <cell r="M4180" t="str">
            <v>SUA-4972 UNDERPASS SHAVE CUTTER FOR</v>
          </cell>
        </row>
        <row r="4181">
          <cell r="B4181" t="str">
            <v>SAW-805014</v>
          </cell>
          <cell r="C4181" t="str">
            <v>MISSING</v>
          </cell>
          <cell r="D4181">
            <v>700</v>
          </cell>
          <cell r="G4181">
            <v>37910</v>
          </cell>
          <cell r="M4181" t="str">
            <v>SUA-4973 UNDER PASS SHAVE CUTTER FOR</v>
          </cell>
        </row>
        <row r="4182">
          <cell r="B4182" t="str">
            <v>SAW-805033</v>
          </cell>
          <cell r="C4182" t="str">
            <v>MISSING</v>
          </cell>
          <cell r="D4182">
            <v>700</v>
          </cell>
          <cell r="G4182">
            <v>38002</v>
          </cell>
          <cell r="M4182" t="str">
            <v>SHAVE CUTTER</v>
          </cell>
        </row>
        <row r="4183">
          <cell r="B4183" t="str">
            <v>SAW-805039</v>
          </cell>
          <cell r="C4183" t="str">
            <v>MISSING</v>
          </cell>
          <cell r="D4183">
            <v>700</v>
          </cell>
          <cell r="G4183">
            <v>38013</v>
          </cell>
          <cell r="M4183" t="str">
            <v>SHAVE CUTTER</v>
          </cell>
        </row>
        <row r="4184">
          <cell r="B4184" t="str">
            <v>SAW-805040</v>
          </cell>
          <cell r="C4184" t="str">
            <v>MISSING</v>
          </cell>
          <cell r="D4184">
            <v>700</v>
          </cell>
          <cell r="G4184">
            <v>37855</v>
          </cell>
          <cell r="M4184" t="str">
            <v>SHAVE CUTTER DIAGNONAL</v>
          </cell>
        </row>
        <row r="4185">
          <cell r="B4185" t="str">
            <v>SAW-805044</v>
          </cell>
          <cell r="C4185" t="str">
            <v>MISSING</v>
          </cell>
          <cell r="D4185">
            <v>700</v>
          </cell>
          <cell r="G4185">
            <v>38021</v>
          </cell>
          <cell r="M4185" t="str">
            <v>SHAVE CUTTER - TANGENTIAL</v>
          </cell>
        </row>
        <row r="4186">
          <cell r="B4186" t="str">
            <v>SAW-805103</v>
          </cell>
          <cell r="C4186" t="str">
            <v>MISSING</v>
          </cell>
          <cell r="D4186">
            <v>700</v>
          </cell>
          <cell r="G4186">
            <v>38131</v>
          </cell>
          <cell r="M4186" t="str">
            <v>SHAVE CUTTER</v>
          </cell>
        </row>
        <row r="4187">
          <cell r="B4187" t="str">
            <v>SAW-805117</v>
          </cell>
          <cell r="C4187" t="str">
            <v>MISSING</v>
          </cell>
          <cell r="D4187">
            <v>700</v>
          </cell>
          <cell r="G4187">
            <v>37855</v>
          </cell>
          <cell r="M4187" t="str">
            <v>SHAVE CUTTER - NACHI</v>
          </cell>
        </row>
        <row r="4188">
          <cell r="B4188" t="str">
            <v>SAW-805118</v>
          </cell>
          <cell r="C4188" t="str">
            <v>MISSING</v>
          </cell>
          <cell r="D4188">
            <v>700</v>
          </cell>
          <cell r="G4188">
            <v>38013</v>
          </cell>
          <cell r="M4188" t="str">
            <v>UNDERPASS SHAVE CUTTER 9" 2.0 MOD</v>
          </cell>
        </row>
        <row r="4189">
          <cell r="B4189" t="str">
            <v>SAW-805136</v>
          </cell>
          <cell r="C4189" t="str">
            <v>MISSING</v>
          </cell>
          <cell r="D4189">
            <v>700</v>
          </cell>
          <cell r="G4189">
            <v>37893</v>
          </cell>
          <cell r="M4189" t="str">
            <v>SUA-5819 UNDERPASS SHAVE CUTTER</v>
          </cell>
        </row>
        <row r="4190">
          <cell r="B4190" t="str">
            <v>SCR-850950</v>
          </cell>
          <cell r="C4190" t="str">
            <v>MISSING</v>
          </cell>
          <cell r="D4190" t="str">
            <v>M00</v>
          </cell>
          <cell r="F4190" t="str">
            <v>X</v>
          </cell>
          <cell r="G4190">
            <v>37384</v>
          </cell>
          <cell r="M4190" t="str">
            <v>SCRAPER FOR VARIATOR GF    568-484-0</v>
          </cell>
        </row>
        <row r="4191">
          <cell r="B4191" t="str">
            <v>SCR-850951</v>
          </cell>
          <cell r="C4191" t="str">
            <v>MISSING</v>
          </cell>
          <cell r="D4191" t="str">
            <v>M00</v>
          </cell>
          <cell r="F4191" t="str">
            <v>X</v>
          </cell>
          <cell r="G4191">
            <v>37384</v>
          </cell>
          <cell r="M4191" t="str">
            <v>SCRAPER FOR +GF+             562-318</v>
          </cell>
        </row>
        <row r="4192">
          <cell r="B4192" t="str">
            <v>SCR-850952</v>
          </cell>
          <cell r="C4192" t="str">
            <v>MISSING</v>
          </cell>
          <cell r="D4192" t="str">
            <v>M00</v>
          </cell>
          <cell r="F4192" t="str">
            <v>X</v>
          </cell>
          <cell r="G4192">
            <v>37384</v>
          </cell>
          <cell r="M4192" t="str">
            <v>SCRAPER FOR +GF+             562-318</v>
          </cell>
        </row>
        <row r="4193">
          <cell r="B4193" t="str">
            <v>SCR-850953</v>
          </cell>
          <cell r="C4193" t="str">
            <v>MISSING</v>
          </cell>
          <cell r="D4193" t="str">
            <v>M00</v>
          </cell>
          <cell r="F4193" t="str">
            <v>X</v>
          </cell>
          <cell r="G4193">
            <v>37384</v>
          </cell>
          <cell r="M4193" t="str">
            <v>SCRAPER FOR VARIATOR SHEAVE  568-484</v>
          </cell>
        </row>
        <row r="4194">
          <cell r="B4194" t="str">
            <v>SCR-850954</v>
          </cell>
          <cell r="C4194" t="str">
            <v>MISSING</v>
          </cell>
          <cell r="D4194" t="str">
            <v>M00</v>
          </cell>
          <cell r="F4194" t="str">
            <v>X</v>
          </cell>
          <cell r="G4194">
            <v>36941</v>
          </cell>
          <cell r="M4194" t="str">
            <v>SCRAPER SET                562-318-5</v>
          </cell>
        </row>
        <row r="4195">
          <cell r="B4195" t="str">
            <v>SCR-850964</v>
          </cell>
          <cell r="C4195" t="str">
            <v>MISSING</v>
          </cell>
          <cell r="D4195" t="str">
            <v>M00</v>
          </cell>
          <cell r="G4195">
            <v>37958</v>
          </cell>
          <cell r="M4195" t="str">
            <v>SCREW, SHOULDER                  S-2</v>
          </cell>
        </row>
        <row r="4196">
          <cell r="B4196" t="str">
            <v>SCR-851431</v>
          </cell>
          <cell r="C4196" t="str">
            <v>MISSING</v>
          </cell>
          <cell r="D4196" t="str">
            <v>M00</v>
          </cell>
          <cell r="G4196">
            <v>37958</v>
          </cell>
          <cell r="M4196" t="str">
            <v>SCREWS FOR SELAS #AFS-16A          E</v>
          </cell>
        </row>
        <row r="4197">
          <cell r="B4197" t="str">
            <v>SCR-851602</v>
          </cell>
          <cell r="C4197" t="str">
            <v>MISSING</v>
          </cell>
          <cell r="D4197" t="str">
            <v>M00</v>
          </cell>
          <cell r="G4197">
            <v>37973</v>
          </cell>
          <cell r="M4197" t="str">
            <v>CASE HARDENED STEEL NUTS 90790A204</v>
          </cell>
        </row>
        <row r="4198">
          <cell r="B4198" t="str">
            <v>SCR-851984</v>
          </cell>
          <cell r="C4198" t="str">
            <v>MISSING</v>
          </cell>
          <cell r="D4198" t="str">
            <v>M00</v>
          </cell>
          <cell r="F4198" t="str">
            <v>X</v>
          </cell>
          <cell r="G4198">
            <v>38042</v>
          </cell>
          <cell r="M4198" t="str">
            <v>DEL*58-41-547 X-AXIX BALL SCREW LIEB</v>
          </cell>
        </row>
        <row r="4199">
          <cell r="B4199" t="str">
            <v>SCW-850955</v>
          </cell>
          <cell r="C4199" t="str">
            <v>MISSING</v>
          </cell>
          <cell r="D4199" t="str">
            <v>M00</v>
          </cell>
          <cell r="F4199" t="str">
            <v>X</v>
          </cell>
          <cell r="G4199">
            <v>36144</v>
          </cell>
          <cell r="M4199" t="str">
            <v>SCREW                        1572320</v>
          </cell>
        </row>
        <row r="4200">
          <cell r="B4200" t="str">
            <v>SCW-850956</v>
          </cell>
          <cell r="C4200" t="str">
            <v>MISSING</v>
          </cell>
          <cell r="D4200" t="str">
            <v>M00</v>
          </cell>
          <cell r="G4200">
            <v>37958</v>
          </cell>
          <cell r="M4200" t="str">
            <v>SCREW, ADJUSTMENT-HOBS       0457651</v>
          </cell>
        </row>
        <row r="4201">
          <cell r="B4201" t="str">
            <v>SCW-850957</v>
          </cell>
          <cell r="C4201" t="str">
            <v>MISSING</v>
          </cell>
          <cell r="D4201" t="str">
            <v>M00</v>
          </cell>
          <cell r="F4201" t="str">
            <v>X</v>
          </cell>
          <cell r="G4201">
            <v>36144</v>
          </cell>
          <cell r="M4201" t="str">
            <v>SCREW, BOLT                   #S-541</v>
          </cell>
        </row>
        <row r="4202">
          <cell r="B4202" t="str">
            <v>SCW-850958</v>
          </cell>
          <cell r="C4202" t="str">
            <v>MISSING</v>
          </cell>
          <cell r="D4202" t="str">
            <v>M00</v>
          </cell>
          <cell r="F4202" t="str">
            <v>X</v>
          </cell>
          <cell r="G4202">
            <v>36144</v>
          </cell>
          <cell r="M4202" t="str">
            <v>SCREW, CAP                    GC1 21</v>
          </cell>
        </row>
        <row r="4203">
          <cell r="B4203" t="str">
            <v>SCW-850959</v>
          </cell>
          <cell r="C4203" t="str">
            <v>MISSING</v>
          </cell>
          <cell r="D4203" t="str">
            <v>M00</v>
          </cell>
          <cell r="F4203" t="str">
            <v>X</v>
          </cell>
          <cell r="G4203">
            <v>36144</v>
          </cell>
          <cell r="M4203" t="str">
            <v>SCREW, DRAW BAR 413962           413</v>
          </cell>
        </row>
        <row r="4204">
          <cell r="B4204" t="str">
            <v>SCW-850960</v>
          </cell>
          <cell r="C4204" t="str">
            <v>MISSING</v>
          </cell>
          <cell r="D4204" t="str">
            <v>M00</v>
          </cell>
          <cell r="G4204">
            <v>37942</v>
          </cell>
          <cell r="M4204" t="str">
            <v>SCREW, FEED 43-13832/13833</v>
          </cell>
        </row>
        <row r="4205">
          <cell r="B4205" t="str">
            <v>SCW-850961</v>
          </cell>
          <cell r="C4205" t="str">
            <v>MISSING</v>
          </cell>
          <cell r="D4205" t="str">
            <v>M00</v>
          </cell>
          <cell r="F4205" t="str">
            <v>X</v>
          </cell>
          <cell r="G4205">
            <v>36181</v>
          </cell>
          <cell r="M4205" t="str">
            <v>SCREW, FLAT HEAD CAP          #S-541</v>
          </cell>
        </row>
        <row r="4206">
          <cell r="B4206" t="str">
            <v>SCW-850962</v>
          </cell>
          <cell r="C4206" t="str">
            <v>MISSING</v>
          </cell>
          <cell r="D4206" t="str">
            <v>M00</v>
          </cell>
          <cell r="F4206" t="str">
            <v>X</v>
          </cell>
          <cell r="G4206">
            <v>36168</v>
          </cell>
          <cell r="M4206" t="str">
            <v>SCREW, LEAD DWG 924912      DWG 9249</v>
          </cell>
        </row>
        <row r="4207">
          <cell r="B4207" t="str">
            <v>SCW-850963</v>
          </cell>
          <cell r="C4207" t="str">
            <v>MISSING</v>
          </cell>
          <cell r="D4207" t="str">
            <v>M00</v>
          </cell>
          <cell r="G4207">
            <v>37958</v>
          </cell>
          <cell r="M4207" t="str">
            <v>SCREW, SHOULDER                   79</v>
          </cell>
        </row>
        <row r="4208">
          <cell r="B4208" t="str">
            <v>SCW-850965</v>
          </cell>
          <cell r="C4208" t="str">
            <v>MISSING</v>
          </cell>
          <cell r="D4208" t="str">
            <v>M00</v>
          </cell>
          <cell r="G4208">
            <v>37958</v>
          </cell>
          <cell r="M4208" t="str">
            <v>SCREW, SHOULDER                 S-26</v>
          </cell>
        </row>
        <row r="4209">
          <cell r="B4209" t="str">
            <v>SCW-850966</v>
          </cell>
          <cell r="C4209" t="str">
            <v>MISSING</v>
          </cell>
          <cell r="D4209" t="str">
            <v>M00</v>
          </cell>
          <cell r="G4209">
            <v>37942</v>
          </cell>
          <cell r="M4209" t="str">
            <v>SCREW, TABLE FEED               GCU5</v>
          </cell>
        </row>
        <row r="4210">
          <cell r="B4210" t="str">
            <v>SCW-850967</v>
          </cell>
          <cell r="C4210" t="str">
            <v>MISSING</v>
          </cell>
          <cell r="D4210" t="str">
            <v>M00</v>
          </cell>
          <cell r="F4210" t="str">
            <v>X</v>
          </cell>
          <cell r="G4210">
            <v>36144</v>
          </cell>
          <cell r="M4210" t="str">
            <v>1 1/4" SEALS ARMSTRONG     810150-12</v>
          </cell>
        </row>
        <row r="4211">
          <cell r="B4211" t="str">
            <v>SCW-851560</v>
          </cell>
          <cell r="C4211" t="str">
            <v>MISSING</v>
          </cell>
          <cell r="D4211" t="str">
            <v>M00</v>
          </cell>
          <cell r="G4211">
            <v>37958</v>
          </cell>
          <cell r="M4211" t="str">
            <v>SUA-M1380 TOOL SLIDE SAMP.</v>
          </cell>
        </row>
        <row r="4212">
          <cell r="B4212" t="str">
            <v>SCW-851561</v>
          </cell>
          <cell r="C4212" t="str">
            <v>MISSING</v>
          </cell>
          <cell r="D4212" t="str">
            <v>M00</v>
          </cell>
          <cell r="G4212">
            <v>37958</v>
          </cell>
          <cell r="M4212" t="str">
            <v>SUA-M1381 CATCH SCREW  SAMP</v>
          </cell>
        </row>
        <row r="4213">
          <cell r="B4213" t="str">
            <v>SCW-851564</v>
          </cell>
          <cell r="C4213" t="str">
            <v>MISSING</v>
          </cell>
          <cell r="D4213" t="str">
            <v>M00</v>
          </cell>
          <cell r="G4213">
            <v>37958</v>
          </cell>
          <cell r="M4213" t="str">
            <v>SPEED REDUCER SUPPORT SUA-M1384 SAMP</v>
          </cell>
        </row>
        <row r="4214">
          <cell r="B4214" t="str">
            <v>SCW-851565</v>
          </cell>
          <cell r="C4214" t="str">
            <v>MISSING</v>
          </cell>
          <cell r="D4214" t="str">
            <v>M00</v>
          </cell>
          <cell r="G4214">
            <v>37958</v>
          </cell>
          <cell r="M4214" t="str">
            <v>SUA-M1385 TOOL DRIVING PULLEY  SAMP</v>
          </cell>
        </row>
        <row r="4215">
          <cell r="B4215" t="str">
            <v>SCW-851655</v>
          </cell>
          <cell r="C4215" t="str">
            <v>MISSING</v>
          </cell>
          <cell r="D4215" t="str">
            <v>M00</v>
          </cell>
          <cell r="G4215">
            <v>37945</v>
          </cell>
          <cell r="M4215" t="str">
            <v>BALL SCREW RCMM-3210-RM30995AB (LOCH</v>
          </cell>
        </row>
        <row r="4216">
          <cell r="B4216" t="str">
            <v>SCW-851722</v>
          </cell>
          <cell r="C4216" t="str">
            <v>MISSING</v>
          </cell>
          <cell r="D4216" t="str">
            <v>M00</v>
          </cell>
          <cell r="M4216" t="str">
            <v>W752 SCREW FOR LASER 5577</v>
          </cell>
        </row>
        <row r="4217">
          <cell r="B4217" t="str">
            <v>SEL-8501000</v>
          </cell>
          <cell r="C4217" t="str">
            <v>MISSING</v>
          </cell>
          <cell r="D4217" t="str">
            <v>M00</v>
          </cell>
          <cell r="F4217" t="str">
            <v>X</v>
          </cell>
          <cell r="G4217">
            <v>36144</v>
          </cell>
          <cell r="M4217" t="str">
            <v>SEAL 11980380 SN#25685      11980380</v>
          </cell>
        </row>
        <row r="4218">
          <cell r="B4218" t="str">
            <v>SEL-8501001</v>
          </cell>
          <cell r="C4218" t="str">
            <v>MISSING</v>
          </cell>
          <cell r="D4218" t="str">
            <v>M00</v>
          </cell>
          <cell r="F4218" t="str">
            <v>X</v>
          </cell>
          <cell r="G4218">
            <v>36144</v>
          </cell>
          <cell r="M4218" t="str">
            <v>SEAL 357180.0               357180.0</v>
          </cell>
        </row>
        <row r="4219">
          <cell r="B4219" t="str">
            <v>SEL-8501002</v>
          </cell>
          <cell r="C4219" t="str">
            <v>MISSING</v>
          </cell>
          <cell r="D4219" t="str">
            <v>M00</v>
          </cell>
          <cell r="F4219" t="str">
            <v>X</v>
          </cell>
          <cell r="G4219">
            <v>36144</v>
          </cell>
          <cell r="M4219" t="str">
            <v>SEAL 357282.0               357282.0</v>
          </cell>
        </row>
        <row r="4220">
          <cell r="B4220" t="str">
            <v>SEL-8501003</v>
          </cell>
          <cell r="C4220" t="str">
            <v>MISSING</v>
          </cell>
          <cell r="D4220" t="str">
            <v>M00</v>
          </cell>
          <cell r="F4220" t="str">
            <v>X</v>
          </cell>
          <cell r="G4220">
            <v>36144</v>
          </cell>
          <cell r="M4220" t="str">
            <v>SEAL 388399.0               388399.0</v>
          </cell>
        </row>
        <row r="4221">
          <cell r="B4221" t="str">
            <v>SEL-8501004</v>
          </cell>
          <cell r="C4221" t="str">
            <v>MISSING</v>
          </cell>
          <cell r="D4221" t="str">
            <v>M00</v>
          </cell>
          <cell r="F4221" t="str">
            <v>X</v>
          </cell>
          <cell r="G4221">
            <v>36144</v>
          </cell>
          <cell r="M4221" t="str">
            <v>SEAL 841241.0               841241.0</v>
          </cell>
        </row>
        <row r="4222">
          <cell r="B4222" t="str">
            <v>SEL-8501005</v>
          </cell>
          <cell r="C4222" t="str">
            <v>MISSING</v>
          </cell>
          <cell r="D4222" t="str">
            <v>M00</v>
          </cell>
          <cell r="F4222" t="str">
            <v>X</v>
          </cell>
          <cell r="G4222">
            <v>36144</v>
          </cell>
          <cell r="M4222" t="str">
            <v>SEAL, DUST           A98L0001-0384-7</v>
          </cell>
        </row>
        <row r="4223">
          <cell r="B4223" t="str">
            <v>SEL-8501006</v>
          </cell>
          <cell r="C4223" t="str">
            <v>MISSING</v>
          </cell>
          <cell r="D4223" t="str">
            <v>M00</v>
          </cell>
          <cell r="F4223" t="str">
            <v>X</v>
          </cell>
          <cell r="G4223">
            <v>36144</v>
          </cell>
          <cell r="M4223" t="str">
            <v>SEAL-KIT, CHUCK           568-484-10</v>
          </cell>
        </row>
        <row r="4224">
          <cell r="B4224" t="str">
            <v>SEL-850880</v>
          </cell>
          <cell r="C4224" t="str">
            <v>MISSING</v>
          </cell>
          <cell r="D4224" t="str">
            <v>M00</v>
          </cell>
          <cell r="F4224" t="str">
            <v>X</v>
          </cell>
          <cell r="G4224">
            <v>36144</v>
          </cell>
          <cell r="M4224" t="str">
            <v>SEAL, 120 X 98 X 13</v>
          </cell>
        </row>
        <row r="4225">
          <cell r="B4225" t="str">
            <v>SEL-850967</v>
          </cell>
          <cell r="C4225" t="str">
            <v>MISSING</v>
          </cell>
          <cell r="D4225" t="str">
            <v>M00</v>
          </cell>
          <cell r="G4225">
            <v>37958</v>
          </cell>
          <cell r="M4225" t="str">
            <v>1 1/4" SEALS ARMSTRONG     810150-12</v>
          </cell>
        </row>
        <row r="4226">
          <cell r="B4226" t="str">
            <v>SEL-850968</v>
          </cell>
          <cell r="C4226" t="str">
            <v>MISSING</v>
          </cell>
          <cell r="D4226" t="str">
            <v>M00</v>
          </cell>
          <cell r="F4226" t="str">
            <v>X</v>
          </cell>
          <cell r="G4226">
            <v>37241</v>
          </cell>
          <cell r="M4226" t="str">
            <v>1" X 1"SQ CERAMIC ROPE ELE SEAL</v>
          </cell>
        </row>
        <row r="4227">
          <cell r="B4227" t="str">
            <v>SEL-850969</v>
          </cell>
          <cell r="C4227" t="str">
            <v>MISSING</v>
          </cell>
          <cell r="D4227" t="str">
            <v>M00</v>
          </cell>
          <cell r="F4227" t="str">
            <v>X</v>
          </cell>
          <cell r="G4227">
            <v>36144</v>
          </cell>
          <cell r="M4227" t="str">
            <v>PACKING BOX                 RB01049-</v>
          </cell>
        </row>
        <row r="4228">
          <cell r="B4228" t="str">
            <v>SEL-850970</v>
          </cell>
          <cell r="C4228" t="str">
            <v>MISSING</v>
          </cell>
          <cell r="D4228" t="str">
            <v>M00</v>
          </cell>
          <cell r="G4228">
            <v>37958</v>
          </cell>
          <cell r="M4228" t="str">
            <v>PACKING SETS                A01081A1</v>
          </cell>
        </row>
        <row r="4229">
          <cell r="B4229" t="str">
            <v>SEL-850971</v>
          </cell>
          <cell r="C4229" t="str">
            <v>MISSING</v>
          </cell>
          <cell r="D4229" t="str">
            <v>M00</v>
          </cell>
          <cell r="G4229">
            <v>37958</v>
          </cell>
          <cell r="M4229" t="str">
            <v>PACKING, ROD</v>
          </cell>
        </row>
        <row r="4230">
          <cell r="B4230" t="str">
            <v>SEL-850972</v>
          </cell>
          <cell r="C4230" t="str">
            <v>MISSING</v>
          </cell>
          <cell r="D4230" t="str">
            <v>M00</v>
          </cell>
          <cell r="G4230">
            <v>37958</v>
          </cell>
          <cell r="M4230" t="str">
            <v>PUMP SEAL***BELL &amp; GOSSETT  186862 v</v>
          </cell>
        </row>
        <row r="4231">
          <cell r="B4231" t="str">
            <v>SEL-850973</v>
          </cell>
          <cell r="C4231" t="str">
            <v>MISSING</v>
          </cell>
          <cell r="D4231" t="str">
            <v>M00</v>
          </cell>
          <cell r="G4231">
            <v>37993</v>
          </cell>
          <cell r="M4231" t="str">
            <v>SEAL 388683.0                 388683</v>
          </cell>
        </row>
        <row r="4232">
          <cell r="B4232" t="str">
            <v>SEL-850974</v>
          </cell>
          <cell r="C4232" t="str">
            <v>MISSING</v>
          </cell>
          <cell r="D4232" t="str">
            <v>M00</v>
          </cell>
          <cell r="G4232">
            <v>37958</v>
          </cell>
          <cell r="M4232" t="str">
            <v>SEAL 472713.0                 472713</v>
          </cell>
        </row>
        <row r="4233">
          <cell r="B4233" t="str">
            <v>SEL-850975</v>
          </cell>
          <cell r="C4233" t="str">
            <v>MISSING</v>
          </cell>
          <cell r="D4233" t="str">
            <v>M00</v>
          </cell>
          <cell r="G4233">
            <v>37958</v>
          </cell>
          <cell r="M4233" t="str">
            <v>SEAL 756197.0                 756197</v>
          </cell>
        </row>
        <row r="4234">
          <cell r="B4234" t="str">
            <v>SEL-850976</v>
          </cell>
          <cell r="C4234" t="str">
            <v>MISSING</v>
          </cell>
          <cell r="D4234" t="str">
            <v>M00</v>
          </cell>
          <cell r="G4234">
            <v>37958</v>
          </cell>
          <cell r="M4234" t="str">
            <v>SEAL ASSEMBLY #15032            #150</v>
          </cell>
        </row>
        <row r="4235">
          <cell r="B4235" t="str">
            <v>SEL-850977</v>
          </cell>
          <cell r="C4235" t="str">
            <v>MISSING</v>
          </cell>
          <cell r="D4235" t="str">
            <v>M00</v>
          </cell>
          <cell r="G4235">
            <v>37958</v>
          </cell>
          <cell r="M4235" t="str">
            <v>SEAL ASSY W/SPRING RETAINER M#22731</v>
          </cell>
        </row>
        <row r="4236">
          <cell r="B4236" t="str">
            <v>SEL-850978</v>
          </cell>
          <cell r="C4236" t="str">
            <v>MISSING</v>
          </cell>
          <cell r="D4236" t="str">
            <v>M00</v>
          </cell>
          <cell r="F4236" t="str">
            <v>X</v>
          </cell>
          <cell r="G4236">
            <v>36453</v>
          </cell>
          <cell r="M4236" t="str">
            <v>SEAL FOR +GF+                568-578</v>
          </cell>
        </row>
        <row r="4237">
          <cell r="B4237" t="str">
            <v>SEL-850979</v>
          </cell>
          <cell r="C4237" t="str">
            <v>MISSING</v>
          </cell>
          <cell r="D4237" t="str">
            <v>M00</v>
          </cell>
          <cell r="G4237">
            <v>38113</v>
          </cell>
          <cell r="M4237" t="str">
            <v>DEL*SEAL FOR QP C 18"ODx16"x1/8</v>
          </cell>
        </row>
        <row r="4238">
          <cell r="B4238" t="str">
            <v>SEL-850980</v>
          </cell>
          <cell r="C4238" t="str">
            <v>MISSING</v>
          </cell>
          <cell r="D4238" t="str">
            <v>M00</v>
          </cell>
          <cell r="F4238" t="str">
            <v>X</v>
          </cell>
          <cell r="G4238">
            <v>36144</v>
          </cell>
          <cell r="M4238" t="str">
            <v>SEAL, 120 X 98 X 13</v>
          </cell>
        </row>
        <row r="4239">
          <cell r="B4239" t="str">
            <v>SEL-850981</v>
          </cell>
          <cell r="C4239" t="str">
            <v>MISSING</v>
          </cell>
          <cell r="D4239" t="str">
            <v>M00</v>
          </cell>
          <cell r="F4239" t="str">
            <v>X</v>
          </cell>
          <cell r="G4239">
            <v>37915</v>
          </cell>
          <cell r="M4239" t="str">
            <v>DEL*SEAL, C/R METRIC OIL 78958P</v>
          </cell>
        </row>
        <row r="4240">
          <cell r="B4240" t="str">
            <v>SEL-850982</v>
          </cell>
          <cell r="C4240" t="str">
            <v>MISSING</v>
          </cell>
          <cell r="D4240" t="str">
            <v>M00</v>
          </cell>
          <cell r="G4240">
            <v>37958</v>
          </cell>
          <cell r="M4240" t="str">
            <v>SEAL, GITS              789965 GITS</v>
          </cell>
        </row>
        <row r="4241">
          <cell r="B4241" t="str">
            <v>SEL-850983</v>
          </cell>
          <cell r="C4241" t="str">
            <v>MISSING</v>
          </cell>
          <cell r="D4241" t="str">
            <v>M00</v>
          </cell>
          <cell r="G4241">
            <v>38000</v>
          </cell>
          <cell r="M4241" t="str">
            <v>DEL*SEAL, OIL #49296          021876</v>
          </cell>
        </row>
        <row r="4242">
          <cell r="B4242" t="str">
            <v>SEL-850984</v>
          </cell>
          <cell r="C4242" t="str">
            <v>MISSING</v>
          </cell>
          <cell r="D4242" t="str">
            <v>M00</v>
          </cell>
          <cell r="G4242">
            <v>37958</v>
          </cell>
          <cell r="M4242" t="str">
            <v>SEAL, OIL #64010                 640</v>
          </cell>
        </row>
        <row r="4243">
          <cell r="B4243" t="str">
            <v>SEL-850985</v>
          </cell>
          <cell r="C4243" t="str">
            <v>MISSING</v>
          </cell>
          <cell r="D4243" t="str">
            <v>M00</v>
          </cell>
          <cell r="G4243">
            <v>37958</v>
          </cell>
          <cell r="M4243" t="str">
            <v>SEAL, OIL 1.2501D X 2.2540D CR450165</v>
          </cell>
        </row>
        <row r="4244">
          <cell r="B4244" t="str">
            <v>SEL-850986</v>
          </cell>
          <cell r="C4244" t="str">
            <v>MISSING</v>
          </cell>
          <cell r="D4244" t="str">
            <v>M00</v>
          </cell>
          <cell r="G4244">
            <v>37958</v>
          </cell>
          <cell r="M4244" t="str">
            <v>SEAL, OIL 1.6881D X 2.5060D CR789320</v>
          </cell>
        </row>
        <row r="4245">
          <cell r="B4245" t="str">
            <v>SEL-850987</v>
          </cell>
          <cell r="C4245" t="str">
            <v>MISSING</v>
          </cell>
          <cell r="D4245" t="str">
            <v>M00</v>
          </cell>
          <cell r="G4245">
            <v>37958</v>
          </cell>
          <cell r="M4245" t="str">
            <v>SEAL, OIL 1.7501D X 2.7540D      CA1</v>
          </cell>
        </row>
        <row r="4246">
          <cell r="B4246" t="str">
            <v>SEL-850988</v>
          </cell>
          <cell r="C4246" t="str">
            <v>MISSING</v>
          </cell>
          <cell r="D4246" t="str">
            <v>M00</v>
          </cell>
          <cell r="G4246">
            <v>37958</v>
          </cell>
          <cell r="M4246" t="str">
            <v>SEAL, OIL 1.8131D X 2.7540D</v>
          </cell>
        </row>
        <row r="4247">
          <cell r="B4247" t="str">
            <v>SEL-850989</v>
          </cell>
          <cell r="C4247" t="str">
            <v>MISSING</v>
          </cell>
          <cell r="D4247" t="str">
            <v>M00</v>
          </cell>
          <cell r="G4247">
            <v>37958</v>
          </cell>
          <cell r="M4247" t="str">
            <v>SEAL, OIL 1.8441D X 2.7540D  CR78937</v>
          </cell>
        </row>
        <row r="4248">
          <cell r="B4248" t="str">
            <v>SEL-850990</v>
          </cell>
          <cell r="C4248" t="str">
            <v>MISSING</v>
          </cell>
          <cell r="D4248" t="str">
            <v>M00</v>
          </cell>
          <cell r="G4248">
            <v>37958</v>
          </cell>
          <cell r="M4248" t="str">
            <v>SEAL, OIL 2.0631D X 3.2560D  CR78944</v>
          </cell>
        </row>
        <row r="4249">
          <cell r="B4249" t="str">
            <v>SEL-850991</v>
          </cell>
          <cell r="C4249" t="str">
            <v>MISSING</v>
          </cell>
          <cell r="D4249" t="str">
            <v>M00</v>
          </cell>
          <cell r="G4249">
            <v>37958</v>
          </cell>
          <cell r="M4249" t="str">
            <v>SEAL, OIL 2.2501D X 3.1940D  CR78948</v>
          </cell>
        </row>
        <row r="4250">
          <cell r="B4250" t="str">
            <v>SEL-850992</v>
          </cell>
          <cell r="C4250" t="str">
            <v>MISSING</v>
          </cell>
          <cell r="D4250" t="str">
            <v>M00</v>
          </cell>
          <cell r="G4250">
            <v>37958</v>
          </cell>
          <cell r="M4250" t="str">
            <v>SEAL, OIL 2.3751D X 3.1300D  CR78950</v>
          </cell>
        </row>
        <row r="4251">
          <cell r="B4251" t="str">
            <v>SEL-850993</v>
          </cell>
          <cell r="C4251" t="str">
            <v>MISSING</v>
          </cell>
          <cell r="D4251" t="str">
            <v>M00</v>
          </cell>
          <cell r="G4251">
            <v>37958</v>
          </cell>
          <cell r="M4251" t="str">
            <v>SEAL, OIL 9QU               001-5092</v>
          </cell>
        </row>
        <row r="4252">
          <cell r="B4252" t="str">
            <v>SEL-850994</v>
          </cell>
          <cell r="C4252" t="str">
            <v>MISSING</v>
          </cell>
          <cell r="D4252" t="str">
            <v>M00</v>
          </cell>
          <cell r="G4252">
            <v>37958</v>
          </cell>
          <cell r="M4252" t="str">
            <v>SEAL, OIL C/R        789563 C/R OIL</v>
          </cell>
        </row>
        <row r="4253">
          <cell r="B4253" t="str">
            <v>SEL-850995</v>
          </cell>
          <cell r="C4253" t="str">
            <v>MISSING</v>
          </cell>
          <cell r="D4253" t="str">
            <v>M00</v>
          </cell>
          <cell r="G4253">
            <v>37958</v>
          </cell>
          <cell r="M4253" t="str">
            <v>SEAL, OIL C/R 1.0631D X 1.8740D</v>
          </cell>
        </row>
        <row r="4254">
          <cell r="B4254" t="str">
            <v>SEL-850996</v>
          </cell>
          <cell r="C4254" t="str">
            <v>MISSING</v>
          </cell>
          <cell r="D4254" t="str">
            <v>M00</v>
          </cell>
          <cell r="G4254">
            <v>37958</v>
          </cell>
          <cell r="M4254" t="str">
            <v>SEAL, OIL U4-60-75-8A-NBR PA300 RADI</v>
          </cell>
        </row>
        <row r="4255">
          <cell r="B4255" t="str">
            <v>SEL-850997</v>
          </cell>
          <cell r="C4255" t="str">
            <v>MISSING</v>
          </cell>
          <cell r="D4255" t="str">
            <v>M00</v>
          </cell>
          <cell r="F4255" t="str">
            <v>X</v>
          </cell>
          <cell r="G4255">
            <v>36144</v>
          </cell>
          <cell r="M4255" t="str">
            <v>SEAL, PARTITION                H 780</v>
          </cell>
        </row>
        <row r="4256">
          <cell r="B4256" t="str">
            <v>SEL-850998</v>
          </cell>
          <cell r="C4256" t="str">
            <v>MISSING</v>
          </cell>
          <cell r="D4256" t="str">
            <v>M00</v>
          </cell>
          <cell r="G4256">
            <v>37937</v>
          </cell>
          <cell r="M4256" t="str">
            <v>DEL* SEAL - KIT           650469.0</v>
          </cell>
        </row>
        <row r="4257">
          <cell r="B4257" t="str">
            <v>SEL-850999</v>
          </cell>
          <cell r="C4257" t="str">
            <v>MISSING</v>
          </cell>
          <cell r="D4257" t="str">
            <v>M00</v>
          </cell>
          <cell r="F4257" t="str">
            <v>X</v>
          </cell>
          <cell r="G4257">
            <v>36144</v>
          </cell>
          <cell r="M4257" t="str">
            <v>SEAL 1122488.0              1122488.</v>
          </cell>
        </row>
        <row r="4258">
          <cell r="B4258" t="str">
            <v>SEL-851000</v>
          </cell>
          <cell r="C4258" t="str">
            <v>MISSING</v>
          </cell>
          <cell r="D4258" t="str">
            <v>M00</v>
          </cell>
          <cell r="F4258" t="str">
            <v>X</v>
          </cell>
          <cell r="G4258">
            <v>36168</v>
          </cell>
          <cell r="M4258" t="str">
            <v>SEAL 11980380  SN#25685</v>
          </cell>
        </row>
        <row r="4259">
          <cell r="B4259" t="str">
            <v>SEL-851001</v>
          </cell>
          <cell r="C4259" t="str">
            <v>MISSING</v>
          </cell>
          <cell r="D4259" t="str">
            <v>M00</v>
          </cell>
          <cell r="F4259" t="str">
            <v>X</v>
          </cell>
          <cell r="G4259">
            <v>36168</v>
          </cell>
          <cell r="M4259" t="str">
            <v>GHD441 SHAFT                   GHD44</v>
          </cell>
        </row>
        <row r="4260">
          <cell r="B4260" t="str">
            <v>SEL-851002</v>
          </cell>
          <cell r="C4260" t="str">
            <v>MISSING</v>
          </cell>
          <cell r="D4260" t="str">
            <v>M00</v>
          </cell>
          <cell r="G4260">
            <v>37937</v>
          </cell>
          <cell r="M4260" t="str">
            <v>DEL* SEAL 357282.0    357282.0</v>
          </cell>
        </row>
        <row r="4261">
          <cell r="B4261" t="str">
            <v>SEL-851003</v>
          </cell>
          <cell r="C4261" t="str">
            <v>MISSING</v>
          </cell>
          <cell r="D4261" t="str">
            <v>M00</v>
          </cell>
          <cell r="G4261">
            <v>37958</v>
          </cell>
          <cell r="M4261" t="str">
            <v>SEAL 388399.0               388399.0</v>
          </cell>
        </row>
        <row r="4262">
          <cell r="B4262" t="str">
            <v>SEL-851004</v>
          </cell>
          <cell r="C4262" t="str">
            <v>MISSING</v>
          </cell>
          <cell r="D4262" t="str">
            <v>M00</v>
          </cell>
          <cell r="F4262" t="str">
            <v>X</v>
          </cell>
          <cell r="G4262">
            <v>36168</v>
          </cell>
          <cell r="M4262" t="str">
            <v>SEAL 841241.0               841241.0</v>
          </cell>
        </row>
        <row r="4263">
          <cell r="B4263" t="str">
            <v>SEL-851005</v>
          </cell>
          <cell r="C4263" t="str">
            <v>MISSING</v>
          </cell>
          <cell r="D4263" t="str">
            <v>M00</v>
          </cell>
          <cell r="F4263" t="str">
            <v>X</v>
          </cell>
          <cell r="G4263">
            <v>37398</v>
          </cell>
          <cell r="M4263" t="str">
            <v>SEAL, DUST           A98L0001-0384-7</v>
          </cell>
        </row>
        <row r="4264">
          <cell r="B4264" t="str">
            <v>SEL-851006</v>
          </cell>
          <cell r="C4264" t="str">
            <v>MISSING</v>
          </cell>
          <cell r="D4264" t="str">
            <v>M00</v>
          </cell>
          <cell r="F4264" t="str">
            <v>X</v>
          </cell>
          <cell r="G4264">
            <v>37398</v>
          </cell>
          <cell r="M4264" t="str">
            <v>SEAL-KIT, CHUCK           568-484-10</v>
          </cell>
        </row>
        <row r="4265">
          <cell r="B4265" t="str">
            <v>SEL-851104</v>
          </cell>
          <cell r="C4265" t="str">
            <v>MISSING</v>
          </cell>
          <cell r="D4265" t="str">
            <v>M00</v>
          </cell>
          <cell r="G4265">
            <v>38002</v>
          </cell>
          <cell r="M4265" t="str">
            <v>del*CL-0010848-03 VITON STRIP HARDIN</v>
          </cell>
        </row>
        <row r="4266">
          <cell r="B4266" t="str">
            <v>SEL-851117</v>
          </cell>
          <cell r="C4266" t="str">
            <v>MISSING</v>
          </cell>
          <cell r="D4266" t="str">
            <v>M00</v>
          </cell>
          <cell r="G4266">
            <v>37958</v>
          </cell>
          <cell r="M4266" t="str">
            <v>MO1PX31238A  RUBBER  DL-25</v>
          </cell>
        </row>
        <row r="4267">
          <cell r="B4267" t="str">
            <v>SEL-851119</v>
          </cell>
          <cell r="C4267" t="str">
            <v>MISSING</v>
          </cell>
          <cell r="D4267" t="str">
            <v>M00</v>
          </cell>
          <cell r="G4267">
            <v>37958</v>
          </cell>
          <cell r="M4267" t="str">
            <v>MO1PX31239A COVER DL-25</v>
          </cell>
        </row>
        <row r="4268">
          <cell r="B4268" t="str">
            <v>SEL-851123</v>
          </cell>
          <cell r="C4268" t="str">
            <v>MISSING</v>
          </cell>
          <cell r="D4268" t="str">
            <v>M00</v>
          </cell>
          <cell r="G4268">
            <v>38084</v>
          </cell>
          <cell r="M4268" t="str">
            <v>MO1PX28158A PLATE  DL-25           (</v>
          </cell>
        </row>
        <row r="4269">
          <cell r="B4269" t="str">
            <v>SEL-851125</v>
          </cell>
          <cell r="C4269" t="str">
            <v>MISSING</v>
          </cell>
          <cell r="D4269" t="str">
            <v>M00</v>
          </cell>
          <cell r="G4269">
            <v>37958</v>
          </cell>
          <cell r="M4269" t="str">
            <v>MO1PX28159A  SLIDE SEAL  DL-25</v>
          </cell>
        </row>
        <row r="4270">
          <cell r="B4270" t="str">
            <v>SEL-851126</v>
          </cell>
          <cell r="C4270" t="str">
            <v>MISSING</v>
          </cell>
          <cell r="D4270" t="str">
            <v>M00</v>
          </cell>
          <cell r="G4270">
            <v>37958</v>
          </cell>
          <cell r="M4270" t="str">
            <v>MO1PX28160A SLIDE SEAL  DL-25</v>
          </cell>
        </row>
        <row r="4271">
          <cell r="B4271" t="str">
            <v>SEL-851128</v>
          </cell>
          <cell r="C4271" t="str">
            <v>MISSING</v>
          </cell>
          <cell r="D4271" t="str">
            <v>M00</v>
          </cell>
          <cell r="G4271">
            <v>37958</v>
          </cell>
          <cell r="M4271" t="str">
            <v>MO1PX28161A  SLIDE SEAL  DL-25</v>
          </cell>
        </row>
        <row r="4272">
          <cell r="B4272" t="str">
            <v>SEL-851129</v>
          </cell>
          <cell r="C4272" t="str">
            <v>MISSING</v>
          </cell>
          <cell r="D4272" t="str">
            <v>M00</v>
          </cell>
          <cell r="G4272">
            <v>37958</v>
          </cell>
          <cell r="M4272" t="str">
            <v>MO1PX28105A  SLIDE SEAL DL-25</v>
          </cell>
        </row>
        <row r="4273">
          <cell r="B4273" t="str">
            <v>SEL-851130</v>
          </cell>
          <cell r="C4273" t="str">
            <v>MISSING</v>
          </cell>
          <cell r="D4273" t="str">
            <v>M00</v>
          </cell>
          <cell r="G4273">
            <v>37958</v>
          </cell>
          <cell r="M4273" t="str">
            <v>MO1PX28106A  SLIDE SEAL      DL-25</v>
          </cell>
        </row>
        <row r="4274">
          <cell r="B4274" t="str">
            <v>SEL-851132</v>
          </cell>
          <cell r="C4274" t="str">
            <v>MISSING</v>
          </cell>
          <cell r="D4274" t="str">
            <v>M00</v>
          </cell>
          <cell r="G4274">
            <v>37958</v>
          </cell>
          <cell r="M4274" t="str">
            <v>MO1PX28162B  SLIDE SEAL   DL-25</v>
          </cell>
        </row>
        <row r="4275">
          <cell r="B4275" t="str">
            <v>SEL-851134</v>
          </cell>
          <cell r="C4275" t="str">
            <v>MISSING</v>
          </cell>
          <cell r="D4275" t="str">
            <v>M00</v>
          </cell>
          <cell r="G4275">
            <v>37958</v>
          </cell>
          <cell r="M4275" t="str">
            <v>M01PX23145A  SLIDE SEAL DL-25</v>
          </cell>
        </row>
        <row r="4276">
          <cell r="B4276" t="str">
            <v>SEL-851135</v>
          </cell>
          <cell r="C4276" t="str">
            <v>MISSING</v>
          </cell>
          <cell r="D4276" t="str">
            <v>M00</v>
          </cell>
          <cell r="G4276">
            <v>37958</v>
          </cell>
          <cell r="M4276" t="str">
            <v>MO1PX23144A  SLIDE SEAL   DL-25</v>
          </cell>
        </row>
        <row r="4277">
          <cell r="B4277" t="str">
            <v>SEL-851136</v>
          </cell>
          <cell r="C4277" t="str">
            <v>MISSING</v>
          </cell>
          <cell r="D4277" t="str">
            <v>M00</v>
          </cell>
          <cell r="G4277">
            <v>37958</v>
          </cell>
          <cell r="M4277" t="str">
            <v>MO1PX23143A  SLIDE SEAL  DL-25</v>
          </cell>
        </row>
        <row r="4278">
          <cell r="B4278" t="str">
            <v>SEL-851137</v>
          </cell>
          <cell r="C4278" t="str">
            <v>MISSING</v>
          </cell>
          <cell r="D4278" t="str">
            <v>M00</v>
          </cell>
          <cell r="G4278">
            <v>37958</v>
          </cell>
          <cell r="M4278" t="str">
            <v>MO1PX23142A  SLIDE SEAL  DL-25</v>
          </cell>
        </row>
        <row r="4279">
          <cell r="B4279" t="str">
            <v>SEL-851138</v>
          </cell>
          <cell r="C4279" t="str">
            <v>MISSING</v>
          </cell>
          <cell r="D4279" t="str">
            <v>M00</v>
          </cell>
          <cell r="G4279">
            <v>37958</v>
          </cell>
          <cell r="M4279" t="str">
            <v>MO1PX28163B  SLIDE SEAL  DL-25</v>
          </cell>
        </row>
        <row r="4280">
          <cell r="B4280" t="str">
            <v>SEL-851143</v>
          </cell>
          <cell r="C4280" t="str">
            <v>MISSING</v>
          </cell>
          <cell r="D4280" t="str">
            <v>M00</v>
          </cell>
          <cell r="F4280" t="str">
            <v>X</v>
          </cell>
          <cell r="G4280">
            <v>36881</v>
          </cell>
          <cell r="M4280" t="str">
            <v>MO1PX28168B  SLIDE SEAL   DL-25</v>
          </cell>
        </row>
        <row r="4281">
          <cell r="B4281" t="str">
            <v>SEL-851384</v>
          </cell>
          <cell r="C4281" t="str">
            <v>MISSING</v>
          </cell>
          <cell r="D4281" t="str">
            <v>M00</v>
          </cell>
          <cell r="G4281">
            <v>38084</v>
          </cell>
          <cell r="M4281" t="str">
            <v>84000-2 SEAL GUSHER HYD COOL PUMP(RE</v>
          </cell>
        </row>
        <row r="4282">
          <cell r="B4282" t="str">
            <v>SEL-851406</v>
          </cell>
          <cell r="C4282" t="str">
            <v>MISSING</v>
          </cell>
          <cell r="D4282" t="str">
            <v>M00</v>
          </cell>
          <cell r="G4282">
            <v>37944</v>
          </cell>
          <cell r="M4282" t="str">
            <v>DEL* VITON 18 1/2 X 16 1/2 X 1/8</v>
          </cell>
        </row>
        <row r="4283">
          <cell r="B4283" t="str">
            <v>SEL-851407</v>
          </cell>
          <cell r="C4283" t="str">
            <v>MISSING</v>
          </cell>
          <cell r="D4283" t="str">
            <v>M00</v>
          </cell>
          <cell r="G4283">
            <v>37958</v>
          </cell>
          <cell r="M4283" t="str">
            <v>SEAL,SK120, CLAMP CYL OKUMA LB25 (20</v>
          </cell>
        </row>
        <row r="4284">
          <cell r="B4284" t="str">
            <v>SEL-851408</v>
          </cell>
          <cell r="C4284" t="str">
            <v>MISSING</v>
          </cell>
          <cell r="D4284" t="str">
            <v>M00</v>
          </cell>
          <cell r="G4284">
            <v>37951</v>
          </cell>
          <cell r="M4284" t="str">
            <v>SEAL #P781069                 (PANGB</v>
          </cell>
        </row>
        <row r="4285">
          <cell r="B4285" t="str">
            <v>SEL-8514134</v>
          </cell>
          <cell r="C4285" t="str">
            <v>MISSING</v>
          </cell>
          <cell r="D4285" t="str">
            <v>M00</v>
          </cell>
          <cell r="F4285" t="str">
            <v>X</v>
          </cell>
          <cell r="G4285">
            <v>36719</v>
          </cell>
          <cell r="M4285" t="str">
            <v>MO1PX23144A  SLIDE SEAL   deleted</v>
          </cell>
        </row>
        <row r="4286">
          <cell r="B4286" t="str">
            <v>SEL-851445</v>
          </cell>
          <cell r="C4286" t="str">
            <v>MISSING</v>
          </cell>
          <cell r="D4286" t="str">
            <v>M00</v>
          </cell>
          <cell r="G4286">
            <v>37958</v>
          </cell>
          <cell r="M4286" t="str">
            <v>ORTMAN SEAL#2-36075-TS FOR LECO PRES</v>
          </cell>
        </row>
        <row r="4287">
          <cell r="B4287" t="str">
            <v>SEL-851446</v>
          </cell>
          <cell r="C4287" t="str">
            <v>MISSING</v>
          </cell>
          <cell r="D4287" t="str">
            <v>M00</v>
          </cell>
          <cell r="G4287">
            <v>37958</v>
          </cell>
          <cell r="M4287" t="str">
            <v>ORTMAN SEAL KIT#TS321512OKO FOR HONE</v>
          </cell>
        </row>
        <row r="4288">
          <cell r="B4288" t="str">
            <v>SEL-851447</v>
          </cell>
          <cell r="C4288" t="str">
            <v>MISSING</v>
          </cell>
          <cell r="D4288" t="str">
            <v>M00</v>
          </cell>
          <cell r="G4288">
            <v>37958</v>
          </cell>
          <cell r="M4288" t="str">
            <v>ORTMAN SEAL KIT#RGOO1530170 FOR HONE</v>
          </cell>
        </row>
        <row r="4289">
          <cell r="B4289" t="str">
            <v>SEL-851448</v>
          </cell>
          <cell r="C4289" t="str">
            <v>MISSING</v>
          </cell>
          <cell r="D4289" t="str">
            <v>M00</v>
          </cell>
          <cell r="G4289">
            <v>37958</v>
          </cell>
          <cell r="M4289" t="str">
            <v>AUTOQUIP SEAL KIT#455-0024-6 SISSORS</v>
          </cell>
        </row>
        <row r="4290">
          <cell r="B4290" t="str">
            <v>SEL-851456</v>
          </cell>
          <cell r="C4290" t="str">
            <v>MISSING</v>
          </cell>
          <cell r="D4290" t="str">
            <v>M00</v>
          </cell>
          <cell r="G4290">
            <v>37944</v>
          </cell>
          <cell r="M4290" t="str">
            <v>DEL* 54 X 8 X 35 SEAL FOR REISHAUR</v>
          </cell>
        </row>
        <row r="4291">
          <cell r="B4291" t="str">
            <v>SEL-851479</v>
          </cell>
          <cell r="C4291" t="str">
            <v>MISSING</v>
          </cell>
          <cell r="D4291" t="str">
            <v>M00</v>
          </cell>
          <cell r="G4291">
            <v>37959</v>
          </cell>
          <cell r="M4291" t="str">
            <v>CL 001119804 SEAL, CARTRIDGE (HARDIN</v>
          </cell>
        </row>
        <row r="4292">
          <cell r="B4292" t="str">
            <v>SEL-851480</v>
          </cell>
          <cell r="C4292" t="str">
            <v>MISSING</v>
          </cell>
          <cell r="D4292" t="str">
            <v>M00</v>
          </cell>
          <cell r="G4292">
            <v>38084</v>
          </cell>
          <cell r="M4292" t="str">
            <v>RING, SEAL CL-000785282</v>
          </cell>
        </row>
        <row r="4293">
          <cell r="B4293" t="str">
            <v>SEL-851484</v>
          </cell>
          <cell r="C4293" t="str">
            <v>MISSING</v>
          </cell>
          <cell r="D4293" t="str">
            <v>M00</v>
          </cell>
          <cell r="G4293">
            <v>37951</v>
          </cell>
          <cell r="M4293" t="str">
            <v>60 X 72 X 8 SEAL FOR  BEARINGS (LIEB</v>
          </cell>
        </row>
        <row r="4294">
          <cell r="B4294" t="str">
            <v>SEL-851486</v>
          </cell>
          <cell r="C4294" t="str">
            <v>MISSING</v>
          </cell>
          <cell r="D4294" t="str">
            <v>M00</v>
          </cell>
          <cell r="G4294">
            <v>37951</v>
          </cell>
          <cell r="M4294" t="str">
            <v>27.23.020 OIL SEAL FOR LIEB.</v>
          </cell>
        </row>
        <row r="4295">
          <cell r="B4295" t="str">
            <v>SEL-851487</v>
          </cell>
          <cell r="C4295" t="str">
            <v>MISSING</v>
          </cell>
          <cell r="D4295" t="str">
            <v>M00</v>
          </cell>
          <cell r="G4295">
            <v>37958</v>
          </cell>
          <cell r="M4295" t="str">
            <v>VICKERS SEAL KIT (VITON) 919686</v>
          </cell>
        </row>
        <row r="4296">
          <cell r="B4296" t="str">
            <v>SEL-851494</v>
          </cell>
          <cell r="C4296" t="str">
            <v>MISSING</v>
          </cell>
          <cell r="D4296" t="str">
            <v>M00</v>
          </cell>
          <cell r="G4296">
            <v>37958</v>
          </cell>
          <cell r="M4296" t="str">
            <v>G40 X 52 X 5 LOADER SEAL (SAMP)</v>
          </cell>
        </row>
        <row r="4297">
          <cell r="B4297" t="str">
            <v>SEL-851516</v>
          </cell>
          <cell r="C4297" t="str">
            <v>MISSING</v>
          </cell>
          <cell r="D4297" t="str">
            <v>M00</v>
          </cell>
          <cell r="G4297">
            <v>37958</v>
          </cell>
          <cell r="M4297" t="str">
            <v>SEAL 32 X 45 X 7 (HURTH)</v>
          </cell>
        </row>
        <row r="4298">
          <cell r="B4298" t="str">
            <v>SEL-851520</v>
          </cell>
          <cell r="C4298" t="str">
            <v>MISSING</v>
          </cell>
          <cell r="D4298" t="str">
            <v>M00</v>
          </cell>
          <cell r="G4298">
            <v>38084</v>
          </cell>
          <cell r="M4298" t="str">
            <v>SET WEARING PARTS 1534951.0 FOR PFAT</v>
          </cell>
        </row>
        <row r="4299">
          <cell r="B4299" t="str">
            <v>SEL-851542</v>
          </cell>
          <cell r="C4299" t="str">
            <v>MISSING</v>
          </cell>
          <cell r="D4299" t="str">
            <v>M00</v>
          </cell>
          <cell r="G4299">
            <v>37958</v>
          </cell>
          <cell r="M4299" t="str">
            <v>415080 GRUNDFOS SEAL KIT (MAKINO)</v>
          </cell>
        </row>
        <row r="4300">
          <cell r="B4300" t="str">
            <v>SEL-851578</v>
          </cell>
          <cell r="C4300" t="str">
            <v>MISSING</v>
          </cell>
          <cell r="D4300" t="str">
            <v>M00</v>
          </cell>
          <cell r="G4300">
            <v>38187</v>
          </cell>
          <cell r="M4300" t="str">
            <v>OIL SEAL G19 X 27 X 4 INA SAMP</v>
          </cell>
        </row>
        <row r="4301">
          <cell r="B4301" t="str">
            <v>SEL-851606</v>
          </cell>
          <cell r="C4301" t="str">
            <v>MISSING</v>
          </cell>
          <cell r="D4301" t="str">
            <v>M00</v>
          </cell>
          <cell r="G4301">
            <v>37951</v>
          </cell>
          <cell r="M4301" t="str">
            <v>27.10.953 OIL SEAL LIEBHERR LC282</v>
          </cell>
        </row>
        <row r="4302">
          <cell r="B4302" t="str">
            <v>SEL-851609</v>
          </cell>
          <cell r="C4302" t="str">
            <v>MISSING</v>
          </cell>
          <cell r="D4302" t="str">
            <v>M00</v>
          </cell>
          <cell r="G4302">
            <v>37951</v>
          </cell>
          <cell r="M4302" t="str">
            <v>27.23.070 OIL SEAL LIEBHERR LC 282</v>
          </cell>
        </row>
        <row r="4303">
          <cell r="B4303" t="str">
            <v>SEL-851642</v>
          </cell>
          <cell r="C4303" t="str">
            <v>MISSING</v>
          </cell>
          <cell r="D4303" t="str">
            <v>M00</v>
          </cell>
          <cell r="G4303">
            <v>38002</v>
          </cell>
          <cell r="M4303" t="str">
            <v>11774101 CYL SEAL (QUENCH PRESS)</v>
          </cell>
        </row>
        <row r="4304">
          <cell r="B4304" t="str">
            <v>SEL-851668</v>
          </cell>
          <cell r="C4304" t="str">
            <v>MISSING</v>
          </cell>
          <cell r="D4304" t="str">
            <v>M00</v>
          </cell>
          <cell r="G4304">
            <v>38001</v>
          </cell>
          <cell r="M4304" t="str">
            <v>50917420 LOWER DIE OIL TABLE SEAL (G</v>
          </cell>
        </row>
        <row r="4305">
          <cell r="B4305" t="str">
            <v>SEL-851669</v>
          </cell>
          <cell r="C4305" t="str">
            <v>MISSING</v>
          </cell>
          <cell r="D4305" t="str">
            <v>M00</v>
          </cell>
          <cell r="G4305">
            <v>38001</v>
          </cell>
          <cell r="M4305" t="str">
            <v>50927110 OIL FLOW GUARD RAM SEAL  (G</v>
          </cell>
        </row>
        <row r="4306">
          <cell r="B4306" t="str">
            <v>SEL-851989</v>
          </cell>
          <cell r="C4306" t="str">
            <v>MISSING</v>
          </cell>
          <cell r="D4306" t="str">
            <v>M00</v>
          </cell>
          <cell r="G4306">
            <v>37951</v>
          </cell>
          <cell r="M4306" t="str">
            <v>27.50.131 SEAL LIEB</v>
          </cell>
        </row>
        <row r="4307">
          <cell r="B4307" t="str">
            <v>SFT-851122</v>
          </cell>
          <cell r="C4307" t="str">
            <v>MISSING</v>
          </cell>
          <cell r="D4307" t="str">
            <v>M00</v>
          </cell>
          <cell r="G4307">
            <v>37958</v>
          </cell>
          <cell r="M4307" t="str">
            <v>#26-300 PFAUTER SHAFT (GROUND HOG SH</v>
          </cell>
        </row>
        <row r="4308">
          <cell r="B4308" t="str">
            <v>SHA-8501007</v>
          </cell>
          <cell r="C4308" t="str">
            <v>MISSING</v>
          </cell>
          <cell r="D4308" t="str">
            <v>M00</v>
          </cell>
          <cell r="F4308" t="str">
            <v>X</v>
          </cell>
          <cell r="G4308">
            <v>36144</v>
          </cell>
          <cell r="M4308" t="str">
            <v>SHAFT W/WORM GCY-243          GCY-24</v>
          </cell>
        </row>
        <row r="4309">
          <cell r="B4309" t="str">
            <v>SHA-851007</v>
          </cell>
          <cell r="C4309" t="str">
            <v>MISSING</v>
          </cell>
          <cell r="D4309" t="str">
            <v>M00</v>
          </cell>
          <cell r="F4309" t="str">
            <v>X</v>
          </cell>
          <cell r="G4309">
            <v>36614</v>
          </cell>
          <cell r="M4309" t="str">
            <v>SHAFT W/WORM GCY-243          GCY-24</v>
          </cell>
        </row>
        <row r="4310">
          <cell r="B4310" t="str">
            <v>SHA-851129</v>
          </cell>
          <cell r="C4310" t="str">
            <v>MISSING</v>
          </cell>
          <cell r="D4310" t="str">
            <v>M00</v>
          </cell>
          <cell r="G4310">
            <v>37958</v>
          </cell>
          <cell r="M4310" t="str">
            <v>162900 WORM GLEASON SHAVER (5131)</v>
          </cell>
        </row>
        <row r="4311">
          <cell r="B4311" t="str">
            <v>SHA-851137</v>
          </cell>
          <cell r="C4311" t="str">
            <v>MISSING</v>
          </cell>
          <cell r="D4311" t="str">
            <v>M00</v>
          </cell>
          <cell r="G4311">
            <v>37942</v>
          </cell>
          <cell r="M4311" t="str">
            <v>146411D AGITATOR SHAFT (SURFACE COM)</v>
          </cell>
        </row>
        <row r="4312">
          <cell r="B4312" t="str">
            <v>SHA-851601</v>
          </cell>
          <cell r="C4312" t="str">
            <v>MISSING</v>
          </cell>
          <cell r="D4312" t="str">
            <v>M00</v>
          </cell>
          <cell r="G4312">
            <v>37951</v>
          </cell>
          <cell r="M4312" t="str">
            <v>40.63.452 GUIDE SHAFT LIEB.</v>
          </cell>
        </row>
        <row r="4313">
          <cell r="B4313" t="str">
            <v>SHE-8501008</v>
          </cell>
          <cell r="C4313" t="str">
            <v>MISSING</v>
          </cell>
          <cell r="D4313" t="str">
            <v>M00</v>
          </cell>
          <cell r="F4313" t="str">
            <v>X</v>
          </cell>
          <cell r="G4313">
            <v>36144</v>
          </cell>
          <cell r="M4313" t="str">
            <v>2066880 SHEAVE             2066880</v>
          </cell>
        </row>
        <row r="4314">
          <cell r="B4314" t="str">
            <v>SHE-851008</v>
          </cell>
          <cell r="C4314" t="str">
            <v>MISSING</v>
          </cell>
          <cell r="D4314" t="str">
            <v>M00</v>
          </cell>
          <cell r="G4314">
            <v>37944</v>
          </cell>
          <cell r="M4314" t="str">
            <v>DEL* 2066880 SHEAVE      2066880</v>
          </cell>
        </row>
        <row r="4315">
          <cell r="B4315" t="str">
            <v>SHE-851009</v>
          </cell>
          <cell r="C4315" t="str">
            <v>MISSING</v>
          </cell>
          <cell r="D4315" t="str">
            <v>M00</v>
          </cell>
          <cell r="F4315" t="str">
            <v>X</v>
          </cell>
          <cell r="G4315">
            <v>36144</v>
          </cell>
          <cell r="M4315" t="str">
            <v>SHEAVE 1A3.01B3.4 FOR PANGBORN</v>
          </cell>
        </row>
        <row r="4316">
          <cell r="B4316" t="str">
            <v>SHF-8501010</v>
          </cell>
          <cell r="C4316" t="str">
            <v>MISSING</v>
          </cell>
          <cell r="D4316" t="str">
            <v>M00</v>
          </cell>
          <cell r="F4316" t="str">
            <v>X</v>
          </cell>
          <cell r="G4316">
            <v>36144</v>
          </cell>
          <cell r="M4316" t="str">
            <v>1 1/4" X 10 FT THOMPSON SHAFTING</v>
          </cell>
        </row>
        <row r="4317">
          <cell r="B4317" t="str">
            <v>SHF-8501011</v>
          </cell>
          <cell r="C4317" t="str">
            <v>MISSING</v>
          </cell>
          <cell r="D4317" t="str">
            <v>M00</v>
          </cell>
          <cell r="F4317" t="str">
            <v>X</v>
          </cell>
          <cell r="G4317">
            <v>36144</v>
          </cell>
          <cell r="M4317" t="str">
            <v>2961 SHAFT                      2961</v>
          </cell>
        </row>
        <row r="4318">
          <cell r="B4318" t="str">
            <v>SHF-8501012</v>
          </cell>
          <cell r="C4318" t="str">
            <v>MISSING</v>
          </cell>
          <cell r="D4318" t="str">
            <v>M00</v>
          </cell>
          <cell r="F4318" t="str">
            <v>X</v>
          </cell>
          <cell r="G4318">
            <v>36144</v>
          </cell>
          <cell r="M4318" t="str">
            <v>46906 SHAFT                     4690</v>
          </cell>
        </row>
        <row r="4319">
          <cell r="B4319" t="str">
            <v>SHF-8501013</v>
          </cell>
          <cell r="C4319" t="str">
            <v>MISSING</v>
          </cell>
          <cell r="D4319" t="str">
            <v>M00</v>
          </cell>
          <cell r="F4319" t="str">
            <v>X</v>
          </cell>
          <cell r="G4319">
            <v>36144</v>
          </cell>
          <cell r="M4319" t="str">
            <v>A290-7002-X111 SHAFT      A290-7002-</v>
          </cell>
        </row>
        <row r="4320">
          <cell r="B4320" t="str">
            <v>SHF-8501014</v>
          </cell>
          <cell r="C4320" t="str">
            <v>MISSING</v>
          </cell>
          <cell r="D4320" t="str">
            <v>M00</v>
          </cell>
          <cell r="F4320" t="str">
            <v>X</v>
          </cell>
          <cell r="G4320">
            <v>36144</v>
          </cell>
          <cell r="M4320" t="str">
            <v>A290-7002-X133 SHAFT      A290-7002-</v>
          </cell>
        </row>
        <row r="4321">
          <cell r="B4321" t="str">
            <v>SHF-8501015</v>
          </cell>
          <cell r="C4321" t="str">
            <v>MISSING</v>
          </cell>
          <cell r="D4321" t="str">
            <v>M00</v>
          </cell>
          <cell r="F4321" t="str">
            <v>X</v>
          </cell>
          <cell r="G4321">
            <v>36144</v>
          </cell>
          <cell r="M4321" t="str">
            <v>AT#730138 SHAFT</v>
          </cell>
        </row>
        <row r="4322">
          <cell r="B4322" t="str">
            <v>SHF-8501016</v>
          </cell>
          <cell r="C4322" t="str">
            <v>MISSING</v>
          </cell>
          <cell r="D4322" t="str">
            <v>M00</v>
          </cell>
          <cell r="F4322" t="str">
            <v>X</v>
          </cell>
          <cell r="G4322">
            <v>36144</v>
          </cell>
          <cell r="M4322" t="str">
            <v>CYLINDER SHAFT 4240              424</v>
          </cell>
        </row>
        <row r="4323">
          <cell r="B4323" t="str">
            <v>SHF-8501017</v>
          </cell>
          <cell r="C4323" t="str">
            <v>MISSING</v>
          </cell>
          <cell r="D4323" t="str">
            <v>M00</v>
          </cell>
          <cell r="F4323" t="str">
            <v>X</v>
          </cell>
          <cell r="G4323">
            <v>36144</v>
          </cell>
          <cell r="M4323" t="str">
            <v>DRESSER SHAFT 571182C          57118</v>
          </cell>
        </row>
        <row r="4324">
          <cell r="B4324" t="str">
            <v>SHF-8501018</v>
          </cell>
          <cell r="C4324" t="str">
            <v>MISSING</v>
          </cell>
          <cell r="D4324" t="str">
            <v>M00</v>
          </cell>
          <cell r="F4324" t="str">
            <v>X</v>
          </cell>
          <cell r="G4324">
            <v>36144</v>
          </cell>
          <cell r="M4324" t="str">
            <v>GC1-2258-B SHAFT, PINION      GC1-22</v>
          </cell>
        </row>
        <row r="4325">
          <cell r="B4325" t="str">
            <v>SHF-8501019</v>
          </cell>
          <cell r="C4325" t="str">
            <v>MISSING</v>
          </cell>
          <cell r="D4325" t="str">
            <v>M00</v>
          </cell>
          <cell r="F4325" t="str">
            <v>X</v>
          </cell>
          <cell r="G4325">
            <v>36144</v>
          </cell>
          <cell r="M4325" t="str">
            <v>GC1-2362 SHAFT &amp; BEVEL GEAR SET</v>
          </cell>
        </row>
        <row r="4326">
          <cell r="B4326" t="str">
            <v>SHF-8501020</v>
          </cell>
          <cell r="C4326" t="str">
            <v>MISSING</v>
          </cell>
          <cell r="D4326" t="str">
            <v>M00</v>
          </cell>
          <cell r="F4326" t="str">
            <v>X</v>
          </cell>
          <cell r="G4326">
            <v>36144</v>
          </cell>
          <cell r="M4326" t="str">
            <v>GC1-5695 SHAFT, WORM GEAR       GC1-</v>
          </cell>
        </row>
        <row r="4327">
          <cell r="B4327" t="str">
            <v>SHF-8501021</v>
          </cell>
          <cell r="C4327" t="str">
            <v>MISSING</v>
          </cell>
          <cell r="D4327" t="str">
            <v>M00</v>
          </cell>
          <cell r="F4327" t="str">
            <v>X</v>
          </cell>
          <cell r="G4327">
            <v>36144</v>
          </cell>
          <cell r="M4327" t="str">
            <v>GCU-1815 GEAR SHAFT FOR HONE</v>
          </cell>
        </row>
        <row r="4328">
          <cell r="B4328" t="str">
            <v>SHF-8501022</v>
          </cell>
          <cell r="C4328" t="str">
            <v>MISSING</v>
          </cell>
          <cell r="D4328" t="str">
            <v>M00</v>
          </cell>
          <cell r="F4328" t="str">
            <v>X</v>
          </cell>
          <cell r="G4328">
            <v>36144</v>
          </cell>
          <cell r="M4328" t="str">
            <v>GEAR SHAFT FOR AC              3203-</v>
          </cell>
        </row>
        <row r="4329">
          <cell r="B4329" t="str">
            <v>SHF-8501023</v>
          </cell>
          <cell r="C4329" t="str">
            <v>MISSING</v>
          </cell>
          <cell r="D4329" t="str">
            <v>M00</v>
          </cell>
          <cell r="F4329" t="str">
            <v>X</v>
          </cell>
          <cell r="G4329">
            <v>36144</v>
          </cell>
          <cell r="M4329" t="str">
            <v>GHD441 SHAFT                   GHD44</v>
          </cell>
        </row>
        <row r="4330">
          <cell r="B4330" t="str">
            <v>SHF-8501024</v>
          </cell>
          <cell r="C4330" t="str">
            <v>MISSING</v>
          </cell>
          <cell r="D4330" t="str">
            <v>M00</v>
          </cell>
          <cell r="F4330" t="str">
            <v>X</v>
          </cell>
          <cell r="G4330">
            <v>36144</v>
          </cell>
          <cell r="M4330" t="str">
            <v>HOB ARBOR SHAFT - SPECIAL MADE</v>
          </cell>
        </row>
        <row r="4331">
          <cell r="B4331" t="str">
            <v>SHF-8501025</v>
          </cell>
          <cell r="C4331" t="str">
            <v>MISSING</v>
          </cell>
          <cell r="D4331" t="str">
            <v>M00</v>
          </cell>
          <cell r="F4331" t="str">
            <v>X</v>
          </cell>
          <cell r="G4331">
            <v>36144</v>
          </cell>
          <cell r="M4331" t="str">
            <v>N5660 SHAFT &amp; FLANGE            N566</v>
          </cell>
        </row>
        <row r="4332">
          <cell r="B4332" t="str">
            <v>SHF-851010</v>
          </cell>
          <cell r="C4332" t="str">
            <v>MISSING</v>
          </cell>
          <cell r="D4332" t="str">
            <v>M00</v>
          </cell>
          <cell r="G4332">
            <v>37956</v>
          </cell>
          <cell r="M4332" t="str">
            <v>1 1/4" X 10 FT THOMPSON SHAFTING</v>
          </cell>
        </row>
        <row r="4333">
          <cell r="B4333" t="str">
            <v>SHF-851011</v>
          </cell>
          <cell r="C4333" t="str">
            <v>MISSING</v>
          </cell>
          <cell r="D4333" t="str">
            <v>M00</v>
          </cell>
          <cell r="F4333" t="str">
            <v>X</v>
          </cell>
          <cell r="G4333">
            <v>36144</v>
          </cell>
          <cell r="M4333" t="str">
            <v>2961 SHAFT                      2961</v>
          </cell>
        </row>
        <row r="4334">
          <cell r="B4334" t="str">
            <v>SHF-851012</v>
          </cell>
          <cell r="C4334" t="str">
            <v>MISSING</v>
          </cell>
          <cell r="D4334" t="str">
            <v>M00</v>
          </cell>
          <cell r="F4334" t="str">
            <v>X</v>
          </cell>
          <cell r="G4334">
            <v>36168</v>
          </cell>
          <cell r="M4334" t="str">
            <v>46906 SHAFT                     4690</v>
          </cell>
        </row>
        <row r="4335">
          <cell r="B4335" t="str">
            <v>SHF-851013</v>
          </cell>
          <cell r="C4335" t="str">
            <v>MISSING</v>
          </cell>
          <cell r="D4335" t="str">
            <v>M00</v>
          </cell>
          <cell r="F4335" t="str">
            <v>X</v>
          </cell>
          <cell r="G4335">
            <v>36185</v>
          </cell>
          <cell r="M4335" t="str">
            <v>A290-7002-X111 SHAFT      A290-7002-</v>
          </cell>
        </row>
        <row r="4336">
          <cell r="B4336" t="str">
            <v>SHF-851014</v>
          </cell>
          <cell r="C4336" t="str">
            <v>MISSING</v>
          </cell>
          <cell r="D4336" t="str">
            <v>M00</v>
          </cell>
          <cell r="G4336">
            <v>37937</v>
          </cell>
          <cell r="M4336" t="str">
            <v>DEL* A290-7002-X133 SHAFT A290-7002-</v>
          </cell>
        </row>
        <row r="4337">
          <cell r="B4337" t="str">
            <v>SHF-851015</v>
          </cell>
          <cell r="C4337" t="str">
            <v>MISSING</v>
          </cell>
          <cell r="D4337" t="str">
            <v>M00</v>
          </cell>
          <cell r="F4337" t="str">
            <v>X</v>
          </cell>
          <cell r="G4337">
            <v>36168</v>
          </cell>
          <cell r="M4337" t="str">
            <v>AT#730138 SHAFT</v>
          </cell>
        </row>
        <row r="4338">
          <cell r="B4338" t="str">
            <v>SHF-851016</v>
          </cell>
          <cell r="C4338" t="str">
            <v>MISSING</v>
          </cell>
          <cell r="D4338" t="str">
            <v>M00</v>
          </cell>
          <cell r="G4338">
            <v>37958</v>
          </cell>
          <cell r="M4338" t="str">
            <v>CYLINDER SHAFT 4240              424</v>
          </cell>
        </row>
        <row r="4339">
          <cell r="B4339" t="str">
            <v>SHF-851017</v>
          </cell>
          <cell r="C4339" t="str">
            <v>MISSING</v>
          </cell>
          <cell r="D4339" t="str">
            <v>M00</v>
          </cell>
          <cell r="F4339" t="str">
            <v>X</v>
          </cell>
          <cell r="G4339">
            <v>36185</v>
          </cell>
          <cell r="M4339" t="str">
            <v>DRESSER SHAFT 571182C          57118</v>
          </cell>
        </row>
        <row r="4340">
          <cell r="B4340" t="str">
            <v>SHF-851018</v>
          </cell>
          <cell r="C4340" t="str">
            <v>MISSING</v>
          </cell>
          <cell r="D4340" t="str">
            <v>M00</v>
          </cell>
          <cell r="F4340" t="str">
            <v>X</v>
          </cell>
          <cell r="G4340">
            <v>36185</v>
          </cell>
          <cell r="M4340" t="str">
            <v>GC1-2258-B SHAFT, PINION      GC1-22</v>
          </cell>
        </row>
        <row r="4341">
          <cell r="B4341" t="str">
            <v>SHF-851019</v>
          </cell>
          <cell r="C4341" t="str">
            <v>MISSING</v>
          </cell>
          <cell r="D4341" t="str">
            <v>M00</v>
          </cell>
          <cell r="F4341" t="str">
            <v>X</v>
          </cell>
          <cell r="G4341">
            <v>36906</v>
          </cell>
          <cell r="M4341" t="str">
            <v>GC1-2362 SHAFT &amp; BEVEL GEAR SET</v>
          </cell>
        </row>
        <row r="4342">
          <cell r="B4342" t="str">
            <v>SHF-851020</v>
          </cell>
          <cell r="C4342" t="str">
            <v>MISSING</v>
          </cell>
          <cell r="D4342" t="str">
            <v>M00</v>
          </cell>
          <cell r="F4342" t="str">
            <v>X</v>
          </cell>
          <cell r="G4342">
            <v>36906</v>
          </cell>
          <cell r="M4342" t="str">
            <v>GC1-5695 SHAFT, WORM GEAR       GC1-</v>
          </cell>
        </row>
        <row r="4343">
          <cell r="B4343" t="str">
            <v>SHF-851021</v>
          </cell>
          <cell r="C4343" t="str">
            <v>MISSING</v>
          </cell>
          <cell r="D4343" t="str">
            <v>M00</v>
          </cell>
          <cell r="F4343" t="str">
            <v>X</v>
          </cell>
          <cell r="G4343">
            <v>36168</v>
          </cell>
          <cell r="M4343" t="str">
            <v>GCU-1815 GEAR SHAFT FOR HONE</v>
          </cell>
        </row>
        <row r="4344">
          <cell r="B4344" t="str">
            <v>SHF-851022</v>
          </cell>
          <cell r="C4344" t="str">
            <v>MISSING</v>
          </cell>
          <cell r="D4344" t="str">
            <v>M00</v>
          </cell>
          <cell r="G4344">
            <v>37943</v>
          </cell>
          <cell r="M4344" t="str">
            <v>DEL*GEAR SHAFT FOR AC     3203-1018</v>
          </cell>
        </row>
        <row r="4345">
          <cell r="B4345" t="str">
            <v>SHF-851023</v>
          </cell>
          <cell r="C4345" t="str">
            <v>MISSING</v>
          </cell>
          <cell r="D4345" t="str">
            <v>M00</v>
          </cell>
          <cell r="F4345" t="str">
            <v>X</v>
          </cell>
          <cell r="G4345">
            <v>36168</v>
          </cell>
          <cell r="M4345" t="str">
            <v>GHD441 SHAFT                   GHD44</v>
          </cell>
        </row>
        <row r="4346">
          <cell r="B4346" t="str">
            <v>SHF-851024</v>
          </cell>
          <cell r="C4346" t="str">
            <v>MISSING</v>
          </cell>
          <cell r="D4346" t="str">
            <v>M00</v>
          </cell>
          <cell r="F4346" t="str">
            <v>X</v>
          </cell>
          <cell r="G4346">
            <v>36168</v>
          </cell>
          <cell r="M4346" t="str">
            <v>HOB ARBOR SHAFT - SPECIAL MADE</v>
          </cell>
        </row>
        <row r="4347">
          <cell r="B4347" t="str">
            <v>SHF-851025</v>
          </cell>
          <cell r="C4347" t="str">
            <v>MISSING</v>
          </cell>
          <cell r="D4347" t="str">
            <v>M00</v>
          </cell>
          <cell r="G4347">
            <v>37902</v>
          </cell>
          <cell r="M4347" t="str">
            <v>DEL*N5660 SHAFT &amp; FLANGE NATCO   N56</v>
          </cell>
        </row>
        <row r="4348">
          <cell r="B4348" t="str">
            <v>SHF-851026</v>
          </cell>
          <cell r="C4348" t="str">
            <v>MISSING</v>
          </cell>
          <cell r="D4348" t="str">
            <v>M00</v>
          </cell>
          <cell r="F4348" t="str">
            <v>X</v>
          </cell>
          <cell r="G4348">
            <v>36881</v>
          </cell>
          <cell r="M4348" t="str">
            <v>P/N 1893 12" SHAFT              P/N</v>
          </cell>
        </row>
        <row r="4349">
          <cell r="B4349" t="str">
            <v>SHF-851027</v>
          </cell>
          <cell r="C4349" t="str">
            <v>MISSING</v>
          </cell>
          <cell r="D4349" t="str">
            <v>M00</v>
          </cell>
          <cell r="F4349" t="str">
            <v>X</v>
          </cell>
          <cell r="G4349">
            <v>36906</v>
          </cell>
          <cell r="M4349" t="str">
            <v>PISTON SHAFT</v>
          </cell>
        </row>
        <row r="4350">
          <cell r="B4350" t="str">
            <v>SHF-851028</v>
          </cell>
          <cell r="C4350" t="str">
            <v>MISSING</v>
          </cell>
          <cell r="D4350" t="str">
            <v>M00</v>
          </cell>
          <cell r="F4350" t="str">
            <v>X</v>
          </cell>
          <cell r="G4350">
            <v>36906</v>
          </cell>
          <cell r="M4350" t="str">
            <v>ROBOT ADAPTER SHAFT       A290-7002-</v>
          </cell>
        </row>
        <row r="4351">
          <cell r="B4351" t="str">
            <v>SHF-851029</v>
          </cell>
          <cell r="C4351" t="str">
            <v>MISSING</v>
          </cell>
          <cell r="D4351" t="str">
            <v>M00</v>
          </cell>
          <cell r="G4351">
            <v>37958</v>
          </cell>
          <cell r="M4351" t="str">
            <v>ROD FOR HONE GHD-198           GHD-1</v>
          </cell>
        </row>
        <row r="4352">
          <cell r="B4352" t="str">
            <v>SHF-851030</v>
          </cell>
          <cell r="C4352" t="str">
            <v>MISSING</v>
          </cell>
          <cell r="D4352" t="str">
            <v>M00</v>
          </cell>
          <cell r="G4352">
            <v>37958</v>
          </cell>
          <cell r="M4352" t="str">
            <v>ROD, CLAMP RED RING SHAVER</v>
          </cell>
        </row>
        <row r="4353">
          <cell r="B4353" t="str">
            <v>SHF-851031</v>
          </cell>
          <cell r="C4353" t="str">
            <v>MISSING</v>
          </cell>
          <cell r="D4353" t="str">
            <v>M00</v>
          </cell>
          <cell r="F4353" t="str">
            <v>X</v>
          </cell>
          <cell r="G4353">
            <v>37916</v>
          </cell>
          <cell r="M4353" t="str">
            <v>DEL*ROD, LOCKING BOLT  568-328-103</v>
          </cell>
        </row>
        <row r="4354">
          <cell r="B4354" t="str">
            <v>SHF-851032</v>
          </cell>
          <cell r="C4354" t="str">
            <v>MISSING</v>
          </cell>
          <cell r="D4354" t="str">
            <v>M00</v>
          </cell>
          <cell r="G4354">
            <v>37958</v>
          </cell>
          <cell r="M4354" t="str">
            <v>SPLINE GHD440                  GHD-4</v>
          </cell>
        </row>
        <row r="4355">
          <cell r="B4355" t="str">
            <v>SHF-851033</v>
          </cell>
          <cell r="C4355" t="str">
            <v>MISSING</v>
          </cell>
          <cell r="D4355" t="str">
            <v>M00</v>
          </cell>
          <cell r="G4355">
            <v>37958</v>
          </cell>
          <cell r="M4355" t="str">
            <v>SPLINE GHD442                  GHD-4</v>
          </cell>
        </row>
        <row r="4356">
          <cell r="B4356" t="str">
            <v>SHF-851034</v>
          </cell>
          <cell r="C4356" t="str">
            <v>MISSING</v>
          </cell>
          <cell r="D4356" t="str">
            <v>M00</v>
          </cell>
          <cell r="G4356">
            <v>37958</v>
          </cell>
          <cell r="M4356" t="str">
            <v>WORM SHAFT GCY243                GCY</v>
          </cell>
        </row>
        <row r="4357">
          <cell r="B4357" t="str">
            <v>SHF-851664</v>
          </cell>
          <cell r="C4357" t="str">
            <v>MISSING</v>
          </cell>
          <cell r="D4357" t="str">
            <v>M00</v>
          </cell>
          <cell r="G4357">
            <v>37958</v>
          </cell>
          <cell r="M4357" t="str">
            <v>6459K58 HARDENED PRECISION SHAFT (MO</v>
          </cell>
        </row>
        <row r="4358">
          <cell r="B4358" t="str">
            <v>SHO-851136</v>
          </cell>
          <cell r="C4358" t="str">
            <v>MISSING</v>
          </cell>
          <cell r="D4358" t="str">
            <v>M00</v>
          </cell>
          <cell r="G4358">
            <v>37951</v>
          </cell>
          <cell r="M4358" t="str">
            <v>277271102 SHOC ABSORBER (MESHING)LIE</v>
          </cell>
        </row>
        <row r="4359">
          <cell r="B4359" t="str">
            <v>SLA-320302</v>
          </cell>
          <cell r="C4359" t="str">
            <v>MISSING</v>
          </cell>
          <cell r="D4359">
            <v>700</v>
          </cell>
          <cell r="G4359">
            <v>38048</v>
          </cell>
          <cell r="H4359" t="str">
            <v>SLA-320302</v>
          </cell>
          <cell r="M4359" t="str">
            <v>GRINDING WHEEL</v>
          </cell>
        </row>
        <row r="4360">
          <cell r="B4360" t="str">
            <v>SLA-381216</v>
          </cell>
          <cell r="C4360" t="str">
            <v>MISSING</v>
          </cell>
          <cell r="D4360">
            <v>700</v>
          </cell>
          <cell r="G4360">
            <v>38157</v>
          </cell>
          <cell r="H4360" t="str">
            <v>SLA-381216</v>
          </cell>
          <cell r="M4360" t="str">
            <v>GRINDING WHEEL L2161985-1 500X25.4X2</v>
          </cell>
        </row>
        <row r="4361">
          <cell r="B4361" t="str">
            <v>SLA-800382</v>
          </cell>
          <cell r="C4361" t="str">
            <v>MISSING</v>
          </cell>
          <cell r="D4361">
            <v>700</v>
          </cell>
          <cell r="G4361">
            <v>37927</v>
          </cell>
          <cell r="M4361" t="str">
            <v>DRES-STICK,1"ROUND37C24 61463610382</v>
          </cell>
        </row>
        <row r="4362">
          <cell r="B4362" t="str">
            <v>SLA-800383</v>
          </cell>
          <cell r="C4362" t="str">
            <v>MISSING</v>
          </cell>
          <cell r="D4362">
            <v>700</v>
          </cell>
          <cell r="F4362" t="str">
            <v>X</v>
          </cell>
          <cell r="G4362">
            <v>38182</v>
          </cell>
          <cell r="M4362" t="str">
            <v>DRESSING STICK, NORBIDE  #293217</v>
          </cell>
        </row>
        <row r="4363">
          <cell r="B4363" t="str">
            <v>SLA-800384</v>
          </cell>
          <cell r="C4363" t="str">
            <v>MISSING</v>
          </cell>
          <cell r="D4363">
            <v>700</v>
          </cell>
          <cell r="G4363">
            <v>38082</v>
          </cell>
          <cell r="M4363" t="str">
            <v>GRIND WHEEL</v>
          </cell>
        </row>
        <row r="4364">
          <cell r="B4364" t="str">
            <v>SLA-800385</v>
          </cell>
          <cell r="C4364" t="str">
            <v>MISSING</v>
          </cell>
          <cell r="D4364">
            <v>700</v>
          </cell>
          <cell r="G4364">
            <v>38061</v>
          </cell>
          <cell r="M4364" t="str">
            <v>GRIND WHEEL</v>
          </cell>
        </row>
        <row r="4365">
          <cell r="B4365" t="str">
            <v>SLA-800386</v>
          </cell>
          <cell r="C4365" t="str">
            <v>MISSING</v>
          </cell>
          <cell r="D4365">
            <v>700</v>
          </cell>
          <cell r="G4365">
            <v>38061</v>
          </cell>
          <cell r="M4365" t="str">
            <v>GRIND WHEEL</v>
          </cell>
        </row>
        <row r="4366">
          <cell r="B4366" t="str">
            <v>SLA-800387</v>
          </cell>
          <cell r="C4366" t="str">
            <v>MISSING</v>
          </cell>
          <cell r="D4366">
            <v>700</v>
          </cell>
          <cell r="G4366">
            <v>38056</v>
          </cell>
          <cell r="M4366" t="str">
            <v>GRIND WHEEL</v>
          </cell>
        </row>
        <row r="4367">
          <cell r="B4367" t="str">
            <v>SLA-800388</v>
          </cell>
          <cell r="C4367" t="str">
            <v>MISSING</v>
          </cell>
          <cell r="D4367">
            <v>700</v>
          </cell>
          <cell r="F4367" t="str">
            <v>X</v>
          </cell>
          <cell r="G4367">
            <v>37924</v>
          </cell>
          <cell r="M4367" t="str">
            <v>HEALD SPINDLE #118519</v>
          </cell>
        </row>
        <row r="4368">
          <cell r="B4368" t="str">
            <v>SLA-800389</v>
          </cell>
          <cell r="C4368" t="str">
            <v>MISSING</v>
          </cell>
          <cell r="D4368">
            <v>700</v>
          </cell>
          <cell r="E4368" t="str">
            <v>F</v>
          </cell>
          <cell r="G4368">
            <v>38100</v>
          </cell>
          <cell r="M4368" t="str">
            <v>MOUNTED POINT</v>
          </cell>
        </row>
        <row r="4369">
          <cell r="B4369" t="str">
            <v>SLA-800390</v>
          </cell>
          <cell r="C4369" t="str">
            <v>MISSING</v>
          </cell>
          <cell r="D4369">
            <v>700</v>
          </cell>
          <cell r="F4369" t="str">
            <v>X</v>
          </cell>
          <cell r="G4369">
            <v>36456</v>
          </cell>
          <cell r="M4369" t="str">
            <v>MOUNTED WHEEL</v>
          </cell>
        </row>
        <row r="4370">
          <cell r="B4370" t="str">
            <v>SLA-800391</v>
          </cell>
          <cell r="C4370" t="str">
            <v>MISSING</v>
          </cell>
          <cell r="D4370">
            <v>700</v>
          </cell>
          <cell r="F4370" t="str">
            <v>X</v>
          </cell>
          <cell r="G4370">
            <v>36843</v>
          </cell>
          <cell r="M4370" t="str">
            <v>PULLEY, 1.5" PULLEY/#02498/#7-5052A</v>
          </cell>
        </row>
        <row r="4371">
          <cell r="B4371" t="str">
            <v>SLA-800392</v>
          </cell>
          <cell r="C4371" t="str">
            <v>MISSING</v>
          </cell>
          <cell r="D4371">
            <v>700</v>
          </cell>
          <cell r="F4371" t="str">
            <v>X</v>
          </cell>
          <cell r="G4371">
            <v>36457</v>
          </cell>
          <cell r="M4371" t="str">
            <v>PULLEY, 7.5" FOR GRINDER</v>
          </cell>
        </row>
        <row r="4372">
          <cell r="B4372" t="str">
            <v>SLA-800393</v>
          </cell>
          <cell r="C4372" t="str">
            <v>MISSING</v>
          </cell>
          <cell r="D4372">
            <v>700</v>
          </cell>
          <cell r="F4372" t="str">
            <v>X</v>
          </cell>
          <cell r="G4372">
            <v>36843</v>
          </cell>
          <cell r="M4372" t="str">
            <v>PULLEY, HEALD #43G SOPKO #02499</v>
          </cell>
        </row>
        <row r="4373">
          <cell r="B4373" t="str">
            <v>SLA-800394</v>
          </cell>
          <cell r="C4373" t="str">
            <v>MISSING</v>
          </cell>
          <cell r="D4373">
            <v>700</v>
          </cell>
          <cell r="G4373">
            <v>37924</v>
          </cell>
          <cell r="M4373" t="str">
            <v>PULLEY, HEALD 43G FLAT BELT/#02492</v>
          </cell>
        </row>
        <row r="4374">
          <cell r="B4374" t="str">
            <v>SLA-800395</v>
          </cell>
          <cell r="C4374" t="str">
            <v>MISSING</v>
          </cell>
          <cell r="D4374">
            <v>700</v>
          </cell>
          <cell r="F4374" t="str">
            <v>X</v>
          </cell>
          <cell r="G4374">
            <v>36698</v>
          </cell>
          <cell r="M4374" t="str">
            <v>SPINDLE, 11,000 RPM HEALD SN 85722 d</v>
          </cell>
        </row>
        <row r="4375">
          <cell r="B4375" t="str">
            <v>SLA-800396</v>
          </cell>
          <cell r="C4375" t="str">
            <v>MISSING</v>
          </cell>
          <cell r="D4375">
            <v>700</v>
          </cell>
          <cell r="F4375" t="str">
            <v>X</v>
          </cell>
          <cell r="G4375">
            <v>36456</v>
          </cell>
          <cell r="M4375" t="str">
            <v>SPINDLE, 11,000 RPM HEALD SN 95799</v>
          </cell>
        </row>
        <row r="4376">
          <cell r="B4376" t="str">
            <v>SLA-800397</v>
          </cell>
          <cell r="C4376" t="str">
            <v>MISSING</v>
          </cell>
          <cell r="D4376">
            <v>700</v>
          </cell>
          <cell r="F4376" t="str">
            <v>X</v>
          </cell>
          <cell r="G4376">
            <v>36698</v>
          </cell>
          <cell r="M4376" t="str">
            <v>SPINDLE, 14,000 RPM HEALD SN 118522</v>
          </cell>
        </row>
        <row r="4377">
          <cell r="B4377" t="str">
            <v>SLA-800398</v>
          </cell>
          <cell r="C4377" t="str">
            <v>MISSING</v>
          </cell>
          <cell r="D4377">
            <v>700</v>
          </cell>
          <cell r="F4377" t="str">
            <v>X</v>
          </cell>
          <cell r="G4377">
            <v>36514</v>
          </cell>
          <cell r="M4377" t="str">
            <v>SPINDLE, 14,000 RPM HEALD SN 98314</v>
          </cell>
        </row>
        <row r="4378">
          <cell r="B4378" t="str">
            <v>SLA-800399</v>
          </cell>
          <cell r="C4378" t="str">
            <v>MISSING</v>
          </cell>
          <cell r="D4378">
            <v>700</v>
          </cell>
          <cell r="F4378" t="str">
            <v>X</v>
          </cell>
          <cell r="G4378">
            <v>36457</v>
          </cell>
          <cell r="M4378" t="str">
            <v>SPINDLE, 17,500 RPM HEALD 96489</v>
          </cell>
        </row>
        <row r="4379">
          <cell r="B4379" t="str">
            <v>SLA-800400</v>
          </cell>
          <cell r="C4379" t="str">
            <v>MISSING</v>
          </cell>
          <cell r="D4379">
            <v>700</v>
          </cell>
          <cell r="G4379">
            <v>37924</v>
          </cell>
          <cell r="M4379" t="str">
            <v>SPINDLE, 17,500 RPM HEALD SN 99806</v>
          </cell>
        </row>
        <row r="4380">
          <cell r="B4380" t="str">
            <v>SLA-800401</v>
          </cell>
          <cell r="C4380" t="str">
            <v>MISSING</v>
          </cell>
          <cell r="D4380">
            <v>700</v>
          </cell>
          <cell r="F4380" t="str">
            <v>X</v>
          </cell>
          <cell r="G4380">
            <v>36457</v>
          </cell>
          <cell r="M4380" t="str">
            <v>SPINDLE, 18,000 BRYANT 2-27265</v>
          </cell>
        </row>
        <row r="4381">
          <cell r="B4381" t="str">
            <v>SLA-800402</v>
          </cell>
          <cell r="C4381" t="str">
            <v>MISSING</v>
          </cell>
          <cell r="D4381">
            <v>700</v>
          </cell>
          <cell r="F4381" t="str">
            <v>X</v>
          </cell>
          <cell r="G4381">
            <v>36457</v>
          </cell>
          <cell r="M4381" t="str">
            <v>SPINDLE, 18,000 BRYANT 2-27271</v>
          </cell>
        </row>
        <row r="4382">
          <cell r="B4382" t="str">
            <v>SLA-800403</v>
          </cell>
          <cell r="C4382" t="str">
            <v>MISSING</v>
          </cell>
          <cell r="D4382">
            <v>700</v>
          </cell>
          <cell r="F4382" t="str">
            <v>X</v>
          </cell>
          <cell r="G4382">
            <v>36457</v>
          </cell>
          <cell r="M4382" t="str">
            <v>SPINDLE, 18,000 BRYANT 3-27264</v>
          </cell>
        </row>
        <row r="4383">
          <cell r="B4383" t="str">
            <v>SLA-800404</v>
          </cell>
          <cell r="C4383" t="str">
            <v>MISSING</v>
          </cell>
          <cell r="D4383">
            <v>700</v>
          </cell>
          <cell r="F4383" t="str">
            <v>X</v>
          </cell>
          <cell r="G4383">
            <v>36457</v>
          </cell>
          <cell r="M4383" t="str">
            <v>SPINDLE, 18,000 BRYANT SN#27268</v>
          </cell>
        </row>
        <row r="4384">
          <cell r="B4384" t="str">
            <v>SLA-800405</v>
          </cell>
          <cell r="C4384" t="str">
            <v>MISSING</v>
          </cell>
          <cell r="D4384">
            <v>700</v>
          </cell>
          <cell r="F4384" t="str">
            <v>X</v>
          </cell>
          <cell r="G4384">
            <v>36457</v>
          </cell>
          <cell r="M4384" t="str">
            <v>SPINDLE, 2-21512 18,000 RPM BRYANT</v>
          </cell>
        </row>
        <row r="4385">
          <cell r="B4385" t="str">
            <v>SLA-800406</v>
          </cell>
          <cell r="C4385" t="str">
            <v>MISSING</v>
          </cell>
          <cell r="D4385">
            <v>700</v>
          </cell>
          <cell r="F4385" t="str">
            <v>X</v>
          </cell>
          <cell r="G4385">
            <v>36457</v>
          </cell>
          <cell r="M4385" t="str">
            <v>SPINDLE, 45,000 HEALD SN103327</v>
          </cell>
        </row>
        <row r="4386">
          <cell r="B4386" t="str">
            <v>SLA-800407</v>
          </cell>
          <cell r="C4386" t="str">
            <v>MISSING</v>
          </cell>
          <cell r="D4386">
            <v>700</v>
          </cell>
          <cell r="F4386" t="str">
            <v>X</v>
          </cell>
          <cell r="G4386">
            <v>36457</v>
          </cell>
          <cell r="M4386" t="str">
            <v>SPINDLE, 45,000 RPM RED HEAD 125004</v>
          </cell>
        </row>
        <row r="4387">
          <cell r="B4387" t="str">
            <v>SLA-800408</v>
          </cell>
          <cell r="C4387" t="str">
            <v>MISSING</v>
          </cell>
          <cell r="D4387">
            <v>700</v>
          </cell>
          <cell r="F4387" t="str">
            <v>X</v>
          </cell>
          <cell r="G4387">
            <v>36457</v>
          </cell>
          <cell r="M4387" t="str">
            <v>SPINDLE, 45,000RPM HEALD #123808</v>
          </cell>
        </row>
        <row r="4388">
          <cell r="B4388" t="str">
            <v>SLA-800409</v>
          </cell>
          <cell r="C4388" t="str">
            <v>MISSING</v>
          </cell>
          <cell r="D4388">
            <v>700</v>
          </cell>
          <cell r="F4388" t="str">
            <v>X</v>
          </cell>
          <cell r="G4388">
            <v>36457</v>
          </cell>
          <cell r="M4388" t="str">
            <v>SPINDLE, 50,000 BRYANT M3-27272</v>
          </cell>
        </row>
        <row r="4389">
          <cell r="B4389" t="str">
            <v>SLA-800410</v>
          </cell>
          <cell r="C4389" t="str">
            <v>MISSING</v>
          </cell>
          <cell r="D4389">
            <v>700</v>
          </cell>
          <cell r="F4389" t="str">
            <v>X</v>
          </cell>
          <cell r="G4389">
            <v>36457</v>
          </cell>
          <cell r="M4389" t="str">
            <v>SPINDLE, 50,000 BRYANT M3-27273</v>
          </cell>
        </row>
        <row r="4390">
          <cell r="B4390" t="str">
            <v>SLA-800411</v>
          </cell>
          <cell r="C4390" t="str">
            <v>MISSING</v>
          </cell>
          <cell r="D4390">
            <v>700</v>
          </cell>
          <cell r="F4390" t="str">
            <v>X</v>
          </cell>
          <cell r="G4390">
            <v>36698</v>
          </cell>
          <cell r="M4390" t="str">
            <v>SPINDLE, 6,500 RPM HEALD SN 91526  d</v>
          </cell>
        </row>
        <row r="4391">
          <cell r="B4391" t="str">
            <v>SLA-800412</v>
          </cell>
          <cell r="C4391" t="str">
            <v>MISSING</v>
          </cell>
          <cell r="D4391">
            <v>700</v>
          </cell>
          <cell r="F4391" t="str">
            <v>X</v>
          </cell>
          <cell r="G4391">
            <v>36457</v>
          </cell>
          <cell r="M4391" t="str">
            <v>SPINDLE, 8,200 RPM HEALD SN 114369</v>
          </cell>
        </row>
        <row r="4392">
          <cell r="B4392" t="str">
            <v>SLA-800413</v>
          </cell>
          <cell r="C4392" t="str">
            <v>MISSING</v>
          </cell>
          <cell r="D4392">
            <v>700</v>
          </cell>
          <cell r="F4392" t="str">
            <v>X</v>
          </cell>
          <cell r="G4392">
            <v>36698</v>
          </cell>
          <cell r="M4392" t="str">
            <v>SPINDLE, HEALD 17,500 RPM SN#93933 d</v>
          </cell>
        </row>
        <row r="4393">
          <cell r="B4393" t="str">
            <v>SLA-800414</v>
          </cell>
          <cell r="C4393" t="str">
            <v>MISSING</v>
          </cell>
          <cell r="D4393">
            <v>700</v>
          </cell>
          <cell r="G4393">
            <v>37927</v>
          </cell>
          <cell r="M4393" t="str">
            <v>STONE, DRESSING 1 X 1 X 6  NORTON</v>
          </cell>
        </row>
        <row r="4394">
          <cell r="B4394" t="str">
            <v>SLA-800415</v>
          </cell>
          <cell r="C4394" t="str">
            <v>MISSING</v>
          </cell>
          <cell r="D4394">
            <v>700</v>
          </cell>
          <cell r="F4394" t="str">
            <v>X</v>
          </cell>
          <cell r="G4394">
            <v>38182</v>
          </cell>
          <cell r="M4394" t="str">
            <v>STONE, DRESSING 38A220HVBE</v>
          </cell>
        </row>
        <row r="4395">
          <cell r="B4395" t="str">
            <v>SLA-800416</v>
          </cell>
          <cell r="C4395" t="str">
            <v>MISSING</v>
          </cell>
          <cell r="D4395">
            <v>700</v>
          </cell>
          <cell r="F4395" t="str">
            <v>X</v>
          </cell>
          <cell r="G4395">
            <v>37924</v>
          </cell>
          <cell r="M4395" t="str">
            <v>WHEEL, 9 X 3/4 X 7 53A60-G12VBEP</v>
          </cell>
        </row>
        <row r="4396">
          <cell r="B4396" t="str">
            <v>SLA-800417</v>
          </cell>
          <cell r="C4396" t="str">
            <v>MISSING</v>
          </cell>
          <cell r="D4396">
            <v>700</v>
          </cell>
          <cell r="F4396" t="str">
            <v>X</v>
          </cell>
          <cell r="G4396">
            <v>36456</v>
          </cell>
          <cell r="M4396" t="str">
            <v>WHEEL, 9.5X3/4X7.5 53A60-G12VBEP</v>
          </cell>
        </row>
        <row r="4397">
          <cell r="B4397" t="str">
            <v>SLA-800418</v>
          </cell>
          <cell r="C4397" t="str">
            <v>MISSING</v>
          </cell>
          <cell r="D4397">
            <v>700</v>
          </cell>
          <cell r="F4397" t="str">
            <v>X</v>
          </cell>
          <cell r="G4397">
            <v>36843</v>
          </cell>
          <cell r="M4397" t="str">
            <v>SCREW,WHEELCUP3.5" X 2.75" X1.5"X1.2</v>
          </cell>
        </row>
        <row r="4398">
          <cell r="B4398" t="str">
            <v>SLA-800419</v>
          </cell>
          <cell r="C4398" t="str">
            <v>MISSING</v>
          </cell>
          <cell r="D4398">
            <v>700</v>
          </cell>
          <cell r="F4398" t="str">
            <v>X</v>
          </cell>
          <cell r="G4398">
            <v>36456</v>
          </cell>
          <cell r="M4398" t="str">
            <v>WHEEL, CUTOFF 12.25X1.25X1/8 A601</v>
          </cell>
        </row>
        <row r="4399">
          <cell r="B4399" t="str">
            <v>SLA-800420</v>
          </cell>
          <cell r="C4399" t="str">
            <v>MISSING</v>
          </cell>
          <cell r="D4399">
            <v>700</v>
          </cell>
          <cell r="F4399" t="str">
            <v>X</v>
          </cell>
          <cell r="G4399">
            <v>36456</v>
          </cell>
          <cell r="M4399" t="str">
            <v>WHEEL, CUTOFF 18 X 1/8 X 1  MRA</v>
          </cell>
        </row>
        <row r="4400">
          <cell r="B4400" t="str">
            <v>SLA-800421</v>
          </cell>
          <cell r="C4400" t="str">
            <v>MISSING</v>
          </cell>
          <cell r="D4400">
            <v>700</v>
          </cell>
          <cell r="F4400" t="str">
            <v>X</v>
          </cell>
          <cell r="G4400">
            <v>36456</v>
          </cell>
          <cell r="M4400" t="str">
            <v>WHEEL, CUTOFF 4" #5A 927</v>
          </cell>
        </row>
        <row r="4401">
          <cell r="B4401" t="str">
            <v>SLA-800422</v>
          </cell>
          <cell r="C4401" t="str">
            <v>MISSING</v>
          </cell>
          <cell r="D4401">
            <v>700</v>
          </cell>
          <cell r="G4401">
            <v>37856</v>
          </cell>
          <cell r="M4401" t="str">
            <v>WHEEL, FACE BEVEL 32A60J8VBE</v>
          </cell>
        </row>
        <row r="4402">
          <cell r="B4402" t="str">
            <v>SLA-800423</v>
          </cell>
          <cell r="C4402" t="str">
            <v>MISSING</v>
          </cell>
          <cell r="D4402">
            <v>700</v>
          </cell>
          <cell r="G4402">
            <v>37924</v>
          </cell>
          <cell r="M4402" t="str">
            <v>WHEEL, GRINDING  1-7/16 X 1 X 3/8</v>
          </cell>
        </row>
        <row r="4403">
          <cell r="B4403" t="str">
            <v>SLA-800424</v>
          </cell>
          <cell r="C4403" t="str">
            <v>MISSING</v>
          </cell>
          <cell r="D4403">
            <v>700</v>
          </cell>
          <cell r="F4403" t="str">
            <v>X</v>
          </cell>
          <cell r="G4403">
            <v>38076</v>
          </cell>
          <cell r="M4403" t="str">
            <v>WHEEL, GRINDING  60/80 MED GRIT</v>
          </cell>
        </row>
        <row r="4404">
          <cell r="B4404" t="str">
            <v>SLA-800425</v>
          </cell>
          <cell r="C4404" t="str">
            <v>MISSING</v>
          </cell>
          <cell r="D4404">
            <v>700</v>
          </cell>
          <cell r="G4404">
            <v>37924</v>
          </cell>
          <cell r="M4404" t="str">
            <v>WHEEL, GRINDING 66243418134</v>
          </cell>
        </row>
        <row r="4405">
          <cell r="B4405" t="str">
            <v>SLA-800426</v>
          </cell>
          <cell r="C4405" t="str">
            <v>MISSING</v>
          </cell>
          <cell r="D4405">
            <v>700</v>
          </cell>
          <cell r="G4405">
            <v>37924</v>
          </cell>
          <cell r="M4405" t="str">
            <v>WHEEL, GRINDING 25/32 x 1/2 X 1/4</v>
          </cell>
        </row>
        <row r="4406">
          <cell r="B4406" t="str">
            <v>SLA-800427</v>
          </cell>
          <cell r="C4406" t="str">
            <v>MISSING</v>
          </cell>
          <cell r="D4406">
            <v>700</v>
          </cell>
          <cell r="G4406">
            <v>37924</v>
          </cell>
          <cell r="M4406" t="str">
            <v>WHEEL, GRINDING66243512259 flat</v>
          </cell>
        </row>
        <row r="4407">
          <cell r="B4407" t="str">
            <v>SLA-800428</v>
          </cell>
          <cell r="C4407" t="str">
            <v>MISSING</v>
          </cell>
          <cell r="D4407">
            <v>700</v>
          </cell>
          <cell r="F4407" t="str">
            <v>X</v>
          </cell>
          <cell r="G4407">
            <v>38076</v>
          </cell>
          <cell r="M4407" t="str">
            <v>WHEEL,GRIND 38A60I8VBE 66253363947</v>
          </cell>
        </row>
        <row r="4408">
          <cell r="B4408" t="str">
            <v>SLA-800429</v>
          </cell>
          <cell r="C4408" t="str">
            <v>MISSING</v>
          </cell>
          <cell r="D4408">
            <v>700</v>
          </cell>
          <cell r="F4408" t="str">
            <v>X</v>
          </cell>
          <cell r="G4408">
            <v>38076</v>
          </cell>
          <cell r="M4408" t="str">
            <v>WHEEL, GRINDING 7 3/8 X 3/8 X 6 3/8</v>
          </cell>
        </row>
        <row r="4409">
          <cell r="B4409" t="str">
            <v>SLA-800430</v>
          </cell>
          <cell r="C4409" t="str">
            <v>MISSING</v>
          </cell>
          <cell r="D4409">
            <v>700</v>
          </cell>
          <cell r="F4409" t="str">
            <v>X</v>
          </cell>
          <cell r="G4409">
            <v>38076</v>
          </cell>
          <cell r="M4409" t="str">
            <v>WHEEL, GRINDING REDIN B-8-4</v>
          </cell>
        </row>
        <row r="4410">
          <cell r="B4410" t="str">
            <v>SLA-800431</v>
          </cell>
          <cell r="C4410" t="str">
            <v>MISSING</v>
          </cell>
          <cell r="D4410">
            <v>700</v>
          </cell>
          <cell r="G4410">
            <v>37924</v>
          </cell>
          <cell r="M4410" t="str">
            <v>WHEELPLATEMT97A54I6VL7-3/8"662530108</v>
          </cell>
        </row>
        <row r="4411">
          <cell r="B4411" t="str">
            <v>SLA-800432</v>
          </cell>
          <cell r="C4411" t="str">
            <v>MISSING</v>
          </cell>
          <cell r="D4411">
            <v>700</v>
          </cell>
          <cell r="G4411">
            <v>37924</v>
          </cell>
          <cell r="M4411" t="str">
            <v>WHEEL,GR 2 1/4X1 1/2X5/8 REC</v>
          </cell>
        </row>
        <row r="4412">
          <cell r="B4412" t="str">
            <v>SLA-800433</v>
          </cell>
          <cell r="C4412" t="str">
            <v>MISSING</v>
          </cell>
          <cell r="D4412">
            <v>700</v>
          </cell>
          <cell r="F4412" t="str">
            <v>X</v>
          </cell>
          <cell r="G4412">
            <v>38076</v>
          </cell>
          <cell r="M4412" t="str">
            <v>WHEEL,GRINDING 1 11/16 X 1.25 X 3/8</v>
          </cell>
        </row>
        <row r="4413">
          <cell r="B4413" t="str">
            <v>SLA-800591</v>
          </cell>
          <cell r="C4413" t="str">
            <v>MISSING</v>
          </cell>
          <cell r="D4413">
            <v>700</v>
          </cell>
          <cell r="F4413" t="str">
            <v>X</v>
          </cell>
          <cell r="G4413">
            <v>38076</v>
          </cell>
          <cell r="M4413" t="str">
            <v>WRENCH, ALLEN 9/16"</v>
          </cell>
        </row>
        <row r="4414">
          <cell r="B4414" t="str">
            <v>SLA-800596</v>
          </cell>
          <cell r="C4414" t="str">
            <v>MISSING</v>
          </cell>
          <cell r="D4414">
            <v>700</v>
          </cell>
          <cell r="F4414" t="str">
            <v>X</v>
          </cell>
          <cell r="G4414">
            <v>38076</v>
          </cell>
          <cell r="M4414" t="str">
            <v>PAD, GRIPPER RD 1/2 X 3/8" 10-32THD</v>
          </cell>
        </row>
        <row r="4415">
          <cell r="B4415" t="str">
            <v>SLA-800694</v>
          </cell>
          <cell r="C4415" t="str">
            <v>MISSING</v>
          </cell>
          <cell r="D4415">
            <v>700</v>
          </cell>
          <cell r="F4415" t="str">
            <v>X</v>
          </cell>
          <cell r="G4415">
            <v>38076</v>
          </cell>
          <cell r="M4415" t="str">
            <v>T-SLOT FOR HEALD 10" CHUCK UG-149</v>
          </cell>
        </row>
        <row r="4416">
          <cell r="B4416" t="str">
            <v>SLA-800695</v>
          </cell>
          <cell r="C4416" t="str">
            <v>MISSING</v>
          </cell>
          <cell r="D4416">
            <v>700</v>
          </cell>
          <cell r="F4416" t="str">
            <v>X</v>
          </cell>
          <cell r="G4416">
            <v>36457</v>
          </cell>
          <cell r="M4416" t="str">
            <v>GRINDER, CYCLONE 18,000 RPM REBUILT</v>
          </cell>
        </row>
        <row r="4417">
          <cell r="B4417" t="str">
            <v>SLA-800696</v>
          </cell>
          <cell r="C4417" t="str">
            <v>MISSING</v>
          </cell>
          <cell r="D4417">
            <v>700</v>
          </cell>
          <cell r="F4417" t="str">
            <v>X</v>
          </cell>
          <cell r="G4417">
            <v>38076</v>
          </cell>
          <cell r="M4417" t="str">
            <v>GRINDER, CYCLONE 18,000 RPMM DELETE</v>
          </cell>
        </row>
        <row r="4418">
          <cell r="B4418" t="str">
            <v>SLA-800697</v>
          </cell>
          <cell r="C4418" t="str">
            <v>MISSING</v>
          </cell>
          <cell r="D4418">
            <v>700</v>
          </cell>
          <cell r="F4418" t="str">
            <v>X</v>
          </cell>
          <cell r="G4418">
            <v>38076</v>
          </cell>
          <cell r="M4418" t="str">
            <v>HARD TURN CAGE OKUMA 3084445     DEL</v>
          </cell>
        </row>
        <row r="4419">
          <cell r="B4419" t="str">
            <v>SLA-800771</v>
          </cell>
          <cell r="C4419" t="str">
            <v>MISSING</v>
          </cell>
          <cell r="D4419">
            <v>700</v>
          </cell>
          <cell r="F4419" t="str">
            <v>X</v>
          </cell>
          <cell r="G4419">
            <v>38076</v>
          </cell>
          <cell r="M4419" t="str">
            <v>GRINDER, WHEEL SCREW</v>
          </cell>
        </row>
        <row r="4420">
          <cell r="B4420" t="str">
            <v>SLA-800775</v>
          </cell>
          <cell r="C4420" t="str">
            <v>MISSING</v>
          </cell>
          <cell r="D4420">
            <v>700</v>
          </cell>
          <cell r="G4420">
            <v>37924</v>
          </cell>
          <cell r="M4420" t="str">
            <v>GRINDER, QUILL 5/8"X1 1/2" LG</v>
          </cell>
        </row>
        <row r="4421">
          <cell r="B4421" t="str">
            <v>SLA-800818</v>
          </cell>
          <cell r="C4421" t="str">
            <v>MISSING</v>
          </cell>
          <cell r="D4421">
            <v>700</v>
          </cell>
          <cell r="F4421" t="str">
            <v>X</v>
          </cell>
          <cell r="G4421">
            <v>38076</v>
          </cell>
          <cell r="M4421" t="str">
            <v>DIAMOND DRESSER HOLDER</v>
          </cell>
        </row>
        <row r="4422">
          <cell r="B4422" t="str">
            <v>SLA-800820</v>
          </cell>
          <cell r="C4422" t="str">
            <v>MISSING</v>
          </cell>
          <cell r="D4422">
            <v>700</v>
          </cell>
          <cell r="F4422" t="str">
            <v>X</v>
          </cell>
          <cell r="G4422">
            <v>38076</v>
          </cell>
          <cell r="M4422" t="str">
            <v>REISHAUER GRIND WHEEL M11</v>
          </cell>
        </row>
        <row r="4423">
          <cell r="B4423" t="str">
            <v>SLA-800826</v>
          </cell>
          <cell r="C4423" t="str">
            <v>MISSING</v>
          </cell>
          <cell r="D4423">
            <v>700</v>
          </cell>
          <cell r="G4423">
            <v>38020</v>
          </cell>
          <cell r="M4423" t="str">
            <v>OBERLIN FILTER PAPER #720-4226</v>
          </cell>
        </row>
        <row r="4424">
          <cell r="B4424" t="str">
            <v>SLA-800847</v>
          </cell>
          <cell r="C4424" t="str">
            <v>MISSING</v>
          </cell>
          <cell r="D4424">
            <v>700</v>
          </cell>
          <cell r="G4424">
            <v>37924</v>
          </cell>
          <cell r="M4424" t="str">
            <v>Grind Wheel(Bore)207251(1.157x7/8x3/</v>
          </cell>
        </row>
        <row r="4425">
          <cell r="B4425" t="str">
            <v>SLA-800883</v>
          </cell>
          <cell r="C4425" t="str">
            <v>MISSING</v>
          </cell>
          <cell r="D4425">
            <v>700</v>
          </cell>
          <cell r="F4425" t="str">
            <v>X</v>
          </cell>
          <cell r="G4425">
            <v>38076</v>
          </cell>
          <cell r="M4425" t="str">
            <v>Wheel, Mounted GrindING WHEEL</v>
          </cell>
        </row>
        <row r="4426">
          <cell r="B4426" t="str">
            <v>SLA-800925</v>
          </cell>
          <cell r="C4426" t="str">
            <v>MISSING</v>
          </cell>
          <cell r="D4426">
            <v>700</v>
          </cell>
          <cell r="G4426">
            <v>38078</v>
          </cell>
          <cell r="M4426" t="str">
            <v>PAD,FRONT GRIPPER,H T ROBOT (PC)****</v>
          </cell>
        </row>
        <row r="4427">
          <cell r="B4427" t="str">
            <v>SLA-800926</v>
          </cell>
          <cell r="C4427" t="str">
            <v>MISSING</v>
          </cell>
          <cell r="D4427">
            <v>700</v>
          </cell>
          <cell r="G4427">
            <v>38078</v>
          </cell>
          <cell r="M4427" t="str">
            <v>PADS,REAR GRIPPER HT ROBOT (PC)</v>
          </cell>
        </row>
        <row r="4428">
          <cell r="B4428" t="str">
            <v>SLA-800975</v>
          </cell>
          <cell r="C4428" t="str">
            <v>MISSING</v>
          </cell>
          <cell r="D4428">
            <v>700</v>
          </cell>
          <cell r="G4428">
            <v>38198</v>
          </cell>
          <cell r="M4428" t="str">
            <v>GRIND WHEEL</v>
          </cell>
        </row>
        <row r="4429">
          <cell r="B4429" t="str">
            <v>SLA-801012</v>
          </cell>
          <cell r="C4429" t="str">
            <v>MISSING</v>
          </cell>
          <cell r="D4429">
            <v>700</v>
          </cell>
          <cell r="G4429">
            <v>38076</v>
          </cell>
          <cell r="M4429" t="str">
            <v>PULLEY REDHEAD LARGE TAPER HEALD GRI</v>
          </cell>
        </row>
        <row r="4430">
          <cell r="B4430" t="str">
            <v>SLA-801013</v>
          </cell>
          <cell r="C4430" t="str">
            <v>MISSING</v>
          </cell>
          <cell r="D4430">
            <v>700</v>
          </cell>
          <cell r="G4430">
            <v>37924</v>
          </cell>
          <cell r="M4430" t="str">
            <v>QUILL 5/8X18 THREAD SCREW RED HEAD H</v>
          </cell>
        </row>
        <row r="4431">
          <cell r="B4431" t="str">
            <v>SLA-801028</v>
          </cell>
          <cell r="C4431" t="str">
            <v>MISSING</v>
          </cell>
          <cell r="D4431">
            <v>700</v>
          </cell>
          <cell r="G4431">
            <v>38078</v>
          </cell>
          <cell r="M4431" t="str">
            <v>BAR CLAMPING H.T.ROBOT GRIPPER</v>
          </cell>
        </row>
        <row r="4432">
          <cell r="B4432" t="str">
            <v>SLA-801035</v>
          </cell>
          <cell r="C4432" t="str">
            <v>MISSING</v>
          </cell>
          <cell r="D4432">
            <v>700</v>
          </cell>
          <cell r="G4432">
            <v>37924</v>
          </cell>
          <cell r="M4432" t="str">
            <v>QUILL .5X1.5"LG W/SCREW FOR RED HEAD</v>
          </cell>
        </row>
        <row r="4433">
          <cell r="B4433" t="str">
            <v>SLA-801060</v>
          </cell>
          <cell r="C4433" t="str">
            <v>MISSING</v>
          </cell>
          <cell r="D4433">
            <v>700</v>
          </cell>
          <cell r="G4433">
            <v>38020</v>
          </cell>
          <cell r="M4433" t="str">
            <v>OBERLIN FILTER PAPER #720-4232</v>
          </cell>
        </row>
        <row r="4434">
          <cell r="B4434" t="str">
            <v>SLA-801087</v>
          </cell>
          <cell r="C4434" t="str">
            <v>MISSING</v>
          </cell>
          <cell r="D4434">
            <v>700</v>
          </cell>
          <cell r="G4434">
            <v>37854</v>
          </cell>
          <cell r="M4434" t="str">
            <v>CUT OFF WHEEL 18 INCH FOR HEAT TREAT</v>
          </cell>
        </row>
        <row r="4435">
          <cell r="B4435" t="str">
            <v>SLA-801088</v>
          </cell>
          <cell r="C4435" t="str">
            <v>MISSING</v>
          </cell>
          <cell r="D4435">
            <v>700</v>
          </cell>
          <cell r="G4435">
            <v>38091</v>
          </cell>
          <cell r="M4435" t="str">
            <v>CUT OFF WHEEL BV1258 12 INCH 665R</v>
          </cell>
        </row>
        <row r="4436">
          <cell r="B4436" t="str">
            <v>SLA-801161</v>
          </cell>
          <cell r="C4436" t="str">
            <v>MISSING</v>
          </cell>
          <cell r="D4436">
            <v>700</v>
          </cell>
          <cell r="G4436">
            <v>38056</v>
          </cell>
          <cell r="M4436" t="str">
            <v>GRIND WHEEL</v>
          </cell>
        </row>
        <row r="4437">
          <cell r="B4437" t="str">
            <v>SLA-801169</v>
          </cell>
          <cell r="C4437" t="str">
            <v>MISSING</v>
          </cell>
          <cell r="D4437">
            <v>700</v>
          </cell>
          <cell r="G4437">
            <v>36979</v>
          </cell>
          <cell r="M4437" t="str">
            <v>diamond dressing disk apex reishaver</v>
          </cell>
        </row>
        <row r="4438">
          <cell r="B4438" t="str">
            <v>SLA-801170</v>
          </cell>
          <cell r="C4438" t="str">
            <v>MISSING</v>
          </cell>
          <cell r="D4438">
            <v>700</v>
          </cell>
          <cell r="G4438">
            <v>38194</v>
          </cell>
          <cell r="M4438" t="str">
            <v>DIAMOND DRESSING DISK-REWORK ONLY NP</v>
          </cell>
        </row>
        <row r="4439">
          <cell r="B4439" t="str">
            <v>SLA-801189</v>
          </cell>
          <cell r="C4439" t="str">
            <v>MISSING</v>
          </cell>
          <cell r="D4439">
            <v>700</v>
          </cell>
          <cell r="G4439">
            <v>37926</v>
          </cell>
          <cell r="M4439" t="str">
            <v>GRIND WHEEL</v>
          </cell>
        </row>
        <row r="4440">
          <cell r="B4440" t="str">
            <v>SLA-801222</v>
          </cell>
          <cell r="C4440" t="str">
            <v>MISSING</v>
          </cell>
          <cell r="D4440">
            <v>700</v>
          </cell>
          <cell r="G4440">
            <v>38114</v>
          </cell>
          <cell r="M4440" t="str">
            <v>FILTER BAG/WHITE REISHAUER GRINDERS</v>
          </cell>
        </row>
        <row r="4441">
          <cell r="B4441" t="str">
            <v>SLA-801307</v>
          </cell>
          <cell r="C4441" t="str">
            <v>MISSING</v>
          </cell>
          <cell r="D4441">
            <v>700</v>
          </cell>
          <cell r="G4441">
            <v>38058</v>
          </cell>
          <cell r="M4441" t="str">
            <v>GRIND WHEEL</v>
          </cell>
        </row>
        <row r="4442">
          <cell r="B4442" t="str">
            <v>SLA-801383</v>
          </cell>
          <cell r="C4442" t="str">
            <v>MISSING</v>
          </cell>
          <cell r="D4442">
            <v>700</v>
          </cell>
          <cell r="G4442">
            <v>38104</v>
          </cell>
          <cell r="M4442" t="str">
            <v>GRIND WHEEL-OBSELET 3-10-04*TO ENG C</v>
          </cell>
        </row>
        <row r="4443">
          <cell r="B4443" t="str">
            <v>SLA-801385</v>
          </cell>
          <cell r="C4443" t="str">
            <v>MISSING</v>
          </cell>
          <cell r="D4443">
            <v>700</v>
          </cell>
          <cell r="G4443">
            <v>38152</v>
          </cell>
          <cell r="M4443" t="str">
            <v>DIAMOND DRESSING DISK</v>
          </cell>
        </row>
        <row r="4444">
          <cell r="B4444" t="str">
            <v>SLA-801392</v>
          </cell>
          <cell r="C4444" t="str">
            <v>MISSING</v>
          </cell>
          <cell r="D4444">
            <v>700</v>
          </cell>
          <cell r="G4444">
            <v>38056</v>
          </cell>
          <cell r="M4444" t="str">
            <v>GRIND WHEEL</v>
          </cell>
        </row>
        <row r="4445">
          <cell r="B4445" t="str">
            <v>SLA-801463</v>
          </cell>
          <cell r="C4445" t="str">
            <v>MISSING</v>
          </cell>
          <cell r="D4445">
            <v>700</v>
          </cell>
          <cell r="G4445">
            <v>37556</v>
          </cell>
          <cell r="M4445" t="str">
            <v>6627/HP DRESSING DISCS 2.54 MOD 17.5</v>
          </cell>
        </row>
        <row r="4446">
          <cell r="B4446" t="str">
            <v>SLA-801603</v>
          </cell>
          <cell r="C4446" t="str">
            <v>MISSING</v>
          </cell>
          <cell r="D4446">
            <v>700</v>
          </cell>
          <cell r="G4446">
            <v>38196</v>
          </cell>
          <cell r="M4446" t="str">
            <v>42955A19 SC-42 CARBIDE BURR BIT</v>
          </cell>
        </row>
        <row r="4447">
          <cell r="B4447" t="str">
            <v>SLA-801671</v>
          </cell>
          <cell r="C4447" t="str">
            <v>MISSING</v>
          </cell>
          <cell r="D4447">
            <v>700</v>
          </cell>
          <cell r="G4447">
            <v>38094</v>
          </cell>
          <cell r="M4447" t="str">
            <v>DRESSER DISK 20"PA R850MM 52MM-BORE</v>
          </cell>
        </row>
        <row r="4448">
          <cell r="B4448" t="str">
            <v>SLA-8801028</v>
          </cell>
          <cell r="C4448" t="str">
            <v>MISSING</v>
          </cell>
          <cell r="D4448">
            <v>700</v>
          </cell>
          <cell r="F4448" t="str">
            <v>X</v>
          </cell>
          <cell r="G4448">
            <v>35926</v>
          </cell>
          <cell r="M4448" t="str">
            <v>CANCELED/FLAG FOR DELETION</v>
          </cell>
        </row>
        <row r="4449">
          <cell r="B4449" t="str">
            <v>SLD-851457</v>
          </cell>
          <cell r="C4449" t="str">
            <v>MISSING</v>
          </cell>
          <cell r="D4449" t="str">
            <v>M00</v>
          </cell>
          <cell r="G4449">
            <v>38037</v>
          </cell>
          <cell r="M4449" t="str">
            <v>KUME1 5CW2G2V0/710 W/HOLE INA SLIDES</v>
          </cell>
        </row>
        <row r="4450">
          <cell r="B4450" t="str">
            <v>SLD-851674</v>
          </cell>
          <cell r="C4450" t="str">
            <v>MISSING</v>
          </cell>
          <cell r="D4450" t="str">
            <v>M00</v>
          </cell>
          <cell r="G4450">
            <v>38015</v>
          </cell>
          <cell r="M4450" t="str">
            <v>DEL*274558202 INA LINEAR SLIDE (LIEB</v>
          </cell>
        </row>
        <row r="4451">
          <cell r="B4451" t="str">
            <v>SLE-851035</v>
          </cell>
          <cell r="C4451" t="str">
            <v>MISSING</v>
          </cell>
          <cell r="D4451" t="str">
            <v>M00</v>
          </cell>
          <cell r="G4451">
            <v>37958</v>
          </cell>
          <cell r="M4451" t="str">
            <v>76772X-2229 SLEEVE           76772X-</v>
          </cell>
        </row>
        <row r="4452">
          <cell r="B4452" t="str">
            <v>SLE-851036</v>
          </cell>
          <cell r="C4452" t="str">
            <v>MISSING</v>
          </cell>
          <cell r="D4452" t="str">
            <v>M00</v>
          </cell>
          <cell r="G4452">
            <v>37958</v>
          </cell>
          <cell r="M4452" t="str">
            <v>I50627A BRONZE SLEEVE            I50</v>
          </cell>
        </row>
        <row r="4453">
          <cell r="B4453" t="str">
            <v>SLE-851037</v>
          </cell>
          <cell r="C4453" t="str">
            <v>MISSING</v>
          </cell>
          <cell r="D4453" t="str">
            <v>M00</v>
          </cell>
          <cell r="G4453">
            <v>37937</v>
          </cell>
          <cell r="M4453" t="str">
            <v>DEL* NYLON SLEEVE +GF+       568-328</v>
          </cell>
        </row>
        <row r="4454">
          <cell r="B4454" t="str">
            <v>SLE-851038</v>
          </cell>
          <cell r="C4454" t="str">
            <v>MISSING</v>
          </cell>
          <cell r="D4454" t="str">
            <v>M00</v>
          </cell>
          <cell r="G4454">
            <v>37958</v>
          </cell>
          <cell r="M4454" t="str">
            <v>PFAUTER HOB SLEEVE             SLE00</v>
          </cell>
        </row>
        <row r="4455">
          <cell r="B4455" t="str">
            <v>SLE-851039</v>
          </cell>
          <cell r="C4455" t="str">
            <v>MISSING</v>
          </cell>
          <cell r="D4455" t="str">
            <v>M00</v>
          </cell>
          <cell r="G4455">
            <v>37958</v>
          </cell>
          <cell r="M4455" t="str">
            <v>SHAFT SLEEVE ***                 185</v>
          </cell>
        </row>
        <row r="4456">
          <cell r="B4456" t="str">
            <v>SLE-851040</v>
          </cell>
          <cell r="C4456" t="str">
            <v>MISSING</v>
          </cell>
          <cell r="D4456" t="str">
            <v>M00</v>
          </cell>
          <cell r="G4456">
            <v>37958</v>
          </cell>
          <cell r="M4456" t="str">
            <v>SLEEVE, PUMP                      90</v>
          </cell>
        </row>
        <row r="4457">
          <cell r="B4457" t="str">
            <v>SLE-851041</v>
          </cell>
          <cell r="C4457" t="str">
            <v>MISSING</v>
          </cell>
          <cell r="D4457" t="str">
            <v>M00</v>
          </cell>
          <cell r="G4457">
            <v>37958</v>
          </cell>
          <cell r="M4457" t="str">
            <v>TAIL CENTER SLEEVE           40-45-2</v>
          </cell>
        </row>
        <row r="4458">
          <cell r="B4458" t="str">
            <v>SLE-851709</v>
          </cell>
          <cell r="C4458" t="str">
            <v>MISSING</v>
          </cell>
          <cell r="D4458" t="str">
            <v>M00</v>
          </cell>
          <cell r="G4458">
            <v>38096</v>
          </cell>
          <cell r="M4458" t="str">
            <v>7H WOODS HYTREL SLEEVE  (ORANGE)</v>
          </cell>
        </row>
        <row r="4459">
          <cell r="B4459" t="str">
            <v>SLI-282178</v>
          </cell>
          <cell r="C4459" t="str">
            <v>MISSING</v>
          </cell>
          <cell r="D4459" t="str">
            <v>V00</v>
          </cell>
          <cell r="G4459">
            <v>37624</v>
          </cell>
          <cell r="H4459" t="str">
            <v>SLI-282178</v>
          </cell>
          <cell r="M4459" t="str">
            <v>BUDERUS QUILL M10 X 28 X 180 X M22 X</v>
          </cell>
        </row>
        <row r="4460">
          <cell r="B4460" t="str">
            <v>SLI-800434</v>
          </cell>
          <cell r="C4460" t="str">
            <v>MISSING</v>
          </cell>
          <cell r="D4460">
            <v>700</v>
          </cell>
          <cell r="F4460" t="str">
            <v>X</v>
          </cell>
          <cell r="G4460">
            <v>36457</v>
          </cell>
          <cell r="M4460" t="str">
            <v>QUILL # 1-510-45</v>
          </cell>
        </row>
        <row r="4461">
          <cell r="B4461" t="str">
            <v>SLI-800435</v>
          </cell>
          <cell r="C4461" t="str">
            <v>MISSING</v>
          </cell>
          <cell r="D4461">
            <v>700</v>
          </cell>
          <cell r="F4461" t="str">
            <v>X</v>
          </cell>
          <cell r="G4461">
            <v>36457</v>
          </cell>
          <cell r="M4461" t="str">
            <v>QUILL # 11-51-48</v>
          </cell>
        </row>
        <row r="4462">
          <cell r="B4462" t="str">
            <v>SLI-800436</v>
          </cell>
          <cell r="C4462" t="str">
            <v>MISSING</v>
          </cell>
          <cell r="D4462">
            <v>700</v>
          </cell>
          <cell r="F4462" t="str">
            <v>X</v>
          </cell>
          <cell r="G4462">
            <v>36457</v>
          </cell>
          <cell r="M4462" t="str">
            <v>QUILL # 11-51-52</v>
          </cell>
        </row>
        <row r="4463">
          <cell r="B4463" t="str">
            <v>SLI-800437</v>
          </cell>
          <cell r="C4463" t="str">
            <v>MISSING</v>
          </cell>
          <cell r="D4463">
            <v>700</v>
          </cell>
          <cell r="F4463" t="str">
            <v>X</v>
          </cell>
          <cell r="G4463">
            <v>36457</v>
          </cell>
          <cell r="M4463" t="str">
            <v>QUILL # 3-183-46</v>
          </cell>
        </row>
        <row r="4464">
          <cell r="B4464" t="str">
            <v>SLI-800438</v>
          </cell>
          <cell r="C4464" t="str">
            <v>MISSING</v>
          </cell>
          <cell r="D4464">
            <v>700</v>
          </cell>
          <cell r="F4464" t="str">
            <v>X</v>
          </cell>
          <cell r="G4464">
            <v>36457</v>
          </cell>
          <cell r="M4464" t="str">
            <v>QUILL # 9-189-SS 1.5 X 1.5 X 5/8-18</v>
          </cell>
        </row>
        <row r="4465">
          <cell r="B4465" t="str">
            <v>SLI-800439</v>
          </cell>
          <cell r="C4465" t="str">
            <v>MISSING</v>
          </cell>
          <cell r="D4465">
            <v>700</v>
          </cell>
          <cell r="F4465" t="str">
            <v>X</v>
          </cell>
          <cell r="G4465">
            <v>36456</v>
          </cell>
          <cell r="M4465" t="str">
            <v>QUILL #1 1-185-63</v>
          </cell>
        </row>
        <row r="4466">
          <cell r="B4466" t="str">
            <v>SLI-800440</v>
          </cell>
          <cell r="C4466" t="str">
            <v>MISSING</v>
          </cell>
          <cell r="D4466">
            <v>700</v>
          </cell>
          <cell r="F4466" t="str">
            <v>X</v>
          </cell>
          <cell r="G4466">
            <v>36456</v>
          </cell>
          <cell r="M4466" t="str">
            <v>QUILL #3-183-31</v>
          </cell>
        </row>
        <row r="4467">
          <cell r="B4467" t="str">
            <v>SLI-800441</v>
          </cell>
          <cell r="C4467" t="str">
            <v>MISSING</v>
          </cell>
          <cell r="D4467">
            <v>700</v>
          </cell>
          <cell r="F4467" t="str">
            <v>X</v>
          </cell>
          <cell r="G4467">
            <v>36456</v>
          </cell>
          <cell r="M4467" t="str">
            <v>QUILL #7-187-67/SCREW #207714</v>
          </cell>
        </row>
        <row r="4468">
          <cell r="B4468" t="str">
            <v>SLI-800442</v>
          </cell>
          <cell r="C4468" t="str">
            <v>MISSING</v>
          </cell>
          <cell r="D4468">
            <v>700</v>
          </cell>
          <cell r="F4468" t="str">
            <v>X</v>
          </cell>
          <cell r="G4468">
            <v>36456</v>
          </cell>
          <cell r="M4468" t="str">
            <v>QUILL / ARC CAST MOLYBDENUM</v>
          </cell>
        </row>
        <row r="4469">
          <cell r="B4469" t="str">
            <v>SLI-800443</v>
          </cell>
          <cell r="C4469" t="str">
            <v>MISSING</v>
          </cell>
          <cell r="D4469">
            <v>700</v>
          </cell>
          <cell r="F4469" t="str">
            <v>X</v>
          </cell>
          <cell r="G4469">
            <v>36456</v>
          </cell>
          <cell r="M4469" t="str">
            <v>QUILL 11-51-32</v>
          </cell>
        </row>
        <row r="4470">
          <cell r="B4470" t="str">
            <v>SLI-800444</v>
          </cell>
          <cell r="C4470" t="str">
            <v>MISSING</v>
          </cell>
          <cell r="D4470">
            <v>700</v>
          </cell>
          <cell r="F4470" t="str">
            <v>X</v>
          </cell>
          <cell r="G4470">
            <v>36457</v>
          </cell>
          <cell r="M4470" t="str">
            <v>QUILL 11-51-55 - 2" X 1.5"</v>
          </cell>
        </row>
        <row r="4471">
          <cell r="B4471" t="str">
            <v>SLI-800445</v>
          </cell>
          <cell r="C4471" t="str">
            <v>MISSING</v>
          </cell>
          <cell r="D4471">
            <v>700</v>
          </cell>
          <cell r="F4471" t="str">
            <v>X</v>
          </cell>
          <cell r="G4471">
            <v>36457</v>
          </cell>
          <cell r="M4471" t="str">
            <v>QUILL 5-185-52</v>
          </cell>
        </row>
        <row r="4472">
          <cell r="B4472" t="str">
            <v>SLI-800446</v>
          </cell>
          <cell r="C4472" t="str">
            <v>MISSING</v>
          </cell>
          <cell r="D4472">
            <v>700</v>
          </cell>
          <cell r="F4472" t="str">
            <v>X</v>
          </cell>
          <cell r="G4472">
            <v>36457</v>
          </cell>
          <cell r="M4472" t="str">
            <v>QUILL TB-8155 P/N 119363</v>
          </cell>
        </row>
        <row r="4473">
          <cell r="B4473" t="str">
            <v>SLI-800447</v>
          </cell>
          <cell r="C4473" t="str">
            <v>MISSING</v>
          </cell>
          <cell r="D4473">
            <v>700</v>
          </cell>
          <cell r="F4473" t="str">
            <v>X</v>
          </cell>
          <cell r="G4473">
            <v>36458</v>
          </cell>
          <cell r="M4473" t="str">
            <v>QUILL, 11-51-44 3" 271 GRINDER</v>
          </cell>
        </row>
        <row r="4474">
          <cell r="B4474" t="str">
            <v>SLI-800448</v>
          </cell>
          <cell r="C4474" t="str">
            <v>MISSING</v>
          </cell>
          <cell r="D4474">
            <v>700</v>
          </cell>
          <cell r="F4474" t="str">
            <v>X</v>
          </cell>
          <cell r="G4474">
            <v>36457</v>
          </cell>
          <cell r="M4474" t="str">
            <v>QUILL, 11-51-46 2.5" 271 GRINDER</v>
          </cell>
        </row>
        <row r="4475">
          <cell r="B4475" t="str">
            <v>SLI-800449</v>
          </cell>
          <cell r="C4475" t="str">
            <v>MISSING</v>
          </cell>
          <cell r="D4475">
            <v>700</v>
          </cell>
          <cell r="F4475" t="str">
            <v>X</v>
          </cell>
          <cell r="G4475">
            <v>36457</v>
          </cell>
          <cell r="M4475" t="str">
            <v>QUILL, 3-183-45</v>
          </cell>
        </row>
        <row r="4476">
          <cell r="B4476" t="str">
            <v>SLI-800450</v>
          </cell>
          <cell r="C4476" t="str">
            <v>MISSING</v>
          </cell>
          <cell r="D4476">
            <v>700</v>
          </cell>
          <cell r="F4476" t="str">
            <v>X</v>
          </cell>
          <cell r="G4476">
            <v>36468</v>
          </cell>
          <cell r="M4476" t="str">
            <v>QUILL, 5-185-54 FOR 271 CELL 11</v>
          </cell>
        </row>
        <row r="4477">
          <cell r="B4477" t="str">
            <v>SLI-800451</v>
          </cell>
          <cell r="C4477" t="str">
            <v>MISSING</v>
          </cell>
          <cell r="D4477">
            <v>700</v>
          </cell>
          <cell r="F4477" t="str">
            <v>X</v>
          </cell>
          <cell r="G4477">
            <v>36457</v>
          </cell>
          <cell r="M4477" t="str">
            <v>QUILL, 9-187-63 AND SCREW</v>
          </cell>
        </row>
        <row r="4478">
          <cell r="B4478" t="str">
            <v>SLI-800452</v>
          </cell>
          <cell r="C4478" t="str">
            <v>MISSING</v>
          </cell>
          <cell r="D4478">
            <v>700</v>
          </cell>
          <cell r="F4478" t="str">
            <v>X</v>
          </cell>
          <cell r="G4478">
            <v>36457</v>
          </cell>
          <cell r="M4478" t="str">
            <v>QUILL, 9-187-65 AND SCREW</v>
          </cell>
        </row>
        <row r="4479">
          <cell r="B4479" t="str">
            <v>SLI-800453</v>
          </cell>
          <cell r="C4479" t="str">
            <v>MISSING</v>
          </cell>
          <cell r="D4479">
            <v>700</v>
          </cell>
          <cell r="F4479" t="str">
            <v>X</v>
          </cell>
          <cell r="G4479">
            <v>36457</v>
          </cell>
          <cell r="M4479" t="str">
            <v>QUILL, 9-189-40</v>
          </cell>
        </row>
        <row r="4480">
          <cell r="B4480" t="str">
            <v>SLI-800454</v>
          </cell>
          <cell r="C4480" t="str">
            <v>MISSING</v>
          </cell>
          <cell r="D4480">
            <v>700</v>
          </cell>
          <cell r="F4480" t="str">
            <v>X</v>
          </cell>
          <cell r="G4480">
            <v>36457</v>
          </cell>
          <cell r="M4480" t="str">
            <v>QUILL, HEALD 1-510-55 7/16X20 PILOT</v>
          </cell>
        </row>
        <row r="4481">
          <cell r="B4481" t="str">
            <v>SLW-800698</v>
          </cell>
          <cell r="C4481" t="str">
            <v>MISSING</v>
          </cell>
          <cell r="D4481">
            <v>700</v>
          </cell>
          <cell r="G4481">
            <v>37924</v>
          </cell>
          <cell r="M4481" t="str">
            <v>PIN, HEALD</v>
          </cell>
        </row>
        <row r="4482">
          <cell r="B4482" t="str">
            <v>SLW-800850</v>
          </cell>
          <cell r="C4482" t="str">
            <v>MISSING</v>
          </cell>
          <cell r="D4482">
            <v>700</v>
          </cell>
          <cell r="F4482" t="str">
            <v>X</v>
          </cell>
          <cell r="G4482">
            <v>36457</v>
          </cell>
          <cell r="M4482" t="str">
            <v>Tooth Grind Arbor</v>
          </cell>
        </row>
        <row r="4483">
          <cell r="B4483" t="str">
            <v>SLW-800851</v>
          </cell>
          <cell r="C4483" t="str">
            <v>MISSING</v>
          </cell>
          <cell r="D4483">
            <v>700</v>
          </cell>
          <cell r="F4483" t="str">
            <v>X</v>
          </cell>
          <cell r="G4483">
            <v>36457</v>
          </cell>
          <cell r="M4483" t="str">
            <v>Tooth Grind Arbor</v>
          </cell>
        </row>
        <row r="4484">
          <cell r="B4484" t="str">
            <v>SM0204-04-018</v>
          </cell>
          <cell r="C4484" t="str">
            <v>-</v>
          </cell>
          <cell r="D4484">
            <v>400</v>
          </cell>
          <cell r="M4484" t="str">
            <v>M2 X 0.4 X 4MM FHCS TORX  REV. -</v>
          </cell>
        </row>
        <row r="4485">
          <cell r="B4485" t="str">
            <v>SM0204-04-247</v>
          </cell>
          <cell r="C4485" t="str">
            <v>1/6/2003</v>
          </cell>
          <cell r="D4485">
            <v>400</v>
          </cell>
          <cell r="G4485">
            <v>37924</v>
          </cell>
          <cell r="M4485" t="str">
            <v>M2 X 4MM FHCS  REV. 1/6/2003</v>
          </cell>
        </row>
        <row r="4486">
          <cell r="B4486" t="str">
            <v>SM0305-05-172</v>
          </cell>
          <cell r="C4486" t="str">
            <v>MISSING</v>
          </cell>
          <cell r="D4486">
            <v>400</v>
          </cell>
          <cell r="F4486" t="str">
            <v>X</v>
          </cell>
          <cell r="G4486">
            <v>36752</v>
          </cell>
          <cell r="H4486" t="str">
            <v>SM0305-05-172</v>
          </cell>
          <cell r="M4486" t="str">
            <v>M3X.5X.8 SS BHCS</v>
          </cell>
        </row>
        <row r="4487">
          <cell r="B4487" t="str">
            <v>SM0305-08-008</v>
          </cell>
          <cell r="C4487" t="str">
            <v>MISSING</v>
          </cell>
          <cell r="D4487">
            <v>400</v>
          </cell>
          <cell r="G4487">
            <v>37300</v>
          </cell>
          <cell r="H4487" t="str">
            <v>SM0305-08-008</v>
          </cell>
          <cell r="M4487" t="str">
            <v>M3 X .5 X 8MM SHCS-TORQ 11 IN/LBS RE</v>
          </cell>
        </row>
        <row r="4488">
          <cell r="B4488" t="str">
            <v>SM0305-10-018</v>
          </cell>
          <cell r="C4488" t="str">
            <v>-</v>
          </cell>
          <cell r="D4488">
            <v>400</v>
          </cell>
          <cell r="G4488">
            <v>37300</v>
          </cell>
          <cell r="H4488" t="str">
            <v>SM0305-10-018</v>
          </cell>
          <cell r="M4488" t="str">
            <v>M3 X .5 X 10MM FHCS  REV. -</v>
          </cell>
        </row>
        <row r="4489">
          <cell r="B4489" t="str">
            <v>SM0407-06-178</v>
          </cell>
          <cell r="C4489" t="str">
            <v>-</v>
          </cell>
          <cell r="D4489">
            <v>400</v>
          </cell>
          <cell r="G4489">
            <v>37278</v>
          </cell>
          <cell r="H4489" t="str">
            <v>SM0407-06-178</v>
          </cell>
          <cell r="M4489" t="str">
            <v>M4 X 0.7 X 6MM BHCS  REV. -</v>
          </cell>
        </row>
        <row r="4490">
          <cell r="B4490" t="str">
            <v>SM0407-06-467</v>
          </cell>
          <cell r="C4490" t="str">
            <v>MISSING</v>
          </cell>
          <cell r="D4490">
            <v>400</v>
          </cell>
          <cell r="H4490" t="str">
            <v>SM0407-06-467</v>
          </cell>
          <cell r="M4490" t="str">
            <v>M4X0.7X6MM FHCS, TORX DRIVE REV.4/8/</v>
          </cell>
        </row>
        <row r="4491">
          <cell r="B4491" t="str">
            <v>SM0407-08-008</v>
          </cell>
          <cell r="C4491" t="str">
            <v>-</v>
          </cell>
          <cell r="D4491">
            <v>400</v>
          </cell>
          <cell r="G4491">
            <v>37182</v>
          </cell>
          <cell r="H4491" t="str">
            <v>SM0407-08-008</v>
          </cell>
          <cell r="M4491" t="str">
            <v>M4 X 0.7 X 8MM SHCS HX HD  REV. -</v>
          </cell>
        </row>
        <row r="4492">
          <cell r="B4492" t="str">
            <v>SM0407-08-317</v>
          </cell>
          <cell r="C4492" t="str">
            <v>1/6/2</v>
          </cell>
          <cell r="D4492">
            <v>400</v>
          </cell>
          <cell r="G4492">
            <v>37924</v>
          </cell>
          <cell r="H4492" t="str">
            <v>SM0407-08-317</v>
          </cell>
          <cell r="M4492" t="str">
            <v>M4 X 0.7 X 8MM HXHD SCREW REV. 1/6/2</v>
          </cell>
        </row>
        <row r="4493">
          <cell r="B4493" t="str">
            <v>SM0407-10-008</v>
          </cell>
          <cell r="C4493" t="str">
            <v>MISSING</v>
          </cell>
          <cell r="D4493">
            <v>400</v>
          </cell>
          <cell r="H4493" t="str">
            <v>SM0407-10-008</v>
          </cell>
          <cell r="M4493" t="str">
            <v>M4X.7X10MM SHCS</v>
          </cell>
        </row>
        <row r="4494">
          <cell r="B4494" t="str">
            <v>SM0407-10-009</v>
          </cell>
          <cell r="C4494" t="str">
            <v>2.1</v>
          </cell>
          <cell r="D4494">
            <v>400</v>
          </cell>
          <cell r="G4494">
            <v>37278</v>
          </cell>
          <cell r="H4494" t="str">
            <v>SM0407-10-009</v>
          </cell>
          <cell r="M4494" t="str">
            <v>M4 X 0.7 X 10MM SHCS  REV. 2.1</v>
          </cell>
        </row>
        <row r="4495">
          <cell r="B4495" t="str">
            <v>SM0407-16-248</v>
          </cell>
          <cell r="C4495" t="str">
            <v>-</v>
          </cell>
          <cell r="D4495">
            <v>400</v>
          </cell>
          <cell r="G4495">
            <v>37278</v>
          </cell>
          <cell r="H4495" t="str">
            <v>SM0407-16-248</v>
          </cell>
          <cell r="M4495" t="str">
            <v>M4 X 0.7 X 16MM FHSCS REV. -</v>
          </cell>
        </row>
        <row r="4496">
          <cell r="B4496" t="str">
            <v>SM0407-16-308</v>
          </cell>
          <cell r="C4496" t="str">
            <v>MISSING</v>
          </cell>
          <cell r="D4496">
            <v>400</v>
          </cell>
          <cell r="G4496">
            <v>37278</v>
          </cell>
          <cell r="H4496" t="str">
            <v>SM0407-16-308</v>
          </cell>
          <cell r="M4496" t="str">
            <v>M4 X 0.7 X 16MM SHCS W/FLANGE  REV.</v>
          </cell>
        </row>
        <row r="4497">
          <cell r="B4497" t="str">
            <v>SM0407-18-088</v>
          </cell>
          <cell r="C4497" t="str">
            <v>-</v>
          </cell>
          <cell r="D4497">
            <v>400</v>
          </cell>
          <cell r="G4497">
            <v>37280</v>
          </cell>
          <cell r="H4497" t="str">
            <v>SM0407-18-088</v>
          </cell>
          <cell r="M4497" t="str">
            <v>M4 X 0.7 X 18MM BHCS  REV. -</v>
          </cell>
        </row>
        <row r="4498">
          <cell r="B4498" t="str">
            <v>SM0407-20-001</v>
          </cell>
          <cell r="C4498" t="str">
            <v>-</v>
          </cell>
          <cell r="D4498">
            <v>400</v>
          </cell>
          <cell r="G4498">
            <v>37323</v>
          </cell>
          <cell r="M4498" t="str">
            <v>M4 X 0.7 X 20MM SHCS  REV. -</v>
          </cell>
        </row>
        <row r="4499">
          <cell r="B4499" t="str">
            <v>SM0407-20-008</v>
          </cell>
          <cell r="C4499" t="str">
            <v>-</v>
          </cell>
          <cell r="D4499">
            <v>400</v>
          </cell>
          <cell r="G4499">
            <v>37182</v>
          </cell>
          <cell r="H4499" t="str">
            <v>SM0407-20-008</v>
          </cell>
          <cell r="M4499" t="str">
            <v>M4 X 0.7 X 20MM SHCS  REV. -</v>
          </cell>
        </row>
        <row r="4500">
          <cell r="B4500" t="str">
            <v>SM0407-20-009</v>
          </cell>
          <cell r="C4500" t="str">
            <v>-</v>
          </cell>
          <cell r="D4500">
            <v>400</v>
          </cell>
          <cell r="F4500" t="str">
            <v>X</v>
          </cell>
          <cell r="G4500">
            <v>37207</v>
          </cell>
          <cell r="H4500" t="str">
            <v>SM0407-20-009</v>
          </cell>
          <cell r="M4500" t="str">
            <v>M4 X 0.7 X 20MM SHCS  REV. -</v>
          </cell>
        </row>
        <row r="4501">
          <cell r="B4501" t="str">
            <v>SM0508-10-008</v>
          </cell>
          <cell r="C4501" t="str">
            <v>-</v>
          </cell>
          <cell r="D4501">
            <v>400</v>
          </cell>
          <cell r="G4501">
            <v>37280</v>
          </cell>
          <cell r="H4501" t="str">
            <v>SM0508-10-008</v>
          </cell>
          <cell r="M4501" t="str">
            <v>M5 X 0.8 X 10MM SHCS  REV. -</v>
          </cell>
        </row>
        <row r="4502">
          <cell r="B4502" t="str">
            <v>SM0508-12-098</v>
          </cell>
          <cell r="C4502" t="str">
            <v>-</v>
          </cell>
          <cell r="D4502">
            <v>400</v>
          </cell>
          <cell r="G4502">
            <v>37280</v>
          </cell>
          <cell r="H4502" t="str">
            <v>SM0508-12-098</v>
          </cell>
          <cell r="M4502" t="str">
            <v>M5 X 0.8 X 12MM LOW HSCS  REV. -</v>
          </cell>
        </row>
        <row r="4503">
          <cell r="B4503" t="str">
            <v>SM0508-16-008</v>
          </cell>
          <cell r="C4503" t="str">
            <v>-</v>
          </cell>
          <cell r="D4503">
            <v>400</v>
          </cell>
          <cell r="G4503">
            <v>37237</v>
          </cell>
          <cell r="H4503" t="str">
            <v>SM0508-16-008</v>
          </cell>
          <cell r="M4503" t="str">
            <v>M5 X 0.8 X 16MM SHCS  REV. -</v>
          </cell>
        </row>
        <row r="4504">
          <cell r="B4504" t="str">
            <v>SM0508-18-008</v>
          </cell>
          <cell r="C4504" t="str">
            <v>-</v>
          </cell>
          <cell r="D4504">
            <v>400</v>
          </cell>
          <cell r="G4504">
            <v>37280</v>
          </cell>
          <cell r="H4504" t="str">
            <v>SM0508-18-008</v>
          </cell>
          <cell r="M4504" t="str">
            <v>M5 X 0.8 X 18MM SHCS  REV. -</v>
          </cell>
        </row>
        <row r="4505">
          <cell r="B4505" t="str">
            <v>SM0508-20-008</v>
          </cell>
          <cell r="C4505" t="str">
            <v>-</v>
          </cell>
          <cell r="D4505">
            <v>400</v>
          </cell>
          <cell r="G4505">
            <v>37280</v>
          </cell>
          <cell r="H4505" t="str">
            <v>SM0508-20-008</v>
          </cell>
          <cell r="M4505" t="str">
            <v>M5 X 0.8 X 20MM SHCS  REV. -</v>
          </cell>
        </row>
        <row r="4506">
          <cell r="B4506" t="str">
            <v>SM0508-20-248</v>
          </cell>
          <cell r="C4506" t="str">
            <v>-</v>
          </cell>
          <cell r="D4506">
            <v>400</v>
          </cell>
          <cell r="G4506">
            <v>37280</v>
          </cell>
          <cell r="H4506" t="str">
            <v>SM0508-20-248</v>
          </cell>
          <cell r="M4506" t="str">
            <v>M5 X 0.8 X 20MM FHSS  REV. -</v>
          </cell>
        </row>
        <row r="4507">
          <cell r="B4507" t="str">
            <v>SM0508-25-008</v>
          </cell>
          <cell r="C4507" t="str">
            <v>-</v>
          </cell>
          <cell r="D4507">
            <v>400</v>
          </cell>
          <cell r="G4507">
            <v>37280</v>
          </cell>
          <cell r="H4507" t="str">
            <v>SM0508-25-008</v>
          </cell>
          <cell r="M4507" t="str">
            <v>M5 X 0.8 X 25MM SHCS  REV. -</v>
          </cell>
        </row>
        <row r="4508">
          <cell r="B4508" t="str">
            <v>SM0508-35-008</v>
          </cell>
          <cell r="C4508" t="str">
            <v>-</v>
          </cell>
          <cell r="D4508">
            <v>400</v>
          </cell>
          <cell r="G4508">
            <v>37280</v>
          </cell>
          <cell r="H4508" t="str">
            <v>SM0508-35-008</v>
          </cell>
          <cell r="M4508" t="str">
            <v>M5 X 0.8 X 35MM SHCS  REV. -</v>
          </cell>
        </row>
        <row r="4509">
          <cell r="B4509" t="str">
            <v>SM0508-70-008</v>
          </cell>
          <cell r="C4509" t="str">
            <v>-</v>
          </cell>
          <cell r="D4509">
            <v>400</v>
          </cell>
          <cell r="G4509">
            <v>37279</v>
          </cell>
          <cell r="H4509" t="str">
            <v>SM0508-70-008</v>
          </cell>
          <cell r="M4509" t="str">
            <v>M5 X 0.8 X 70MM SHCS  REV. -</v>
          </cell>
        </row>
        <row r="4510">
          <cell r="B4510" t="str">
            <v>SM0610-35-008</v>
          </cell>
          <cell r="C4510" t="str">
            <v>-</v>
          </cell>
          <cell r="D4510">
            <v>400</v>
          </cell>
          <cell r="G4510">
            <v>37280</v>
          </cell>
          <cell r="H4510" t="str">
            <v>SM0610-35-008</v>
          </cell>
          <cell r="M4510" t="str">
            <v>M6 X 1.0 X 35MM SHCS  REV. -</v>
          </cell>
        </row>
        <row r="4511">
          <cell r="B4511" t="str">
            <v>SM0813-16-135</v>
          </cell>
          <cell r="C4511" t="str">
            <v>-</v>
          </cell>
          <cell r="D4511">
            <v>400</v>
          </cell>
          <cell r="G4511">
            <v>37280</v>
          </cell>
          <cell r="H4511" t="str">
            <v>SM0813-16-135</v>
          </cell>
          <cell r="M4511" t="str">
            <v>M8 X 1.25 X 16MM HXHDS  REV. -</v>
          </cell>
        </row>
        <row r="4512">
          <cell r="B4512" t="str">
            <v>SM0813-16-137</v>
          </cell>
          <cell r="C4512" t="str">
            <v>-</v>
          </cell>
          <cell r="D4512">
            <v>400</v>
          </cell>
          <cell r="G4512">
            <v>37651</v>
          </cell>
          <cell r="M4512" t="str">
            <v>M8 X 1.3 X 16MM REV. -</v>
          </cell>
        </row>
        <row r="4513">
          <cell r="B4513" t="str">
            <v>SM0813-16-139</v>
          </cell>
          <cell r="C4513" t="str">
            <v>1/6/2003</v>
          </cell>
          <cell r="D4513">
            <v>400</v>
          </cell>
          <cell r="G4513">
            <v>37924</v>
          </cell>
          <cell r="M4513" t="str">
            <v>M8 X 1.3 X 16MM REV. 1/6/2003</v>
          </cell>
        </row>
        <row r="4514">
          <cell r="B4514" t="str">
            <v>SM1015-30-308</v>
          </cell>
          <cell r="C4514" t="str">
            <v>MISSING</v>
          </cell>
          <cell r="D4514">
            <v>400</v>
          </cell>
          <cell r="G4514">
            <v>37280</v>
          </cell>
          <cell r="H4514" t="str">
            <v>SM1015-30-308</v>
          </cell>
          <cell r="M4514" t="str">
            <v>M10 X 1.5 X 30MM SHCS W/FLANGE REV.</v>
          </cell>
        </row>
        <row r="4515">
          <cell r="B4515" t="str">
            <v>SM407-08-317</v>
          </cell>
          <cell r="C4515" t="str">
            <v>MISSING</v>
          </cell>
          <cell r="D4515">
            <v>400</v>
          </cell>
          <cell r="F4515" t="str">
            <v>X</v>
          </cell>
          <cell r="G4515">
            <v>37169</v>
          </cell>
          <cell r="H4515" t="str">
            <v>SM407-08-317</v>
          </cell>
          <cell r="M4515" t="str">
            <v>M4X.7X8 SELF TAPPING SCREW</v>
          </cell>
        </row>
        <row r="4516">
          <cell r="B4516" t="str">
            <v>SM407-10-008</v>
          </cell>
          <cell r="C4516" t="str">
            <v>MISSING</v>
          </cell>
          <cell r="D4516">
            <v>400</v>
          </cell>
          <cell r="H4516" t="str">
            <v>SM0407-10-008</v>
          </cell>
          <cell r="M4516" t="str">
            <v>M4X.7X10MM SHCS</v>
          </cell>
        </row>
        <row r="4517">
          <cell r="B4517" t="str">
            <v>SOC-851042</v>
          </cell>
          <cell r="C4517" t="str">
            <v>MISSING</v>
          </cell>
          <cell r="D4517" t="str">
            <v>M00</v>
          </cell>
          <cell r="F4517" t="str">
            <v>X</v>
          </cell>
          <cell r="G4517">
            <v>36144</v>
          </cell>
          <cell r="M4517" t="str">
            <v>1-S17 SOCKET FOR NATCO           1-S</v>
          </cell>
        </row>
        <row r="4518">
          <cell r="B4518" t="str">
            <v>SOC-851043</v>
          </cell>
          <cell r="C4518" t="str">
            <v>MISSING</v>
          </cell>
          <cell r="D4518" t="str">
            <v>M00</v>
          </cell>
          <cell r="G4518">
            <v>37957</v>
          </cell>
          <cell r="M4518" t="str">
            <v>QUICK DISCONNECT HOSE SOCKET 3/8" FM</v>
          </cell>
        </row>
        <row r="4519">
          <cell r="B4519" t="str">
            <v>SOC-851139</v>
          </cell>
          <cell r="C4519" t="str">
            <v>MISSING</v>
          </cell>
          <cell r="D4519" t="str">
            <v>M00</v>
          </cell>
          <cell r="G4519">
            <v>38002</v>
          </cell>
          <cell r="M4519" t="str">
            <v>53465K12 QD SOCKET 1/8X1/8</v>
          </cell>
        </row>
        <row r="4520">
          <cell r="B4520" t="str">
            <v>SOL-851044</v>
          </cell>
          <cell r="C4520" t="str">
            <v>MISSING</v>
          </cell>
          <cell r="D4520" t="str">
            <v>M00</v>
          </cell>
          <cell r="F4520" t="str">
            <v>X</v>
          </cell>
          <cell r="G4520">
            <v>36462</v>
          </cell>
          <cell r="M4520" t="str">
            <v>125AD400KA SOLENOID VALVE WITH COIL</v>
          </cell>
        </row>
        <row r="4521">
          <cell r="B4521" t="str">
            <v>SOL-851045</v>
          </cell>
          <cell r="C4521" t="str">
            <v>MISSING</v>
          </cell>
          <cell r="D4521" t="str">
            <v>M00</v>
          </cell>
          <cell r="G4521">
            <v>37935</v>
          </cell>
          <cell r="M4521" t="str">
            <v>DEL* 171695 SOLENOID         171695</v>
          </cell>
        </row>
        <row r="4522">
          <cell r="B4522" t="str">
            <v>SOL-851046</v>
          </cell>
          <cell r="C4522" t="str">
            <v>MISSING</v>
          </cell>
          <cell r="D4522" t="str">
            <v>M00</v>
          </cell>
          <cell r="G4522">
            <v>37958</v>
          </cell>
          <cell r="M4522" t="str">
            <v>568-063-081 AIR BLAST SOLENOID</v>
          </cell>
        </row>
        <row r="4523">
          <cell r="B4523" t="str">
            <v>SOL-851047</v>
          </cell>
          <cell r="C4523" t="str">
            <v>MISSING</v>
          </cell>
          <cell r="D4523" t="str">
            <v>M00</v>
          </cell>
          <cell r="G4523">
            <v>37958</v>
          </cell>
          <cell r="M4523" t="str">
            <v>DG4V-3-2A-M-W-B-40 SOLENOID HARD WI</v>
          </cell>
        </row>
        <row r="4524">
          <cell r="B4524" t="str">
            <v>SOL-851048</v>
          </cell>
          <cell r="C4524" t="str">
            <v>MISSING</v>
          </cell>
          <cell r="D4524" t="str">
            <v>M00</v>
          </cell>
          <cell r="F4524" t="str">
            <v>X</v>
          </cell>
          <cell r="G4524">
            <v>36462</v>
          </cell>
          <cell r="M4524" t="str">
            <v>DG4V-3-33C-M-U-H7-30 SOLENOID</v>
          </cell>
        </row>
        <row r="4525">
          <cell r="B4525" t="str">
            <v>SOL-851049</v>
          </cell>
          <cell r="C4525" t="str">
            <v>MISSING</v>
          </cell>
          <cell r="D4525" t="str">
            <v>M00</v>
          </cell>
          <cell r="F4525" t="str">
            <v>X</v>
          </cell>
          <cell r="G4525">
            <v>36290</v>
          </cell>
          <cell r="M4525" t="str">
            <v>DG4V-3-6C-U-H-20-S300 SOLENOID</v>
          </cell>
        </row>
        <row r="4526">
          <cell r="B4526" t="str">
            <v>SOL-851050</v>
          </cell>
          <cell r="C4526" t="str">
            <v>MISSING</v>
          </cell>
          <cell r="D4526" t="str">
            <v>M00</v>
          </cell>
          <cell r="G4526">
            <v>37971</v>
          </cell>
          <cell r="M4526" t="str">
            <v>DEL*DG4V-3-2A-MUH5-60 SOLENOID</v>
          </cell>
        </row>
        <row r="4527">
          <cell r="B4527" t="str">
            <v>SOL-851051</v>
          </cell>
          <cell r="C4527" t="str">
            <v>MISSING</v>
          </cell>
          <cell r="D4527" t="str">
            <v>M00</v>
          </cell>
          <cell r="F4527" t="str">
            <v>X</v>
          </cell>
          <cell r="G4527">
            <v>36462</v>
          </cell>
          <cell r="M4527" t="str">
            <v>DG4V-3S-2N-M-U-H5-60 SOLENOID</v>
          </cell>
        </row>
        <row r="4528">
          <cell r="B4528" t="str">
            <v>SOL-851052</v>
          </cell>
          <cell r="C4528" t="str">
            <v>MISSING</v>
          </cell>
          <cell r="D4528" t="str">
            <v>M00</v>
          </cell>
          <cell r="F4528" t="str">
            <v>X</v>
          </cell>
          <cell r="G4528">
            <v>36144</v>
          </cell>
          <cell r="M4528" t="str">
            <v>SOLENOID 228-553-B         228-553-B</v>
          </cell>
        </row>
        <row r="4529">
          <cell r="B4529" t="str">
            <v>SOL-851115</v>
          </cell>
          <cell r="C4529" t="str">
            <v>MISSING</v>
          </cell>
          <cell r="D4529" t="str">
            <v>M00</v>
          </cell>
          <cell r="G4529">
            <v>37958</v>
          </cell>
          <cell r="M4529" t="str">
            <v>531056 (ASCO VALVE #A346250)SURFACE</v>
          </cell>
        </row>
        <row r="4530">
          <cell r="B4530" t="str">
            <v>SOL-851378</v>
          </cell>
          <cell r="C4530" t="str">
            <v>MISSING</v>
          </cell>
          <cell r="D4530" t="str">
            <v>M00</v>
          </cell>
          <cell r="G4530">
            <v>37958</v>
          </cell>
          <cell r="M4530" t="str">
            <v>AIR SOL. Q03253A  (J&amp;H DL-25)</v>
          </cell>
        </row>
        <row r="4531">
          <cell r="B4531" t="str">
            <v>SOL-851411</v>
          </cell>
          <cell r="C4531" t="str">
            <v>MISSING</v>
          </cell>
          <cell r="D4531" t="str">
            <v>M00</v>
          </cell>
          <cell r="F4531" t="str">
            <v>X</v>
          </cell>
          <cell r="G4531">
            <v>37943</v>
          </cell>
          <cell r="M4531" t="str">
            <v>DEL* 10370H368 AC SOL. FOR 271 GRIND</v>
          </cell>
        </row>
        <row r="4532">
          <cell r="B4532" t="str">
            <v>SOL-851440</v>
          </cell>
          <cell r="C4532" t="str">
            <v>MISSING</v>
          </cell>
          <cell r="D4532" t="str">
            <v>M00</v>
          </cell>
          <cell r="G4532">
            <v>37958</v>
          </cell>
          <cell r="M4532" t="str">
            <v>531053  3/4 ADJ.FLOW SOL.ENDO GEN  (</v>
          </cell>
        </row>
        <row r="4533">
          <cell r="B4533" t="str">
            <v>SOL-851441</v>
          </cell>
          <cell r="C4533" t="str">
            <v>MISSING</v>
          </cell>
          <cell r="D4533" t="str">
            <v>M00</v>
          </cell>
          <cell r="G4533">
            <v>38149</v>
          </cell>
          <cell r="M4533" t="str">
            <v>061BB400K NUMATICS MINI VALVE (CHAMF</v>
          </cell>
        </row>
        <row r="4534">
          <cell r="B4534" t="str">
            <v>SOL-851458</v>
          </cell>
          <cell r="C4534" t="str">
            <v>MISSING</v>
          </cell>
          <cell r="D4534" t="str">
            <v>M00</v>
          </cell>
          <cell r="G4534">
            <v>37958</v>
          </cell>
          <cell r="M4534" t="str">
            <v>BOSH VALVE 0-820-023-148</v>
          </cell>
        </row>
        <row r="4535">
          <cell r="B4535" t="str">
            <v>SOL-851504</v>
          </cell>
          <cell r="C4535" t="str">
            <v>MISSING</v>
          </cell>
          <cell r="D4535" t="str">
            <v>M00</v>
          </cell>
          <cell r="G4535">
            <v>37958</v>
          </cell>
          <cell r="M4535" t="str">
            <v>VG20-N02D92 ADJ FLOW SOL NC (GEN)</v>
          </cell>
        </row>
        <row r="4536">
          <cell r="B4536" t="str">
            <v>SOL-851576</v>
          </cell>
          <cell r="C4536" t="str">
            <v>MISSING</v>
          </cell>
          <cell r="D4536" t="str">
            <v>M00</v>
          </cell>
          <cell r="G4536">
            <v>38001</v>
          </cell>
          <cell r="M4536" t="str">
            <v>122BB400K000030 NUMATICS SLND (CHAMF</v>
          </cell>
        </row>
        <row r="4537">
          <cell r="B4537" t="str">
            <v>SPG-851053</v>
          </cell>
          <cell r="C4537" t="str">
            <v>MISSING</v>
          </cell>
          <cell r="D4537" t="str">
            <v>M00</v>
          </cell>
          <cell r="F4537" t="str">
            <v>X</v>
          </cell>
          <cell r="G4537">
            <v>36168</v>
          </cell>
          <cell r="M4537" t="str">
            <v>568-328-032  SPRING, TURRET</v>
          </cell>
        </row>
        <row r="4538">
          <cell r="B4538" t="str">
            <v>SPG-851054</v>
          </cell>
          <cell r="C4538" t="str">
            <v>MISSING</v>
          </cell>
          <cell r="D4538" t="str">
            <v>M00</v>
          </cell>
          <cell r="G4538">
            <v>37937</v>
          </cell>
          <cell r="M4538" t="str">
            <v>DEL* 568-328-032 SPRING, LOCKING BOL</v>
          </cell>
        </row>
        <row r="4539">
          <cell r="B4539" t="str">
            <v>SPG-851055</v>
          </cell>
          <cell r="C4539" t="str">
            <v>MISSING</v>
          </cell>
          <cell r="D4539" t="str">
            <v>M00</v>
          </cell>
          <cell r="F4539" t="str">
            <v>X</v>
          </cell>
          <cell r="G4539">
            <v>36941</v>
          </cell>
          <cell r="M4539" t="str">
            <v>RELEIF VALVE SPRING           I86470</v>
          </cell>
        </row>
        <row r="4540">
          <cell r="B4540" t="str">
            <v>SPG-851056</v>
          </cell>
          <cell r="C4540" t="str">
            <v>MISSING</v>
          </cell>
          <cell r="D4540" t="str">
            <v>M00</v>
          </cell>
          <cell r="G4540">
            <v>37901</v>
          </cell>
          <cell r="M4540" t="str">
            <v>DEL* RELEIF VALVE SPRING     I864704</v>
          </cell>
        </row>
        <row r="4541">
          <cell r="B4541" t="str">
            <v>SPG-851057</v>
          </cell>
          <cell r="C4541" t="str">
            <v>MISSING</v>
          </cell>
          <cell r="D4541" t="str">
            <v>M00</v>
          </cell>
          <cell r="F4541" t="str">
            <v>X</v>
          </cell>
          <cell r="G4541">
            <v>36145</v>
          </cell>
          <cell r="M4541" t="str">
            <v>SPRING FOR GRINDER AT#706026    S305</v>
          </cell>
        </row>
        <row r="4542">
          <cell r="B4542" t="str">
            <v>SPG-851058</v>
          </cell>
          <cell r="C4542" t="str">
            <v>MISSING</v>
          </cell>
          <cell r="D4542" t="str">
            <v>M00</v>
          </cell>
          <cell r="F4542" t="str">
            <v>X</v>
          </cell>
          <cell r="G4542">
            <v>36453</v>
          </cell>
          <cell r="M4542" t="str">
            <v>X-66566 CHUCK GUARD SPRING       X-6</v>
          </cell>
        </row>
        <row r="4543">
          <cell r="B4543" t="str">
            <v>SPG-851646</v>
          </cell>
          <cell r="C4543" t="str">
            <v>MISSING</v>
          </cell>
          <cell r="D4543" t="str">
            <v>M00</v>
          </cell>
          <cell r="G4543">
            <v>37959</v>
          </cell>
          <cell r="M4543" t="str">
            <v>C16-14770 SUSPA GAS SPRING 165LBS. P</v>
          </cell>
        </row>
        <row r="4544">
          <cell r="B4544" t="str">
            <v>SPI-851059</v>
          </cell>
          <cell r="C4544" t="str">
            <v>MISSING</v>
          </cell>
          <cell r="D4544" t="str">
            <v>M00</v>
          </cell>
          <cell r="F4544" t="str">
            <v>X</v>
          </cell>
          <cell r="G4544">
            <v>36144</v>
          </cell>
          <cell r="M4544" t="str">
            <v>866165 XFCR15 BOSTON COUP'S SPIDER</v>
          </cell>
        </row>
        <row r="4545">
          <cell r="B4545" t="str">
            <v>SPI-851060</v>
          </cell>
          <cell r="C4545" t="str">
            <v>MISSING</v>
          </cell>
          <cell r="D4545" t="str">
            <v>M00</v>
          </cell>
          <cell r="F4545" t="str">
            <v>X</v>
          </cell>
          <cell r="G4545">
            <v>36144</v>
          </cell>
          <cell r="M4545" t="str">
            <v>L-090 LOVEJOY SPIDER             L-0</v>
          </cell>
        </row>
        <row r="4546">
          <cell r="B4546" t="str">
            <v>SPI-851061</v>
          </cell>
          <cell r="C4546" t="str">
            <v>MISSING</v>
          </cell>
          <cell r="D4546" t="str">
            <v>M00</v>
          </cell>
          <cell r="F4546" t="str">
            <v>X</v>
          </cell>
          <cell r="G4546">
            <v>36144</v>
          </cell>
          <cell r="M4546" t="str">
            <v>LO-075 SPIDER             LO-075 SPI</v>
          </cell>
        </row>
        <row r="4547">
          <cell r="B4547" t="str">
            <v>SPI-851062</v>
          </cell>
          <cell r="C4547" t="str">
            <v>MISSING</v>
          </cell>
          <cell r="D4547" t="str">
            <v>M00</v>
          </cell>
          <cell r="F4547" t="str">
            <v>X</v>
          </cell>
          <cell r="G4547">
            <v>36144</v>
          </cell>
          <cell r="M4547" t="str">
            <v>LO-095 SPIDER             LO-095 SPI</v>
          </cell>
        </row>
        <row r="4548">
          <cell r="B4548" t="str">
            <v>SPI-851063</v>
          </cell>
          <cell r="C4548" t="str">
            <v>MISSING</v>
          </cell>
          <cell r="D4548" t="str">
            <v>M00</v>
          </cell>
          <cell r="F4548" t="str">
            <v>X</v>
          </cell>
          <cell r="G4548">
            <v>36144</v>
          </cell>
          <cell r="M4548" t="str">
            <v>LOVEJOY SPIDER L070         L070</v>
          </cell>
        </row>
        <row r="4549">
          <cell r="B4549" t="str">
            <v>SPN-851064</v>
          </cell>
          <cell r="C4549" t="str">
            <v>MISSING</v>
          </cell>
          <cell r="D4549" t="str">
            <v>M00</v>
          </cell>
          <cell r="G4549">
            <v>37958</v>
          </cell>
          <cell r="M4549" t="str">
            <v>GC1-2418 SPINDLE, CUTTER       GC1-2</v>
          </cell>
        </row>
        <row r="4550">
          <cell r="B4550" t="str">
            <v>SPN-851065</v>
          </cell>
          <cell r="C4550" t="str">
            <v>MISSING</v>
          </cell>
          <cell r="D4550" t="str">
            <v>M00</v>
          </cell>
          <cell r="F4550" t="str">
            <v>X</v>
          </cell>
          <cell r="G4550">
            <v>36144</v>
          </cell>
          <cell r="M4550" t="str">
            <v>SPINDLE FOR BEARING LIEBHERR HOB  19</v>
          </cell>
        </row>
        <row r="4551">
          <cell r="B4551" t="str">
            <v>SPN-851066</v>
          </cell>
          <cell r="C4551" t="str">
            <v>MISSING</v>
          </cell>
          <cell r="D4551" t="str">
            <v>M00</v>
          </cell>
          <cell r="G4551">
            <v>37958</v>
          </cell>
          <cell r="M4551" t="str">
            <v>SPINDLE FOR HEAD STOCK         GCI 2</v>
          </cell>
        </row>
        <row r="4552">
          <cell r="B4552" t="str">
            <v>SPN-851067</v>
          </cell>
          <cell r="C4552" t="str">
            <v>MISSING</v>
          </cell>
          <cell r="D4552" t="str">
            <v>M00</v>
          </cell>
          <cell r="F4552" t="str">
            <v>X</v>
          </cell>
          <cell r="G4552">
            <v>36144</v>
          </cell>
          <cell r="M4552" t="str">
            <v>SPINDLE FOR HONE &amp; SHAVER      GHF-6</v>
          </cell>
        </row>
        <row r="4553">
          <cell r="B4553" t="str">
            <v>SPN-851068</v>
          </cell>
          <cell r="C4553" t="str">
            <v>MISSING</v>
          </cell>
          <cell r="D4553" t="str">
            <v>M00</v>
          </cell>
          <cell r="G4553">
            <v>37958</v>
          </cell>
          <cell r="M4553" t="str">
            <v>SPINDLE FOR HONES &amp; SHAVER      GCI</v>
          </cell>
        </row>
        <row r="4554">
          <cell r="B4554" t="str">
            <v>SPN-851636</v>
          </cell>
          <cell r="C4554" t="str">
            <v>MISSING</v>
          </cell>
          <cell r="D4554" t="str">
            <v>M00</v>
          </cell>
          <cell r="G4554">
            <v>37951</v>
          </cell>
          <cell r="M4554" t="str">
            <v>56.10.984 COUNTER BEARING SPINDLE(LI</v>
          </cell>
        </row>
        <row r="4555">
          <cell r="B4555" t="str">
            <v>SPR-851069</v>
          </cell>
          <cell r="C4555" t="str">
            <v>MISSING</v>
          </cell>
          <cell r="D4555" t="str">
            <v>M00</v>
          </cell>
          <cell r="F4555" t="str">
            <v>X</v>
          </cell>
          <cell r="G4555">
            <v>36614</v>
          </cell>
          <cell r="M4555" t="str">
            <v>S/S SPROCKET HOB20 1 1/8       HOB 2</v>
          </cell>
        </row>
        <row r="4556">
          <cell r="B4556" t="str">
            <v>SPR-8511139</v>
          </cell>
          <cell r="C4556" t="str">
            <v>MISSING</v>
          </cell>
          <cell r="D4556" t="str">
            <v>M00</v>
          </cell>
          <cell r="F4556" t="str">
            <v>X</v>
          </cell>
          <cell r="G4556">
            <v>36719</v>
          </cell>
          <cell r="M4556" t="str">
            <v>MO1PH27138A  SPRING  deleted</v>
          </cell>
        </row>
        <row r="4557">
          <cell r="B4557" t="str">
            <v>SPR-851139</v>
          </cell>
          <cell r="C4557" t="str">
            <v>MISSING</v>
          </cell>
          <cell r="D4557" t="str">
            <v>M00</v>
          </cell>
          <cell r="G4557">
            <v>37958</v>
          </cell>
          <cell r="M4557" t="str">
            <v>MO1PH27138A   SPRING             (DL</v>
          </cell>
        </row>
        <row r="4558">
          <cell r="B4558" t="str">
            <v>SPR-851447</v>
          </cell>
          <cell r="C4558" t="str">
            <v>MISSING</v>
          </cell>
          <cell r="D4558" t="str">
            <v>M00</v>
          </cell>
          <cell r="G4558">
            <v>37958</v>
          </cell>
          <cell r="M4558" t="str">
            <v>TORSION SPRING 806-649   FOR LECO CU</v>
          </cell>
        </row>
        <row r="4559">
          <cell r="B4559" t="str">
            <v>SPR-851562</v>
          </cell>
          <cell r="C4559" t="str">
            <v>MISSING</v>
          </cell>
          <cell r="D4559" t="str">
            <v>M00</v>
          </cell>
          <cell r="G4559">
            <v>37958</v>
          </cell>
          <cell r="M4559" t="str">
            <v>SPRING FOR CATCH SCREW SUA-M1382 SAM</v>
          </cell>
        </row>
        <row r="4560">
          <cell r="B4560" t="str">
            <v>SPR-851563</v>
          </cell>
          <cell r="C4560" t="str">
            <v>MISSING</v>
          </cell>
          <cell r="D4560" t="str">
            <v>M00</v>
          </cell>
          <cell r="G4560">
            <v>38084</v>
          </cell>
          <cell r="M4560" t="str">
            <v>SPRING FOR SPEED REDUCER SAMP SUA-M1</v>
          </cell>
        </row>
        <row r="4561">
          <cell r="B4561" t="str">
            <v>SPR-851580</v>
          </cell>
          <cell r="C4561" t="str">
            <v>MISSING</v>
          </cell>
          <cell r="D4561" t="str">
            <v>M00</v>
          </cell>
          <cell r="G4561">
            <v>37951</v>
          </cell>
          <cell r="M4561" t="str">
            <v>5E636 SPRING</v>
          </cell>
        </row>
        <row r="4562">
          <cell r="B4562" t="str">
            <v>SPZ-800455</v>
          </cell>
          <cell r="C4562" t="str">
            <v>MISSING</v>
          </cell>
          <cell r="D4562">
            <v>700</v>
          </cell>
          <cell r="F4562" t="str">
            <v>X</v>
          </cell>
          <cell r="G4562">
            <v>36457</v>
          </cell>
          <cell r="M4562" t="str">
            <v>BELT, 3-M RESIN BOND CLOTH 60 GRIT</v>
          </cell>
        </row>
        <row r="4563">
          <cell r="B4563" t="str">
            <v>SPZ-800456</v>
          </cell>
          <cell r="C4563" t="str">
            <v>MISSING</v>
          </cell>
          <cell r="D4563">
            <v>700</v>
          </cell>
          <cell r="F4563" t="str">
            <v>X</v>
          </cell>
          <cell r="G4563">
            <v>37924</v>
          </cell>
          <cell r="M4563" t="str">
            <v>BELT, DYNABLADE - 1/8" 120 GRIT</v>
          </cell>
        </row>
        <row r="4564">
          <cell r="B4564" t="str">
            <v>SPZ-800457</v>
          </cell>
          <cell r="C4564" t="str">
            <v>MISSING</v>
          </cell>
          <cell r="D4564">
            <v>700</v>
          </cell>
          <cell r="F4564" t="str">
            <v>X</v>
          </cell>
          <cell r="G4564">
            <v>36456</v>
          </cell>
          <cell r="M4564" t="str">
            <v>BRUSH, MASTER GRIT 80 - #950</v>
          </cell>
        </row>
        <row r="4565">
          <cell r="B4565" t="str">
            <v>SPZ-800458</v>
          </cell>
          <cell r="C4565" t="str">
            <v>MISSING</v>
          </cell>
          <cell r="D4565">
            <v>700</v>
          </cell>
          <cell r="F4565" t="str">
            <v>X</v>
          </cell>
          <cell r="G4565">
            <v>36456</v>
          </cell>
          <cell r="M4565" t="str">
            <v>CENTER, #S-763 RED RING SHAVE/HONE</v>
          </cell>
        </row>
        <row r="4566">
          <cell r="B4566" t="str">
            <v>SPZ-800459</v>
          </cell>
          <cell r="C4566" t="str">
            <v>MISSING</v>
          </cell>
          <cell r="D4566">
            <v>700</v>
          </cell>
          <cell r="F4566" t="str">
            <v>X</v>
          </cell>
          <cell r="G4566">
            <v>36457</v>
          </cell>
          <cell r="M4566" t="str">
            <v>CENTER, LIVE 3 M/T COLLIS CO</v>
          </cell>
        </row>
        <row r="4567">
          <cell r="B4567" t="str">
            <v>SPZ-800460</v>
          </cell>
          <cell r="C4567" t="str">
            <v>MISSING</v>
          </cell>
          <cell r="D4567">
            <v>700</v>
          </cell>
          <cell r="F4567" t="str">
            <v>X</v>
          </cell>
          <cell r="G4567">
            <v>36457</v>
          </cell>
          <cell r="M4567" t="str">
            <v>DISC, 60 GRIT SILICON - GP212 12"</v>
          </cell>
        </row>
        <row r="4568">
          <cell r="B4568" t="str">
            <v>SPZ-800461</v>
          </cell>
          <cell r="C4568" t="str">
            <v>MISSING</v>
          </cell>
          <cell r="D4568">
            <v>700</v>
          </cell>
          <cell r="F4568" t="str">
            <v>X</v>
          </cell>
          <cell r="G4568">
            <v>36457</v>
          </cell>
          <cell r="M4568" t="str">
            <v>DISC, SILICON 240 GRIT #810-263-200</v>
          </cell>
        </row>
        <row r="4569">
          <cell r="B4569" t="str">
            <v>SPZ-800462</v>
          </cell>
          <cell r="C4569" t="str">
            <v>MISSING</v>
          </cell>
          <cell r="D4569">
            <v>700</v>
          </cell>
          <cell r="F4569" t="str">
            <v>X</v>
          </cell>
          <cell r="G4569">
            <v>36467</v>
          </cell>
          <cell r="M4569" t="str">
            <v>DISC, SILICON 320 GRIT #810-265-200</v>
          </cell>
        </row>
        <row r="4570">
          <cell r="B4570" t="str">
            <v>SPZ-800463</v>
          </cell>
          <cell r="C4570" t="str">
            <v>MISSING</v>
          </cell>
          <cell r="D4570">
            <v>700</v>
          </cell>
          <cell r="F4570" t="str">
            <v>X</v>
          </cell>
          <cell r="G4570">
            <v>36457</v>
          </cell>
          <cell r="M4570" t="str">
            <v>DISC, SILICON 600 GRIT #810-269-200</v>
          </cell>
        </row>
        <row r="4571">
          <cell r="B4571" t="str">
            <v>SPZ-800464</v>
          </cell>
          <cell r="C4571" t="str">
            <v>MISSING</v>
          </cell>
          <cell r="D4571">
            <v>700</v>
          </cell>
          <cell r="F4571" t="str">
            <v>X</v>
          </cell>
          <cell r="G4571">
            <v>36457</v>
          </cell>
          <cell r="M4571" t="str">
            <v>EMERY CLOTH 150 GRIT</v>
          </cell>
        </row>
        <row r="4572">
          <cell r="B4572" t="str">
            <v>SPZ-800465</v>
          </cell>
          <cell r="C4572" t="str">
            <v>MISSING</v>
          </cell>
          <cell r="D4572">
            <v>700</v>
          </cell>
          <cell r="F4572" t="str">
            <v>X</v>
          </cell>
          <cell r="G4572">
            <v>36457</v>
          </cell>
          <cell r="M4572" t="str">
            <v>FLAPPER WHEEL  240 GRIT   2.5"</v>
          </cell>
        </row>
        <row r="4573">
          <cell r="B4573" t="str">
            <v>SPZ-800466</v>
          </cell>
          <cell r="C4573" t="str">
            <v>MISSING</v>
          </cell>
          <cell r="D4573">
            <v>700</v>
          </cell>
          <cell r="G4573">
            <v>38176</v>
          </cell>
          <cell r="M4573" t="str">
            <v>FLAPPER, WHEEL 80 GRIT  2.5"</v>
          </cell>
        </row>
        <row r="4574">
          <cell r="B4574" t="str">
            <v>SPZ-800467</v>
          </cell>
          <cell r="C4574" t="str">
            <v>MISSING</v>
          </cell>
          <cell r="D4574">
            <v>700</v>
          </cell>
          <cell r="F4574" t="str">
            <v>X</v>
          </cell>
          <cell r="G4574">
            <v>36510</v>
          </cell>
          <cell r="M4574" t="str">
            <v>POLISHER, BORE 1 1/2"-2"  80 GRIT</v>
          </cell>
        </row>
        <row r="4575">
          <cell r="B4575" t="str">
            <v>SPZ-800468</v>
          </cell>
          <cell r="C4575" t="str">
            <v>MISSING</v>
          </cell>
          <cell r="D4575">
            <v>700</v>
          </cell>
          <cell r="G4575">
            <v>37927</v>
          </cell>
          <cell r="M4575" t="str">
            <v>POLISHER, BORE 1 1/2" X 1" 180 GRIT</v>
          </cell>
        </row>
        <row r="4576">
          <cell r="B4576" t="str">
            <v>SPZ-800469</v>
          </cell>
          <cell r="C4576" t="str">
            <v>MISSING</v>
          </cell>
          <cell r="D4576">
            <v>700</v>
          </cell>
          <cell r="F4576" t="str">
            <v>X</v>
          </cell>
          <cell r="G4576">
            <v>36510</v>
          </cell>
          <cell r="M4576" t="str">
            <v>POLISHER, BORE 2.5" 180 GRIT</v>
          </cell>
        </row>
        <row r="4577">
          <cell r="B4577" t="str">
            <v>SPZ-800470</v>
          </cell>
          <cell r="C4577" t="str">
            <v>MISSING</v>
          </cell>
          <cell r="D4577">
            <v>700</v>
          </cell>
          <cell r="F4577" t="str">
            <v>X</v>
          </cell>
          <cell r="G4577">
            <v>36510</v>
          </cell>
          <cell r="M4577" t="str">
            <v>POLISHER, BORE 2.5"x 3" 80 GRIT</v>
          </cell>
        </row>
        <row r="4578">
          <cell r="B4578" t="str">
            <v>SPZ-800471</v>
          </cell>
          <cell r="C4578" t="str">
            <v>MISSING</v>
          </cell>
          <cell r="D4578">
            <v>700</v>
          </cell>
          <cell r="F4578" t="str">
            <v>X</v>
          </cell>
          <cell r="G4578">
            <v>36468</v>
          </cell>
          <cell r="M4578" t="str">
            <v>SANDPAPER, 240 GRIT ROLL</v>
          </cell>
        </row>
        <row r="4579">
          <cell r="B4579" t="str">
            <v>SPZ-800472</v>
          </cell>
          <cell r="C4579" t="str">
            <v>MISSING</v>
          </cell>
          <cell r="D4579">
            <v>700</v>
          </cell>
          <cell r="F4579" t="str">
            <v>X</v>
          </cell>
          <cell r="G4579">
            <v>36457</v>
          </cell>
          <cell r="M4579" t="str">
            <v>SANDPAPER, 320 GRIT ROLL</v>
          </cell>
        </row>
        <row r="4580">
          <cell r="B4580" t="str">
            <v>SPZ-800473</v>
          </cell>
          <cell r="C4580" t="str">
            <v>MISSING</v>
          </cell>
          <cell r="D4580">
            <v>700</v>
          </cell>
          <cell r="F4580" t="str">
            <v>X</v>
          </cell>
          <cell r="G4580">
            <v>36457</v>
          </cell>
          <cell r="M4580" t="str">
            <v>SANDPAPER, 400 GRIT ROLL</v>
          </cell>
        </row>
        <row r="4581">
          <cell r="B4581" t="str">
            <v>SPZ-800474</v>
          </cell>
          <cell r="C4581" t="str">
            <v>MISSING</v>
          </cell>
          <cell r="D4581">
            <v>700</v>
          </cell>
          <cell r="F4581" t="str">
            <v>X</v>
          </cell>
          <cell r="G4581">
            <v>36457</v>
          </cell>
          <cell r="M4581" t="str">
            <v>SANDPAPER, 600 GRIT ROLL</v>
          </cell>
        </row>
        <row r="4582">
          <cell r="B4582" t="str">
            <v>SPZ-800475</v>
          </cell>
          <cell r="C4582" t="str">
            <v>MISSING</v>
          </cell>
          <cell r="D4582">
            <v>700</v>
          </cell>
          <cell r="F4582" t="str">
            <v>X</v>
          </cell>
          <cell r="G4582">
            <v>36456</v>
          </cell>
          <cell r="M4582" t="str">
            <v>WHEEL, CUTOFF 3" DIAMETER 180 GRIT</v>
          </cell>
        </row>
        <row r="4583">
          <cell r="B4583" t="str">
            <v>STP-851485</v>
          </cell>
          <cell r="C4583" t="str">
            <v>MISSING</v>
          </cell>
          <cell r="D4583" t="str">
            <v>M00</v>
          </cell>
          <cell r="G4583">
            <v>37959</v>
          </cell>
          <cell r="M4583" t="str">
            <v>CLA-10848  STRIP BASE  HARDINGE</v>
          </cell>
        </row>
        <row r="4584">
          <cell r="B4584" t="str">
            <v>STR-851071</v>
          </cell>
          <cell r="C4584" t="str">
            <v>MISSING</v>
          </cell>
          <cell r="D4584" t="str">
            <v>M00</v>
          </cell>
          <cell r="F4584" t="str">
            <v>X</v>
          </cell>
          <cell r="G4584">
            <v>36144</v>
          </cell>
          <cell r="M4584" t="str">
            <v>1"X36" NYLON STRAP #3468T203    3468</v>
          </cell>
        </row>
        <row r="4585">
          <cell r="B4585" t="str">
            <v>STR-851072</v>
          </cell>
          <cell r="C4585" t="str">
            <v>MISSING</v>
          </cell>
          <cell r="D4585" t="str">
            <v>M00</v>
          </cell>
          <cell r="F4585" t="str">
            <v>X</v>
          </cell>
          <cell r="G4585">
            <v>36144</v>
          </cell>
          <cell r="M4585" t="str">
            <v>1"X72" NYLON STRAP #3468T206    3468</v>
          </cell>
        </row>
        <row r="4586">
          <cell r="B4586" t="str">
            <v>STR-851073</v>
          </cell>
          <cell r="C4586" t="str">
            <v>MISSING</v>
          </cell>
          <cell r="D4586" t="str">
            <v>M00</v>
          </cell>
          <cell r="F4586" t="str">
            <v>X</v>
          </cell>
          <cell r="G4586">
            <v>36144</v>
          </cell>
          <cell r="M4586" t="str">
            <v>ROUND LEATHER BELT FOR NATCO    6170</v>
          </cell>
        </row>
        <row r="4587">
          <cell r="B4587" t="str">
            <v>STR-851400</v>
          </cell>
          <cell r="C4587" t="str">
            <v>MISSING</v>
          </cell>
          <cell r="D4587" t="str">
            <v>M00</v>
          </cell>
          <cell r="G4587">
            <v>37956</v>
          </cell>
          <cell r="M4587" t="str">
            <v>STARTER,E3541-490-202;FG-7E   (OKUMA</v>
          </cell>
        </row>
        <row r="4588">
          <cell r="B4588" t="str">
            <v>STW-382087</v>
          </cell>
          <cell r="C4588" t="str">
            <v>MISSING</v>
          </cell>
          <cell r="D4588">
            <v>700</v>
          </cell>
          <cell r="G4588">
            <v>38027</v>
          </cell>
          <cell r="H4588" t="str">
            <v>STW-382087</v>
          </cell>
          <cell r="M4588" t="str">
            <v>DEEP C'BORE SHAPER CUTTER</v>
          </cell>
        </row>
        <row r="4589">
          <cell r="B4589" t="str">
            <v>STW-801309</v>
          </cell>
          <cell r="C4589" t="str">
            <v>MISSING</v>
          </cell>
          <cell r="D4589">
            <v>700</v>
          </cell>
          <cell r="G4589">
            <v>38106</v>
          </cell>
          <cell r="M4589" t="str">
            <v>SHAPER CUTTER SHANK TYPE,ASP30, TIN</v>
          </cell>
        </row>
        <row r="4590">
          <cell r="B4590" t="str">
            <v>STW-801310</v>
          </cell>
          <cell r="C4590" t="str">
            <v>MISSING</v>
          </cell>
          <cell r="D4590">
            <v>700</v>
          </cell>
          <cell r="G4590">
            <v>38204</v>
          </cell>
          <cell r="M4590" t="str">
            <v>STW-381498 SHAPER CUTTER SHANK TYPE,</v>
          </cell>
        </row>
        <row r="4591">
          <cell r="B4591" t="str">
            <v>STW-801311</v>
          </cell>
          <cell r="C4591" t="str">
            <v>MISSING</v>
          </cell>
          <cell r="D4591">
            <v>700</v>
          </cell>
          <cell r="G4591">
            <v>38204</v>
          </cell>
          <cell r="M4591" t="str">
            <v>STW-381499 SHAPER CUTTER SHANK TYPE,</v>
          </cell>
        </row>
        <row r="4592">
          <cell r="B4592" t="str">
            <v>SUM-851074</v>
          </cell>
          <cell r="C4592" t="str">
            <v>MISSING</v>
          </cell>
          <cell r="D4592" t="str">
            <v>M00</v>
          </cell>
          <cell r="F4592" t="str">
            <v>X</v>
          </cell>
          <cell r="G4592">
            <v>36144</v>
          </cell>
          <cell r="M4592" t="str">
            <v>AQUA PRVE FILTER SUMP           2P27</v>
          </cell>
        </row>
        <row r="4593">
          <cell r="B4593" t="str">
            <v>SUP-851610</v>
          </cell>
          <cell r="C4593" t="str">
            <v>MISSING</v>
          </cell>
          <cell r="D4593" t="str">
            <v>M00</v>
          </cell>
          <cell r="G4593">
            <v>37959</v>
          </cell>
          <cell r="M4593" t="str">
            <v>6EP1437-2BA10 POWER SUPPLY FOR LIEB.</v>
          </cell>
        </row>
        <row r="4594">
          <cell r="B4594" t="str">
            <v>SUP-851623</v>
          </cell>
          <cell r="C4594" t="str">
            <v>MISSING</v>
          </cell>
          <cell r="D4594" t="str">
            <v>M00</v>
          </cell>
          <cell r="G4594">
            <v>37959</v>
          </cell>
          <cell r="M4594" t="str">
            <v>6ES5931 POWER SUPPLY  REIS.</v>
          </cell>
        </row>
        <row r="4595">
          <cell r="B4595" t="str">
            <v>SWT-851075</v>
          </cell>
          <cell r="C4595" t="str">
            <v>MISSING</v>
          </cell>
          <cell r="D4595" t="str">
            <v>M00</v>
          </cell>
          <cell r="G4595">
            <v>37956</v>
          </cell>
          <cell r="M4595" t="str">
            <v>#523 SWITCH                     #523</v>
          </cell>
        </row>
        <row r="4596">
          <cell r="B4596" t="str">
            <v>SWT-851076</v>
          </cell>
          <cell r="C4596" t="str">
            <v>MISSING</v>
          </cell>
          <cell r="D4596" t="str">
            <v>M00</v>
          </cell>
          <cell r="G4596">
            <v>37956</v>
          </cell>
          <cell r="M4596" t="str">
            <v>#17 SWITCH                   #17</v>
          </cell>
        </row>
        <row r="4597">
          <cell r="B4597" t="str">
            <v>SWT-851077</v>
          </cell>
          <cell r="C4597" t="str">
            <v>MISSING</v>
          </cell>
          <cell r="D4597" t="str">
            <v>M00</v>
          </cell>
          <cell r="F4597" t="str">
            <v>X</v>
          </cell>
          <cell r="G4597">
            <v>36608</v>
          </cell>
          <cell r="M4597" t="str">
            <v>#31 PUSH BUTTON SWITCH            #3</v>
          </cell>
        </row>
        <row r="4598">
          <cell r="B4598" t="str">
            <v>SWT-851078</v>
          </cell>
          <cell r="C4598" t="str">
            <v>MISSING</v>
          </cell>
          <cell r="D4598" t="str">
            <v>M00</v>
          </cell>
          <cell r="G4598">
            <v>37956</v>
          </cell>
          <cell r="M4598" t="str">
            <v>1161242.0 PRESSURE SWITCH    1161242</v>
          </cell>
        </row>
        <row r="4599">
          <cell r="B4599" t="str">
            <v>SWT-851079</v>
          </cell>
          <cell r="C4599" t="str">
            <v>MISSING</v>
          </cell>
          <cell r="D4599" t="str">
            <v>M00</v>
          </cell>
          <cell r="G4599">
            <v>37956</v>
          </cell>
          <cell r="M4599" t="str">
            <v>1910-1 ENCLOSED PRESSURE SWITCH   19</v>
          </cell>
        </row>
        <row r="4600">
          <cell r="B4600" t="str">
            <v>SWT-851080</v>
          </cell>
          <cell r="C4600" t="str">
            <v>MISSING</v>
          </cell>
          <cell r="D4600" t="str">
            <v>M00</v>
          </cell>
          <cell r="G4600">
            <v>37956</v>
          </cell>
          <cell r="M4600" t="str">
            <v>234 SELECTOR SWITCH               23</v>
          </cell>
        </row>
        <row r="4601">
          <cell r="B4601" t="str">
            <v>SWT-851081</v>
          </cell>
          <cell r="C4601" t="str">
            <v>MISSING</v>
          </cell>
          <cell r="D4601" t="str">
            <v>M00</v>
          </cell>
          <cell r="G4601">
            <v>37956</v>
          </cell>
          <cell r="M4601" t="str">
            <v>258 SELECTOR SWITCH               25</v>
          </cell>
        </row>
        <row r="4602">
          <cell r="B4602" t="str">
            <v>SWT-851082</v>
          </cell>
          <cell r="C4602" t="str">
            <v>MISSING</v>
          </cell>
          <cell r="D4602" t="str">
            <v>M00</v>
          </cell>
          <cell r="G4602">
            <v>37956</v>
          </cell>
          <cell r="M4602" t="str">
            <v>2633433 SWITCH WITH KEY       263343</v>
          </cell>
        </row>
        <row r="4603">
          <cell r="B4603" t="str">
            <v>SWT-851083</v>
          </cell>
          <cell r="C4603" t="str">
            <v>MISSING</v>
          </cell>
          <cell r="D4603" t="str">
            <v>M00</v>
          </cell>
          <cell r="G4603">
            <v>37956</v>
          </cell>
          <cell r="M4603" t="str">
            <v>26986 SWITCH                   26986</v>
          </cell>
        </row>
        <row r="4604">
          <cell r="B4604" t="str">
            <v>SWT-851084</v>
          </cell>
          <cell r="C4604" t="str">
            <v>MISSING</v>
          </cell>
          <cell r="D4604" t="str">
            <v>M00</v>
          </cell>
          <cell r="G4604">
            <v>37956</v>
          </cell>
          <cell r="M4604" t="str">
            <v>3-POS SELECTOR SWT. W/ SPECIAL CONTA</v>
          </cell>
        </row>
        <row r="4605">
          <cell r="B4605" t="str">
            <v>SWT-851085</v>
          </cell>
          <cell r="C4605" t="str">
            <v>MISSING</v>
          </cell>
          <cell r="D4605" t="str">
            <v>M00</v>
          </cell>
          <cell r="G4605">
            <v>37956</v>
          </cell>
          <cell r="M4605" t="str">
            <v>3-POSITION SELECTOR SWITCH      800T</v>
          </cell>
        </row>
        <row r="4606">
          <cell r="B4606" t="str">
            <v>SWT-851086</v>
          </cell>
          <cell r="C4606" t="str">
            <v>MISSING</v>
          </cell>
          <cell r="D4606" t="str">
            <v>M00</v>
          </cell>
          <cell r="G4606">
            <v>37956</v>
          </cell>
          <cell r="M4606" t="str">
            <v>4 BUTTON PENDANT/WRIGHT WAY HOIST</v>
          </cell>
        </row>
        <row r="4607">
          <cell r="B4607" t="str">
            <v>SWT-851087</v>
          </cell>
          <cell r="C4607" t="str">
            <v>MISSING</v>
          </cell>
          <cell r="D4607" t="str">
            <v>M00</v>
          </cell>
          <cell r="F4607" t="str">
            <v>X</v>
          </cell>
          <cell r="G4607">
            <v>36144</v>
          </cell>
          <cell r="M4607" t="str">
            <v>4-POSITION SELECTOR SWITCH      500-</v>
          </cell>
        </row>
        <row r="4608">
          <cell r="B4608" t="str">
            <v>SWT-851088</v>
          </cell>
          <cell r="C4608" t="str">
            <v>MISSING</v>
          </cell>
          <cell r="D4608" t="str">
            <v>M00</v>
          </cell>
          <cell r="G4608">
            <v>38084</v>
          </cell>
          <cell r="M4608" t="str">
            <v>42SRP-6014 PHOTO SWITCH  AB  425RP-6</v>
          </cell>
        </row>
        <row r="4609">
          <cell r="B4609" t="str">
            <v>SWT-851089</v>
          </cell>
          <cell r="C4609" t="str">
            <v>MISSING</v>
          </cell>
          <cell r="D4609" t="str">
            <v>M00</v>
          </cell>
          <cell r="F4609" t="str">
            <v>X</v>
          </cell>
          <cell r="G4609">
            <v>36144</v>
          </cell>
          <cell r="M4609" t="str">
            <v>46010 PROX SWITCH *** TURCK ONLY</v>
          </cell>
        </row>
        <row r="4610">
          <cell r="B4610" t="str">
            <v>SWT-851090</v>
          </cell>
          <cell r="C4610" t="str">
            <v>MISSING</v>
          </cell>
          <cell r="D4610" t="str">
            <v>M00</v>
          </cell>
          <cell r="G4610">
            <v>37956</v>
          </cell>
          <cell r="M4610" t="str">
            <v>800TJ91KE7B A/B SWITCH</v>
          </cell>
        </row>
        <row r="4611">
          <cell r="B4611" t="str">
            <v>SWT-851091</v>
          </cell>
          <cell r="C4611" t="str">
            <v>MISSING</v>
          </cell>
          <cell r="D4611" t="str">
            <v>M00</v>
          </cell>
          <cell r="G4611">
            <v>37956</v>
          </cell>
          <cell r="M4611" t="str">
            <v>800TXD4 CONTACT BLOCKS       800TXD4</v>
          </cell>
        </row>
        <row r="4612">
          <cell r="B4612" t="str">
            <v>SWT-851092</v>
          </cell>
          <cell r="C4612" t="str">
            <v>MISSING</v>
          </cell>
          <cell r="D4612" t="str">
            <v>M00</v>
          </cell>
          <cell r="G4612">
            <v>37956</v>
          </cell>
          <cell r="M4612" t="str">
            <v>802T-DP COMPLETE SWITCH      802T-DP</v>
          </cell>
        </row>
        <row r="4613">
          <cell r="B4613" t="str">
            <v>SWT-851093</v>
          </cell>
          <cell r="C4613" t="str">
            <v>MISSING</v>
          </cell>
          <cell r="D4613" t="str">
            <v>M00</v>
          </cell>
          <cell r="G4613">
            <v>37956</v>
          </cell>
          <cell r="M4613" t="str">
            <v>802T-K ROLLER VERTICAL 90 DEGREE  80</v>
          </cell>
        </row>
        <row r="4614">
          <cell r="B4614" t="str">
            <v>SWT-851094</v>
          </cell>
          <cell r="C4614" t="str">
            <v>MISSING</v>
          </cell>
          <cell r="D4614" t="str">
            <v>M00</v>
          </cell>
          <cell r="G4614">
            <v>37956</v>
          </cell>
          <cell r="M4614" t="str">
            <v>802T-KT COMPLETE SWITCH          802</v>
          </cell>
        </row>
        <row r="4615">
          <cell r="B4615" t="str">
            <v>SWT-851095</v>
          </cell>
          <cell r="C4615" t="str">
            <v>MISSING</v>
          </cell>
          <cell r="D4615" t="str">
            <v>M00</v>
          </cell>
          <cell r="G4615">
            <v>37956</v>
          </cell>
          <cell r="M4615" t="str">
            <v>802T-NP SWITCH A/B               802</v>
          </cell>
        </row>
        <row r="4616">
          <cell r="B4616" t="str">
            <v>SWT-851096</v>
          </cell>
          <cell r="C4616" t="str">
            <v>MISSING</v>
          </cell>
          <cell r="D4616" t="str">
            <v>M00</v>
          </cell>
          <cell r="G4616">
            <v>37956</v>
          </cell>
          <cell r="M4616" t="str">
            <v>9007 CLASS SERIES A SQUARE D     C52</v>
          </cell>
        </row>
        <row r="4617">
          <cell r="B4617" t="str">
            <v>SWT-851097</v>
          </cell>
          <cell r="C4617" t="str">
            <v>MISSING</v>
          </cell>
          <cell r="D4617" t="str">
            <v>M00</v>
          </cell>
          <cell r="G4617">
            <v>37956</v>
          </cell>
          <cell r="M4617" t="str">
            <v>9007 LEVER TYPE SWITCH SQUARE D  C52</v>
          </cell>
        </row>
        <row r="4618">
          <cell r="B4618" t="str">
            <v>SWT-851098</v>
          </cell>
          <cell r="C4618" t="str">
            <v>MISSING</v>
          </cell>
          <cell r="D4618" t="str">
            <v>M00</v>
          </cell>
          <cell r="G4618">
            <v>37956</v>
          </cell>
          <cell r="M4618" t="str">
            <v>9007 TYPE AW 12 SQ."D" SWT.</v>
          </cell>
        </row>
        <row r="4619">
          <cell r="B4619" t="str">
            <v>SWT-851099</v>
          </cell>
          <cell r="C4619" t="str">
            <v>MISSING</v>
          </cell>
          <cell r="D4619" t="str">
            <v>M00</v>
          </cell>
          <cell r="G4619">
            <v>37956</v>
          </cell>
          <cell r="M4619" t="str">
            <v>A/B LIMIT SWITCH                802T</v>
          </cell>
        </row>
        <row r="4620">
          <cell r="B4620" t="str">
            <v>SWT-851100</v>
          </cell>
          <cell r="C4620" t="str">
            <v>MISSING</v>
          </cell>
          <cell r="D4620" t="str">
            <v>M00</v>
          </cell>
          <cell r="G4620">
            <v>37956</v>
          </cell>
          <cell r="M4620" t="str">
            <v>A/B OPERATING HEAD 802M-CX      802M</v>
          </cell>
        </row>
        <row r="4621">
          <cell r="B4621" t="str">
            <v>SWT-851101</v>
          </cell>
          <cell r="C4621" t="str">
            <v>MISSING</v>
          </cell>
          <cell r="D4621" t="str">
            <v>M00</v>
          </cell>
          <cell r="G4621">
            <v>37956</v>
          </cell>
          <cell r="M4621" t="str">
            <v>A/B PRESSURE SWITCH          836T-T2</v>
          </cell>
        </row>
        <row r="4622">
          <cell r="B4622" t="str">
            <v>SWT-851102</v>
          </cell>
          <cell r="C4622" t="str">
            <v>MISSING</v>
          </cell>
          <cell r="D4622" t="str">
            <v>M00</v>
          </cell>
          <cell r="G4622">
            <v>37956</v>
          </cell>
          <cell r="M4622" t="str">
            <v>A/B PRESSURE SWITCH          836T-25</v>
          </cell>
        </row>
        <row r="4623">
          <cell r="B4623" t="str">
            <v>SWT-851103</v>
          </cell>
          <cell r="C4623" t="str">
            <v>MISSING</v>
          </cell>
          <cell r="D4623" t="str">
            <v>M00</v>
          </cell>
          <cell r="G4623">
            <v>37956</v>
          </cell>
          <cell r="M4623" t="str">
            <v>A/B PROX SWITCH          871-C DINN4</v>
          </cell>
        </row>
        <row r="4624">
          <cell r="B4624" t="str">
            <v>SWT-851104</v>
          </cell>
          <cell r="C4624" t="str">
            <v>MISSING</v>
          </cell>
          <cell r="D4624" t="str">
            <v>M00</v>
          </cell>
          <cell r="G4624">
            <v>37956</v>
          </cell>
          <cell r="M4624" t="str">
            <v>A/B PUSH BUTTONS FOR BRYANT   800MRD</v>
          </cell>
        </row>
        <row r="4625">
          <cell r="B4625" t="str">
            <v>SWT-851105</v>
          </cell>
          <cell r="C4625" t="str">
            <v>MISSING</v>
          </cell>
          <cell r="D4625" t="str">
            <v>M00</v>
          </cell>
          <cell r="G4625">
            <v>37956</v>
          </cell>
          <cell r="M4625" t="str">
            <v>A/B SWITCH                    802T-C</v>
          </cell>
        </row>
        <row r="4626">
          <cell r="B4626" t="str">
            <v>SWT-851106</v>
          </cell>
          <cell r="C4626" t="str">
            <v>MISSING</v>
          </cell>
          <cell r="D4626" t="str">
            <v>M00</v>
          </cell>
          <cell r="G4626">
            <v>37956</v>
          </cell>
          <cell r="M4626" t="str">
            <v>A/B SWITCH                    800T-F</v>
          </cell>
        </row>
        <row r="4627">
          <cell r="B4627" t="str">
            <v>SWT-851107</v>
          </cell>
          <cell r="C4627" t="str">
            <v>MISSING</v>
          </cell>
          <cell r="D4627" t="str">
            <v>M00</v>
          </cell>
          <cell r="G4627">
            <v>37956</v>
          </cell>
          <cell r="M4627" t="str">
            <v>A/B SWITCH                    800T-D</v>
          </cell>
        </row>
        <row r="4628">
          <cell r="B4628" t="str">
            <v>SWT-851108</v>
          </cell>
          <cell r="C4628" t="str">
            <v>MISSING</v>
          </cell>
          <cell r="D4628" t="str">
            <v>M00</v>
          </cell>
          <cell r="G4628">
            <v>37956</v>
          </cell>
          <cell r="M4628" t="str">
            <v>A/B SWITCH 800J 20A        800J 20J</v>
          </cell>
        </row>
        <row r="4629">
          <cell r="B4629" t="str">
            <v>SWT-851109</v>
          </cell>
          <cell r="C4629" t="str">
            <v>MISSING</v>
          </cell>
          <cell r="D4629" t="str">
            <v>M00</v>
          </cell>
          <cell r="F4629" t="str">
            <v>X</v>
          </cell>
          <cell r="G4629">
            <v>36144</v>
          </cell>
          <cell r="M4629" t="str">
            <v>A660-8002-T454           A660-8002-T</v>
          </cell>
        </row>
        <row r="4630">
          <cell r="B4630" t="str">
            <v>SWT-851110</v>
          </cell>
          <cell r="C4630" t="str">
            <v>MISSING</v>
          </cell>
          <cell r="D4630" t="str">
            <v>M00</v>
          </cell>
          <cell r="G4630">
            <v>37956</v>
          </cell>
          <cell r="M4630" t="str">
            <v>AO-16 SERIES D SWITCH            AO-</v>
          </cell>
        </row>
        <row r="4631">
          <cell r="B4631" t="str">
            <v>SWT-8511104</v>
          </cell>
          <cell r="C4631" t="str">
            <v>MISSING</v>
          </cell>
          <cell r="D4631" t="str">
            <v>M00</v>
          </cell>
          <cell r="G4631">
            <v>37959</v>
          </cell>
          <cell r="M4631" t="str">
            <v>CSA001173602 SWITCH, PRESSURE HARDIN</v>
          </cell>
        </row>
        <row r="4632">
          <cell r="B4632" t="str">
            <v>SWT-851111</v>
          </cell>
          <cell r="C4632" t="str">
            <v>MISSING</v>
          </cell>
          <cell r="D4632" t="str">
            <v>M00</v>
          </cell>
          <cell r="G4632">
            <v>37956</v>
          </cell>
          <cell r="M4632" t="str">
            <v>BIMBA SWITCH MRS087B09       MRS087B</v>
          </cell>
        </row>
        <row r="4633">
          <cell r="B4633" t="str">
            <v>SWT-8511110</v>
          </cell>
          <cell r="C4633" t="str">
            <v>MISSING</v>
          </cell>
          <cell r="D4633" t="str">
            <v>M00</v>
          </cell>
          <cell r="G4633">
            <v>37943</v>
          </cell>
          <cell r="M4633" t="str">
            <v>DEL* BES-516-370-E5-C-S4     (LIEB)</v>
          </cell>
        </row>
        <row r="4634">
          <cell r="B4634" t="str">
            <v>SWT-8511112</v>
          </cell>
          <cell r="C4634" t="str">
            <v>MISSING</v>
          </cell>
          <cell r="D4634" t="str">
            <v>M00</v>
          </cell>
          <cell r="G4634">
            <v>37943</v>
          </cell>
          <cell r="M4634" t="str">
            <v>DEL* BES-516-325-S4-C LIEB</v>
          </cell>
        </row>
        <row r="4635">
          <cell r="B4635" t="str">
            <v>SWT-8511113</v>
          </cell>
          <cell r="C4635" t="str">
            <v>MISSING</v>
          </cell>
          <cell r="D4635" t="str">
            <v>M00</v>
          </cell>
          <cell r="G4635">
            <v>37943</v>
          </cell>
          <cell r="M4635" t="str">
            <v>DEL* BES-325-E5</v>
          </cell>
        </row>
        <row r="4636">
          <cell r="B4636" t="str">
            <v>SWT-8511114</v>
          </cell>
          <cell r="C4636" t="str">
            <v>MISSING</v>
          </cell>
          <cell r="D4636" t="str">
            <v>M00</v>
          </cell>
          <cell r="F4636" t="str">
            <v>X</v>
          </cell>
          <cell r="G4636">
            <v>38042</v>
          </cell>
          <cell r="M4636" t="str">
            <v>DEL*'0J5071 EFFECTOR  LIEB.</v>
          </cell>
        </row>
        <row r="4637">
          <cell r="B4637" t="str">
            <v>SWT-8511115</v>
          </cell>
          <cell r="C4637" t="str">
            <v>MISSING</v>
          </cell>
          <cell r="D4637" t="str">
            <v>M00</v>
          </cell>
          <cell r="F4637" t="str">
            <v>X</v>
          </cell>
          <cell r="G4637">
            <v>38042</v>
          </cell>
          <cell r="M4637" t="str">
            <v>DEL*EFFECTOR S1-1000 LIEB.</v>
          </cell>
        </row>
        <row r="4638">
          <cell r="B4638" t="str">
            <v>SWT-8511117</v>
          </cell>
          <cell r="C4638" t="str">
            <v>MISSING</v>
          </cell>
          <cell r="D4638" t="str">
            <v>M00</v>
          </cell>
          <cell r="G4638">
            <v>38014</v>
          </cell>
          <cell r="M4638" t="str">
            <v>3SB32 10-2EA11 SIEMENS SWITCH (LIEB)</v>
          </cell>
        </row>
        <row r="4639">
          <cell r="B4639" t="str">
            <v>SWT-8511118</v>
          </cell>
          <cell r="C4639" t="str">
            <v>MISSING</v>
          </cell>
          <cell r="D4639" t="str">
            <v>M00</v>
          </cell>
          <cell r="G4639">
            <v>38014</v>
          </cell>
          <cell r="M4639" t="str">
            <v>3SB3204-6BA40 INDICATOR LIGHT GREEN</v>
          </cell>
        </row>
        <row r="4640">
          <cell r="B4640" t="str">
            <v>SWT-851112</v>
          </cell>
          <cell r="C4640" t="str">
            <v>MISSING</v>
          </cell>
          <cell r="D4640" t="str">
            <v>M00</v>
          </cell>
          <cell r="G4640">
            <v>37956</v>
          </cell>
          <cell r="M4640" t="str">
            <v>BLACK MAGNETIC SWITCH      115-6Y-06</v>
          </cell>
        </row>
        <row r="4641">
          <cell r="B4641" t="str">
            <v>SWT-851113</v>
          </cell>
          <cell r="C4641" t="str">
            <v>MISSING</v>
          </cell>
          <cell r="D4641" t="str">
            <v>M00</v>
          </cell>
          <cell r="G4641">
            <v>37956</v>
          </cell>
          <cell r="M4641" t="str">
            <v>BZV6-RN MICRO SWITCH           BZV6-</v>
          </cell>
        </row>
        <row r="4642">
          <cell r="B4642" t="str">
            <v>SWT-851114</v>
          </cell>
          <cell r="C4642" t="str">
            <v>MISSING</v>
          </cell>
          <cell r="D4642" t="str">
            <v>M00</v>
          </cell>
          <cell r="G4642">
            <v>37956</v>
          </cell>
          <cell r="M4642" t="str">
            <v>C/H SWITCH E50AR1               E50A</v>
          </cell>
        </row>
        <row r="4643">
          <cell r="B4643" t="str">
            <v>SWT-851115</v>
          </cell>
          <cell r="C4643" t="str">
            <v>MISSING</v>
          </cell>
          <cell r="D4643" t="str">
            <v>M00</v>
          </cell>
          <cell r="G4643">
            <v>37956</v>
          </cell>
          <cell r="M4643" t="str">
            <v>C/H SWITCH E50AT1               E50A</v>
          </cell>
        </row>
        <row r="4644">
          <cell r="B4644" t="str">
            <v>SWT-851116</v>
          </cell>
          <cell r="C4644" t="str">
            <v>MISSING</v>
          </cell>
          <cell r="D4644" t="str">
            <v>M00</v>
          </cell>
          <cell r="F4644" t="str">
            <v>X</v>
          </cell>
          <cell r="G4644">
            <v>36144</v>
          </cell>
          <cell r="M4644" t="str">
            <v>CA-12 SWITCH ARM                 CA</v>
          </cell>
        </row>
        <row r="4645">
          <cell r="B4645" t="str">
            <v>SWT-851117</v>
          </cell>
          <cell r="C4645" t="str">
            <v>MISSING</v>
          </cell>
          <cell r="D4645" t="str">
            <v>M00</v>
          </cell>
          <cell r="G4645">
            <v>37956</v>
          </cell>
          <cell r="M4645" t="str">
            <v>MUSHROOM HEAD RED 800T-N247R</v>
          </cell>
        </row>
        <row r="4646">
          <cell r="B4646" t="str">
            <v>SWT-851118</v>
          </cell>
          <cell r="C4646" t="str">
            <v>MISSING</v>
          </cell>
          <cell r="D4646" t="str">
            <v>M00</v>
          </cell>
          <cell r="G4646">
            <v>38014</v>
          </cell>
          <cell r="M4646" t="str">
            <v>DETECTOR, SHOT LEVEL           318-A</v>
          </cell>
        </row>
        <row r="4647">
          <cell r="B4647" t="str">
            <v>SWT-851119</v>
          </cell>
          <cell r="C4647" t="str">
            <v>MISSING</v>
          </cell>
          <cell r="D4647" t="str">
            <v>M00</v>
          </cell>
          <cell r="G4647">
            <v>37956</v>
          </cell>
          <cell r="M4647" t="str">
            <v>E2E-X1RSF1 OMRON            E2E-X1RS</v>
          </cell>
        </row>
        <row r="4648">
          <cell r="B4648" t="str">
            <v>SWT-851120</v>
          </cell>
          <cell r="C4648" t="str">
            <v>MISSING</v>
          </cell>
          <cell r="D4648" t="str">
            <v>M00</v>
          </cell>
          <cell r="G4648">
            <v>37956</v>
          </cell>
          <cell r="M4648" t="str">
            <v>EFFECTOR PROX SWITCH    II2010ABZ0A</v>
          </cell>
        </row>
        <row r="4649">
          <cell r="B4649" t="str">
            <v>SWT-851121</v>
          </cell>
          <cell r="C4649" t="str">
            <v>MISSING</v>
          </cell>
          <cell r="D4649" t="str">
            <v>M00</v>
          </cell>
          <cell r="G4649">
            <v>37956</v>
          </cell>
          <cell r="M4649" t="str">
            <v>EFFECTOR PROXIMITY SWITCH IGA-2005-A</v>
          </cell>
        </row>
        <row r="4650">
          <cell r="B4650" t="str">
            <v>SWT-851122</v>
          </cell>
          <cell r="C4650" t="str">
            <v>MISSING</v>
          </cell>
          <cell r="D4650" t="str">
            <v>M00</v>
          </cell>
          <cell r="G4650">
            <v>37956</v>
          </cell>
          <cell r="M4650" t="str">
            <v>EFFECTOR SWITCH           IME 2015 B</v>
          </cell>
        </row>
        <row r="4651">
          <cell r="B4651" t="str">
            <v>SWT-851123</v>
          </cell>
          <cell r="C4651" t="str">
            <v>MISSING</v>
          </cell>
          <cell r="D4651" t="str">
            <v>M00</v>
          </cell>
          <cell r="G4651">
            <v>37956</v>
          </cell>
          <cell r="M4651" t="str">
            <v>EFFECTOR SWITCH 20-140V   IFA 2004-A</v>
          </cell>
        </row>
        <row r="4652">
          <cell r="B4652" t="str">
            <v>SWT-851124</v>
          </cell>
          <cell r="C4652" t="str">
            <v>MISSING</v>
          </cell>
          <cell r="D4652" t="str">
            <v>M00</v>
          </cell>
          <cell r="G4652">
            <v>37956</v>
          </cell>
          <cell r="M4652" t="str">
            <v>FLOW SWITCH 1-FS            2180846</v>
          </cell>
        </row>
        <row r="4653">
          <cell r="B4653" t="str">
            <v>SWT-851125</v>
          </cell>
          <cell r="C4653" t="str">
            <v>MISSING</v>
          </cell>
          <cell r="D4653" t="str">
            <v>M00</v>
          </cell>
          <cell r="F4653" t="str">
            <v>X</v>
          </cell>
          <cell r="G4653">
            <v>36144</v>
          </cell>
          <cell r="M4653" t="str">
            <v>FLOW SWITCH 1-FS            2180846</v>
          </cell>
        </row>
        <row r="4654">
          <cell r="B4654" t="str">
            <v>SWT-851126</v>
          </cell>
          <cell r="C4654" t="str">
            <v>MISSING</v>
          </cell>
          <cell r="D4654" t="str">
            <v>M00</v>
          </cell>
          <cell r="F4654" t="str">
            <v>X</v>
          </cell>
          <cell r="G4654">
            <v>36144</v>
          </cell>
          <cell r="M4654" t="str">
            <v>GEMFLOW SWITCH 9 GAL/HR       #26914</v>
          </cell>
        </row>
        <row r="4655">
          <cell r="B4655" t="str">
            <v>SWT-851127</v>
          </cell>
          <cell r="C4655" t="str">
            <v>MISSING</v>
          </cell>
          <cell r="D4655" t="str">
            <v>M00</v>
          </cell>
          <cell r="F4655" t="str">
            <v>X</v>
          </cell>
          <cell r="G4655">
            <v>36144</v>
          </cell>
          <cell r="M4655" t="str">
            <v>GEMFLOW SWITCH 22.5 GAL/HR       #26</v>
          </cell>
        </row>
        <row r="4656">
          <cell r="B4656" t="str">
            <v>SWT-851128</v>
          </cell>
          <cell r="C4656" t="str">
            <v>MISSING</v>
          </cell>
          <cell r="D4656" t="str">
            <v>M00</v>
          </cell>
          <cell r="F4656" t="str">
            <v>X</v>
          </cell>
          <cell r="G4656">
            <v>36144</v>
          </cell>
          <cell r="M4656" t="str">
            <v>GEMFLOW SWITCH 22.5 GAL/HR       #26</v>
          </cell>
        </row>
        <row r="4657">
          <cell r="B4657" t="str">
            <v>SWT-851129</v>
          </cell>
          <cell r="C4657" t="str">
            <v>MISSING</v>
          </cell>
          <cell r="D4657" t="str">
            <v>M00</v>
          </cell>
          <cell r="F4657" t="str">
            <v>X</v>
          </cell>
          <cell r="G4657">
            <v>36144</v>
          </cell>
          <cell r="M4657" t="str">
            <v>GEMFLOW SWITCH 9 GAL/HR       #26914</v>
          </cell>
        </row>
        <row r="4658">
          <cell r="B4658" t="str">
            <v>SWT-851130</v>
          </cell>
          <cell r="C4658" t="str">
            <v>MISSING</v>
          </cell>
          <cell r="D4658" t="str">
            <v>M00</v>
          </cell>
          <cell r="G4658">
            <v>37956</v>
          </cell>
          <cell r="M4658" t="str">
            <v>HONEYWELL PROX SWT       922FS2-A9P-</v>
          </cell>
        </row>
        <row r="4659">
          <cell r="B4659" t="str">
            <v>SWT-851131</v>
          </cell>
          <cell r="C4659" t="str">
            <v>MISSING</v>
          </cell>
          <cell r="D4659" t="str">
            <v>M00</v>
          </cell>
          <cell r="G4659">
            <v>37956</v>
          </cell>
          <cell r="M4659" t="str">
            <v>IFA2002FRKG NEG. OR POS. SWITCHING</v>
          </cell>
        </row>
        <row r="4660">
          <cell r="B4660" t="str">
            <v>SWT-851132</v>
          </cell>
          <cell r="C4660" t="str">
            <v>MISSING</v>
          </cell>
          <cell r="D4660" t="str">
            <v>M00</v>
          </cell>
          <cell r="F4660" t="str">
            <v>X</v>
          </cell>
          <cell r="G4660">
            <v>36285</v>
          </cell>
          <cell r="M4660" t="str">
            <v>IFA2004 ABOW-LS100K PROX SWITCH</v>
          </cell>
        </row>
        <row r="4661">
          <cell r="B4661" t="str">
            <v>SWT-851133</v>
          </cell>
          <cell r="C4661" t="str">
            <v>MISSING</v>
          </cell>
          <cell r="D4661" t="str">
            <v>M00</v>
          </cell>
          <cell r="G4661">
            <v>37956</v>
          </cell>
          <cell r="M4661" t="str">
            <v>IFA2004FRKG NEG. OR POS. SWITCHING</v>
          </cell>
        </row>
        <row r="4662">
          <cell r="B4662" t="str">
            <v>SWT-851134</v>
          </cell>
          <cell r="C4662" t="str">
            <v>MISSING</v>
          </cell>
          <cell r="D4662" t="str">
            <v>M00</v>
          </cell>
          <cell r="G4662">
            <v>37956</v>
          </cell>
          <cell r="M4662" t="str">
            <v>IFC2002AROG SN=2MM,2 WIRE DC PROX.</v>
          </cell>
        </row>
        <row r="4663">
          <cell r="B4663" t="str">
            <v>SWT-851135</v>
          </cell>
          <cell r="C4663" t="str">
            <v>MISSING</v>
          </cell>
          <cell r="D4663" t="str">
            <v>M00</v>
          </cell>
          <cell r="G4663">
            <v>37956</v>
          </cell>
          <cell r="M4663" t="str">
            <v>IFC2004AROG SN=4MM,2 WIRE DC PROX.</v>
          </cell>
        </row>
        <row r="4664">
          <cell r="B4664" t="str">
            <v>SWT-851136</v>
          </cell>
          <cell r="C4664" t="str">
            <v>MISSING</v>
          </cell>
          <cell r="D4664" t="str">
            <v>M00</v>
          </cell>
          <cell r="G4664">
            <v>37956</v>
          </cell>
          <cell r="M4664" t="str">
            <v>IFK3002ANOG/US, NEGATIVE SWITCHING</v>
          </cell>
        </row>
        <row r="4665">
          <cell r="B4665" t="str">
            <v>SWT-851137</v>
          </cell>
          <cell r="C4665" t="str">
            <v>MISSING</v>
          </cell>
          <cell r="D4665" t="str">
            <v>M00</v>
          </cell>
          <cell r="G4665">
            <v>37956</v>
          </cell>
          <cell r="M4665" t="str">
            <v>IFK3002LPBOG/V4A EFECTOR SWITCH</v>
          </cell>
        </row>
        <row r="4666">
          <cell r="B4666" t="str">
            <v>SWT-851138</v>
          </cell>
          <cell r="C4666" t="str">
            <v>MISSING</v>
          </cell>
          <cell r="D4666" t="str">
            <v>M00</v>
          </cell>
          <cell r="G4666">
            <v>37956</v>
          </cell>
          <cell r="M4666" t="str">
            <v>IFK3004ANOG/US, SWITCH, NEG. SWITCHI</v>
          </cell>
        </row>
        <row r="4667">
          <cell r="B4667" t="str">
            <v>SWT-851139</v>
          </cell>
          <cell r="C4667" t="str">
            <v>MISSING</v>
          </cell>
          <cell r="D4667" t="str">
            <v>M00</v>
          </cell>
          <cell r="G4667">
            <v>37956</v>
          </cell>
          <cell r="M4667" t="str">
            <v>IFK3004-BPKG/US100DPS PROX.SWITCH(EF</v>
          </cell>
        </row>
        <row r="4668">
          <cell r="B4668" t="str">
            <v>SWT-851140</v>
          </cell>
          <cell r="C4668" t="str">
            <v>MISSING</v>
          </cell>
          <cell r="D4668" t="str">
            <v>M00</v>
          </cell>
          <cell r="G4668">
            <v>37956</v>
          </cell>
          <cell r="M4668" t="str">
            <v>IFK3004LBPOG/V4A EFECTOR SWITCH</v>
          </cell>
        </row>
        <row r="4669">
          <cell r="B4669" t="str">
            <v>SWT-851141</v>
          </cell>
          <cell r="C4669" t="str">
            <v>MISSING</v>
          </cell>
          <cell r="D4669" t="str">
            <v>M00</v>
          </cell>
          <cell r="G4669">
            <v>37956</v>
          </cell>
          <cell r="M4669" t="str">
            <v>KEW SWITCHLOCK             2201-0311</v>
          </cell>
        </row>
        <row r="4670">
          <cell r="B4670" t="str">
            <v>SWT-851142</v>
          </cell>
          <cell r="C4670" t="str">
            <v>MISSING</v>
          </cell>
          <cell r="D4670" t="str">
            <v>M00</v>
          </cell>
          <cell r="G4670">
            <v>37956</v>
          </cell>
          <cell r="M4670" t="str">
            <v>KRAUS &amp; NAIMER 12 AMP SWITCH #586 D-</v>
          </cell>
        </row>
        <row r="4671">
          <cell r="B4671" t="str">
            <v>SWT-851143</v>
          </cell>
          <cell r="C4671" t="str">
            <v>MISSING</v>
          </cell>
          <cell r="D4671" t="str">
            <v>M00</v>
          </cell>
          <cell r="G4671">
            <v>37956</v>
          </cell>
          <cell r="M4671" t="str">
            <v>LIMIT SWITCH                  802T-H</v>
          </cell>
        </row>
        <row r="4672">
          <cell r="B4672" t="str">
            <v>SWT-851144</v>
          </cell>
          <cell r="C4672" t="str">
            <v>MISSING</v>
          </cell>
          <cell r="D4672" t="str">
            <v>M00</v>
          </cell>
          <cell r="G4672">
            <v>37956</v>
          </cell>
          <cell r="M4672" t="str">
            <v>LIMIT SWITCH                  F50AS3</v>
          </cell>
        </row>
        <row r="4673">
          <cell r="B4673" t="str">
            <v>SWT-851145</v>
          </cell>
          <cell r="C4673" t="str">
            <v>MISSING</v>
          </cell>
          <cell r="D4673" t="str">
            <v>M00</v>
          </cell>
          <cell r="G4673">
            <v>37956</v>
          </cell>
          <cell r="M4673" t="str">
            <v>LIMITSWITCH/BALLUFF BNS-519-D40D1610</v>
          </cell>
        </row>
        <row r="4674">
          <cell r="B4674" t="str">
            <v>SWT-851146</v>
          </cell>
          <cell r="C4674" t="str">
            <v>MISSING</v>
          </cell>
          <cell r="D4674" t="str">
            <v>M00</v>
          </cell>
          <cell r="G4674">
            <v>37956</v>
          </cell>
          <cell r="M4674" t="str">
            <v>LIMIT SWITCH LIEBHERR        25.30.9</v>
          </cell>
        </row>
        <row r="4675">
          <cell r="B4675" t="str">
            <v>SWT-851147</v>
          </cell>
          <cell r="C4675" t="str">
            <v>MISSING</v>
          </cell>
          <cell r="D4675" t="str">
            <v>M00</v>
          </cell>
          <cell r="G4675">
            <v>38084</v>
          </cell>
          <cell r="M4675" t="str">
            <v>LIMIT SWITCH SQUARE D        9007-A0</v>
          </cell>
        </row>
        <row r="4676">
          <cell r="B4676" t="str">
            <v>SWT-851148</v>
          </cell>
          <cell r="C4676" t="str">
            <v>MISSING</v>
          </cell>
          <cell r="D4676" t="str">
            <v>M00</v>
          </cell>
          <cell r="G4676">
            <v>37956</v>
          </cell>
          <cell r="M4676" t="str">
            <v>LIQUID LEVEL SWITCH           LV-101</v>
          </cell>
        </row>
        <row r="4677">
          <cell r="B4677" t="str">
            <v>SWT-851149</v>
          </cell>
          <cell r="C4677" t="str">
            <v>MISSING</v>
          </cell>
          <cell r="D4677" t="str">
            <v>M00</v>
          </cell>
          <cell r="G4677">
            <v>37956</v>
          </cell>
          <cell r="M4677" t="str">
            <v>GEMS LEVEL SWITCH A01801    NATCO</v>
          </cell>
        </row>
        <row r="4678">
          <cell r="B4678" t="str">
            <v>SWT-851150</v>
          </cell>
          <cell r="C4678" t="str">
            <v>MISSING</v>
          </cell>
          <cell r="D4678" t="str">
            <v>M00</v>
          </cell>
          <cell r="F4678" t="str">
            <v>X</v>
          </cell>
          <cell r="G4678">
            <v>36144</v>
          </cell>
          <cell r="M4678" t="str">
            <v>LS-15208 GEMS LEVEL SWITCH FLOAT LEV</v>
          </cell>
        </row>
        <row r="4679">
          <cell r="B4679" t="str">
            <v>SWT-851151</v>
          </cell>
          <cell r="C4679" t="str">
            <v>MISSING</v>
          </cell>
          <cell r="D4679" t="str">
            <v>M00</v>
          </cell>
          <cell r="G4679">
            <v>37956</v>
          </cell>
          <cell r="M4679" t="str">
            <v>M10072/2 POS. 800T BULLITIN H2A</v>
          </cell>
        </row>
        <row r="4680">
          <cell r="B4680" t="str">
            <v>SWT-851152</v>
          </cell>
          <cell r="C4680" t="str">
            <v>MISSING</v>
          </cell>
          <cell r="D4680" t="str">
            <v>M00</v>
          </cell>
          <cell r="F4680" t="str">
            <v>X</v>
          </cell>
          <cell r="G4680">
            <v>36144</v>
          </cell>
          <cell r="M4680" t="str">
            <v>MAGIL SWITCH              0121-4995</v>
          </cell>
        </row>
        <row r="4681">
          <cell r="B4681" t="str">
            <v>SWT-851153</v>
          </cell>
          <cell r="C4681" t="str">
            <v>MISSING</v>
          </cell>
          <cell r="D4681" t="str">
            <v>M00</v>
          </cell>
          <cell r="G4681">
            <v>37956</v>
          </cell>
          <cell r="M4681" t="str">
            <v>MARR-2 REED SWITCH 44F8357    44F835</v>
          </cell>
        </row>
        <row r="4682">
          <cell r="B4682" t="str">
            <v>SWT-851154</v>
          </cell>
          <cell r="C4682" t="str">
            <v>MISSING</v>
          </cell>
          <cell r="D4682" t="str">
            <v>M00</v>
          </cell>
          <cell r="G4682">
            <v>37956</v>
          </cell>
          <cell r="M4682" t="str">
            <v>MICRO LIMIT SWITCH          BZE6-2RQ</v>
          </cell>
        </row>
        <row r="4683">
          <cell r="B4683" t="str">
            <v>SWT-851155</v>
          </cell>
          <cell r="C4683" t="str">
            <v>MISSING</v>
          </cell>
          <cell r="D4683" t="str">
            <v>M00</v>
          </cell>
          <cell r="G4683">
            <v>37956</v>
          </cell>
          <cell r="M4683" t="str">
            <v>MICRO LIMIT SWITCH               3MN</v>
          </cell>
        </row>
        <row r="4684">
          <cell r="B4684" t="str">
            <v>SWT-851156</v>
          </cell>
          <cell r="C4684" t="str">
            <v>MISSING</v>
          </cell>
          <cell r="D4684" t="str">
            <v>M00</v>
          </cell>
          <cell r="G4684">
            <v>37956</v>
          </cell>
          <cell r="M4684" t="str">
            <v>MICRO SWITCH          BZE6-2RQ2</v>
          </cell>
        </row>
        <row r="4685">
          <cell r="B4685" t="str">
            <v>SWT-851157</v>
          </cell>
          <cell r="C4685" t="str">
            <v>MISSING</v>
          </cell>
          <cell r="D4685" t="str">
            <v>M00</v>
          </cell>
          <cell r="G4685">
            <v>37956</v>
          </cell>
          <cell r="M4685" t="str">
            <v>MICRO SWITCH                  2LN1-3</v>
          </cell>
        </row>
        <row r="4686">
          <cell r="B4686" t="str">
            <v>SWT-851158</v>
          </cell>
          <cell r="C4686" t="str">
            <v>MISSING</v>
          </cell>
          <cell r="D4686" t="str">
            <v>M00</v>
          </cell>
          <cell r="G4686">
            <v>37956</v>
          </cell>
          <cell r="M4686" t="str">
            <v>MICRO SWITCH               914CE2-3</v>
          </cell>
        </row>
        <row r="4687">
          <cell r="B4687" t="str">
            <v>SWT-851159</v>
          </cell>
          <cell r="C4687" t="str">
            <v>MISSING</v>
          </cell>
          <cell r="D4687" t="str">
            <v>M00</v>
          </cell>
          <cell r="G4687">
            <v>37956</v>
          </cell>
          <cell r="M4687" t="str">
            <v>MICRO SWITCH               914CE1-6</v>
          </cell>
        </row>
        <row r="4688">
          <cell r="B4688" t="str">
            <v>SWT-851160</v>
          </cell>
          <cell r="C4688" t="str">
            <v>MISSING</v>
          </cell>
          <cell r="D4688" t="str">
            <v>M00</v>
          </cell>
          <cell r="G4688">
            <v>37956</v>
          </cell>
          <cell r="M4688" t="str">
            <v>MICRO SWITCH               BZ-2RQ69</v>
          </cell>
        </row>
        <row r="4689">
          <cell r="B4689" t="str">
            <v>SWT-851161</v>
          </cell>
          <cell r="C4689" t="str">
            <v>MISSING</v>
          </cell>
          <cell r="D4689" t="str">
            <v>M00</v>
          </cell>
          <cell r="G4689">
            <v>37956</v>
          </cell>
          <cell r="M4689" t="str">
            <v>MICRO SWITCH            1HS1MS25011-</v>
          </cell>
        </row>
        <row r="4690">
          <cell r="B4690" t="str">
            <v>SWT-851162</v>
          </cell>
          <cell r="C4690" t="str">
            <v>MISSING</v>
          </cell>
          <cell r="D4690" t="str">
            <v>M00</v>
          </cell>
          <cell r="G4690">
            <v>37956</v>
          </cell>
          <cell r="M4690" t="str">
            <v>MICRO SWITCH               ITB1-3</v>
          </cell>
        </row>
        <row r="4691">
          <cell r="B4691" t="str">
            <v>SWT-851163</v>
          </cell>
          <cell r="C4691" t="str">
            <v>MISSING</v>
          </cell>
          <cell r="D4691" t="str">
            <v>M00</v>
          </cell>
          <cell r="G4691">
            <v>37956</v>
          </cell>
          <cell r="M4691" t="str">
            <v>MICRO SWITCH               BZ-2RQ77</v>
          </cell>
        </row>
        <row r="4692">
          <cell r="B4692" t="str">
            <v>SWT-851164</v>
          </cell>
          <cell r="C4692" t="str">
            <v>MISSING</v>
          </cell>
          <cell r="D4692" t="str">
            <v>M00</v>
          </cell>
          <cell r="G4692">
            <v>37956</v>
          </cell>
          <cell r="M4692" t="str">
            <v>MICRO SWITCH               BZ2AQ18-T</v>
          </cell>
        </row>
        <row r="4693">
          <cell r="B4693" t="str">
            <v>SWT-851165</v>
          </cell>
          <cell r="C4693" t="str">
            <v>MISSING</v>
          </cell>
          <cell r="D4693" t="str">
            <v>M00</v>
          </cell>
          <cell r="G4693">
            <v>37956</v>
          </cell>
          <cell r="M4693" t="str">
            <v>MICRO SWITCH               BZ-2RQ13-</v>
          </cell>
        </row>
        <row r="4694">
          <cell r="B4694" t="str">
            <v>SWT-851166</v>
          </cell>
          <cell r="C4694" t="str">
            <v>MISSING</v>
          </cell>
          <cell r="D4694" t="str">
            <v>M00</v>
          </cell>
          <cell r="G4694">
            <v>37956</v>
          </cell>
          <cell r="M4694" t="str">
            <v>MICRO SWITCH               BZ 2RL2</v>
          </cell>
        </row>
        <row r="4695">
          <cell r="B4695" t="str">
            <v>SWT-851167</v>
          </cell>
          <cell r="C4695" t="str">
            <v>MISSING</v>
          </cell>
          <cell r="D4695" t="str">
            <v>M00</v>
          </cell>
          <cell r="G4695">
            <v>37956</v>
          </cell>
          <cell r="M4695" t="str">
            <v>MICRO SWITCH           BZ-2RQ181-A2</v>
          </cell>
        </row>
        <row r="4696">
          <cell r="B4696" t="str">
            <v>SWT-851168</v>
          </cell>
          <cell r="C4696" t="str">
            <v>MISSING</v>
          </cell>
          <cell r="D4696" t="str">
            <v>M00</v>
          </cell>
          <cell r="G4696">
            <v>37956</v>
          </cell>
          <cell r="M4696" t="str">
            <v>MICRO SWITCH               BZ-2RD-P4</v>
          </cell>
        </row>
        <row r="4697">
          <cell r="B4697" t="str">
            <v>SWT-851169</v>
          </cell>
          <cell r="C4697" t="str">
            <v>MISSING</v>
          </cell>
          <cell r="D4697" t="str">
            <v>M00</v>
          </cell>
          <cell r="G4697">
            <v>38090</v>
          </cell>
          <cell r="M4697" t="str">
            <v>MICRO SWITCH-GAUGE    BZ-2RW82-A2</v>
          </cell>
        </row>
        <row r="4698">
          <cell r="B4698" t="str">
            <v>SWT-851170</v>
          </cell>
          <cell r="C4698" t="str">
            <v>MISSING</v>
          </cell>
          <cell r="D4698" t="str">
            <v>M00</v>
          </cell>
          <cell r="G4698">
            <v>37956</v>
          </cell>
          <cell r="M4698" t="str">
            <v>MICRO SWITCH FOR NATCO     BZE-62RN</v>
          </cell>
        </row>
        <row r="4699">
          <cell r="B4699" t="str">
            <v>SWT-851171</v>
          </cell>
          <cell r="C4699" t="str">
            <v>MISSING</v>
          </cell>
          <cell r="D4699" t="str">
            <v>M00</v>
          </cell>
          <cell r="G4699">
            <v>37956</v>
          </cell>
          <cell r="M4699" t="str">
            <v>MICRO SWITCH 2LN1-3-RH       2LN1-3-</v>
          </cell>
        </row>
        <row r="4700">
          <cell r="B4700" t="str">
            <v>SWT-851172</v>
          </cell>
          <cell r="C4700" t="str">
            <v>MISSING</v>
          </cell>
          <cell r="D4700" t="str">
            <v>M00</v>
          </cell>
          <cell r="G4700">
            <v>37956</v>
          </cell>
          <cell r="M4700" t="str">
            <v>MICRO SWITCH ASSY FOR NATCO   BZE6-2</v>
          </cell>
        </row>
        <row r="4701">
          <cell r="B4701" t="str">
            <v>SWT-851173</v>
          </cell>
          <cell r="C4701" t="str">
            <v>MISSING</v>
          </cell>
          <cell r="D4701" t="str">
            <v>M00</v>
          </cell>
          <cell r="G4701">
            <v>37956</v>
          </cell>
          <cell r="M4701" t="str">
            <v>MICRO SWITCH BZE6-2RN2     BZE6-2RN2</v>
          </cell>
        </row>
        <row r="4702">
          <cell r="B4702" t="str">
            <v>SWT-851174</v>
          </cell>
          <cell r="C4702" t="str">
            <v>MISSING</v>
          </cell>
          <cell r="D4702" t="str">
            <v>M00</v>
          </cell>
          <cell r="G4702">
            <v>37956</v>
          </cell>
          <cell r="M4702" t="str">
            <v>MISC NS SQUARE D       9007 TUB-5 ST</v>
          </cell>
        </row>
        <row r="4703">
          <cell r="B4703" t="str">
            <v>SWT-851175</v>
          </cell>
          <cell r="C4703" t="str">
            <v>MISSING</v>
          </cell>
          <cell r="D4703" t="str">
            <v>M00</v>
          </cell>
          <cell r="F4703" t="str">
            <v>X</v>
          </cell>
          <cell r="G4703">
            <v>36906</v>
          </cell>
          <cell r="M4703" t="str">
            <v>MORI-SEIKI S/N506057-1-3 M#2000G</v>
          </cell>
        </row>
        <row r="4704">
          <cell r="B4704" t="str">
            <v>SWT-851176</v>
          </cell>
          <cell r="C4704" t="str">
            <v>MISSING</v>
          </cell>
          <cell r="D4704" t="str">
            <v>M00</v>
          </cell>
          <cell r="G4704">
            <v>37956</v>
          </cell>
          <cell r="M4704" t="str">
            <v>MUSHROOM HEAD ONLY-GREEN   800T-N247</v>
          </cell>
        </row>
        <row r="4705">
          <cell r="B4705" t="str">
            <v>SWT-851177</v>
          </cell>
          <cell r="C4705" t="str">
            <v>MISSING</v>
          </cell>
          <cell r="D4705" t="str">
            <v>M00</v>
          </cell>
          <cell r="F4705" t="str">
            <v>X</v>
          </cell>
          <cell r="G4705">
            <v>36539</v>
          </cell>
          <cell r="M4705" t="str">
            <v>MUSHROOM HEAD ONLY-RED    800T-247R</v>
          </cell>
        </row>
        <row r="4706">
          <cell r="B4706" t="str">
            <v>SWT-851178</v>
          </cell>
          <cell r="C4706" t="str">
            <v>MISSING</v>
          </cell>
          <cell r="D4706" t="str">
            <v>M00</v>
          </cell>
          <cell r="G4706">
            <v>37956</v>
          </cell>
          <cell r="M4706" t="str">
            <v>OMRON SENSOR SWITCH   E3FDS10Z1</v>
          </cell>
        </row>
        <row r="4707">
          <cell r="B4707" t="str">
            <v>SWT-851179</v>
          </cell>
          <cell r="C4707" t="str">
            <v>MISSING</v>
          </cell>
          <cell r="D4707" t="str">
            <v>M00</v>
          </cell>
          <cell r="G4707">
            <v>37956</v>
          </cell>
          <cell r="M4707" t="str">
            <v>OMRON TL-M5MY1 PROX SWITCH     TL-M5</v>
          </cell>
        </row>
        <row r="4708">
          <cell r="B4708" t="str">
            <v>SWT-851180</v>
          </cell>
          <cell r="C4708" t="str">
            <v>MISSING</v>
          </cell>
          <cell r="D4708" t="str">
            <v>M00</v>
          </cell>
          <cell r="G4708">
            <v>37956</v>
          </cell>
          <cell r="M4708" t="str">
            <v>OMRON PHOTO SWITCH        E3F-3Z2 (B</v>
          </cell>
        </row>
        <row r="4709">
          <cell r="B4709" t="str">
            <v>SWT-851181</v>
          </cell>
          <cell r="C4709" t="str">
            <v>MISSING</v>
          </cell>
          <cell r="D4709" t="str">
            <v>M00</v>
          </cell>
          <cell r="F4709" t="str">
            <v>X</v>
          </cell>
          <cell r="G4709">
            <v>36144</v>
          </cell>
          <cell r="M4709" t="str">
            <v>OMRON PROXY SWITCH        TLM2ME2</v>
          </cell>
        </row>
        <row r="4710">
          <cell r="B4710" t="str">
            <v>SWT-851182</v>
          </cell>
          <cell r="C4710" t="str">
            <v>MISSING</v>
          </cell>
          <cell r="D4710" t="str">
            <v>M00</v>
          </cell>
          <cell r="G4710">
            <v>37956</v>
          </cell>
          <cell r="M4710" t="str">
            <v>OMRON SWITCH                Q 2255</v>
          </cell>
        </row>
        <row r="4711">
          <cell r="B4711" t="str">
            <v>SWT-851183</v>
          </cell>
          <cell r="C4711" t="str">
            <v>MISSING</v>
          </cell>
          <cell r="D4711" t="str">
            <v>M00</v>
          </cell>
          <cell r="F4711" t="str">
            <v>X</v>
          </cell>
          <cell r="G4711">
            <v>36144</v>
          </cell>
          <cell r="M4711" t="str">
            <v>ON / OFF SWITCH               561-74</v>
          </cell>
        </row>
        <row r="4712">
          <cell r="B4712" t="str">
            <v>SWT-851184</v>
          </cell>
          <cell r="C4712" t="str">
            <v>MISSING</v>
          </cell>
          <cell r="D4712" t="str">
            <v>M00</v>
          </cell>
          <cell r="F4712" t="str">
            <v>X</v>
          </cell>
          <cell r="G4712">
            <v>36906</v>
          </cell>
          <cell r="M4712" t="str">
            <v>OPERATING HEAD FOR SWITCH   40146-08</v>
          </cell>
        </row>
        <row r="4713">
          <cell r="B4713" t="str">
            <v>SWT-851185</v>
          </cell>
          <cell r="C4713" t="str">
            <v>MISSING</v>
          </cell>
          <cell r="D4713" t="str">
            <v>M00</v>
          </cell>
          <cell r="G4713">
            <v>37956</v>
          </cell>
          <cell r="M4713" t="str">
            <v>OPERATOR HEAD FOR SWITCH   40146-013</v>
          </cell>
        </row>
        <row r="4714">
          <cell r="B4714" t="str">
            <v>SWT-851186</v>
          </cell>
          <cell r="C4714" t="str">
            <v>MISSING</v>
          </cell>
          <cell r="D4714" t="str">
            <v>M00</v>
          </cell>
          <cell r="G4714">
            <v>37956</v>
          </cell>
          <cell r="M4714" t="str">
            <v>PENDANT SWITCH  55OT          7987K2</v>
          </cell>
        </row>
        <row r="4715">
          <cell r="B4715" t="str">
            <v>SWT-851187</v>
          </cell>
          <cell r="C4715" t="str">
            <v>MISSING</v>
          </cell>
          <cell r="D4715" t="str">
            <v>M00</v>
          </cell>
          <cell r="G4715">
            <v>37956</v>
          </cell>
          <cell r="M4715" t="str">
            <v>PHOTOELECTRIC SWITCH           #2270</v>
          </cell>
        </row>
        <row r="4716">
          <cell r="B4716" t="str">
            <v>SWT-851188</v>
          </cell>
          <cell r="C4716" t="str">
            <v>MISSING</v>
          </cell>
          <cell r="D4716" t="str">
            <v>M00</v>
          </cell>
          <cell r="G4716">
            <v>37956</v>
          </cell>
          <cell r="M4716" t="str">
            <v>PHOTOSWITCH AB #42SRP-6004</v>
          </cell>
        </row>
        <row r="4717">
          <cell r="B4717" t="str">
            <v>SWT-851189</v>
          </cell>
          <cell r="C4717" t="str">
            <v>MISSING</v>
          </cell>
          <cell r="D4717" t="str">
            <v>M00</v>
          </cell>
          <cell r="G4717">
            <v>37956</v>
          </cell>
          <cell r="M4717" t="str">
            <v>PRESSURE SWITCH           568-035-01</v>
          </cell>
        </row>
        <row r="4718">
          <cell r="B4718" t="str">
            <v>SWT-851190</v>
          </cell>
          <cell r="C4718" t="str">
            <v>MISSING</v>
          </cell>
          <cell r="D4718" t="str">
            <v>M00</v>
          </cell>
          <cell r="G4718">
            <v>37956</v>
          </cell>
          <cell r="M4718" t="str">
            <v>PROX SWITCH        IFA2002ABOW/SL/LS</v>
          </cell>
        </row>
        <row r="4719">
          <cell r="B4719" t="str">
            <v>SWT-851191</v>
          </cell>
          <cell r="C4719" t="str">
            <v>MISSING</v>
          </cell>
          <cell r="D4719" t="str">
            <v>M00</v>
          </cell>
          <cell r="G4719">
            <v>38107</v>
          </cell>
          <cell r="M4719" t="str">
            <v>E2E-X1R5Y1 OMRON PROX SWITCH</v>
          </cell>
        </row>
        <row r="4720">
          <cell r="B4720" t="str">
            <v>SWT-851192</v>
          </cell>
          <cell r="C4720" t="str">
            <v>MISSING</v>
          </cell>
          <cell r="D4720" t="str">
            <v>M00</v>
          </cell>
          <cell r="G4720">
            <v>37956</v>
          </cell>
          <cell r="M4720" t="str">
            <v>PROX SWITCH          BES-516-360-B0-</v>
          </cell>
        </row>
        <row r="4721">
          <cell r="B4721" t="str">
            <v>SWT-851193</v>
          </cell>
          <cell r="C4721" t="str">
            <v>MISSING</v>
          </cell>
          <cell r="D4721" t="str">
            <v>M00</v>
          </cell>
          <cell r="F4721" t="str">
            <v>X</v>
          </cell>
          <cell r="G4721">
            <v>37384</v>
          </cell>
          <cell r="M4721" t="str">
            <v>PROX SWITCH   BAUMER  D120511/K63  G</v>
          </cell>
        </row>
        <row r="4722">
          <cell r="B4722" t="str">
            <v>SWT-851194</v>
          </cell>
          <cell r="C4722" t="str">
            <v>MISSING</v>
          </cell>
          <cell r="D4722" t="str">
            <v>M00</v>
          </cell>
          <cell r="G4722">
            <v>38133</v>
          </cell>
          <cell r="M4722" t="str">
            <v>PROX SWITCH          1F0301 EFECTOR</v>
          </cell>
        </row>
        <row r="4723">
          <cell r="B4723" t="str">
            <v>SWT-851195</v>
          </cell>
          <cell r="C4723" t="str">
            <v>MISSING</v>
          </cell>
          <cell r="D4723" t="str">
            <v>M00</v>
          </cell>
          <cell r="G4723">
            <v>37956</v>
          </cell>
          <cell r="M4723" t="str">
            <v>PROX SWITCH #542515  IFA2002 ABOW-LS</v>
          </cell>
        </row>
        <row r="4724">
          <cell r="B4724" t="str">
            <v>SWT-851196</v>
          </cell>
          <cell r="C4724" t="str">
            <v>MISSING</v>
          </cell>
          <cell r="D4724" t="str">
            <v>M00</v>
          </cell>
          <cell r="G4724">
            <v>37956</v>
          </cell>
          <cell r="M4724" t="str">
            <v>PROX SWITCH #IF-3002-BPKG</v>
          </cell>
        </row>
        <row r="4725">
          <cell r="B4725" t="str">
            <v>SWT-851197</v>
          </cell>
          <cell r="C4725" t="str">
            <v>MISSING</v>
          </cell>
          <cell r="D4725" t="str">
            <v>M00</v>
          </cell>
          <cell r="G4725">
            <v>37956</v>
          </cell>
          <cell r="M4725" t="str">
            <v>PROX BALLUFF BES-516-324-E0-C-PU-05</v>
          </cell>
        </row>
        <row r="4726">
          <cell r="B4726" t="str">
            <v>SWT-851198</v>
          </cell>
          <cell r="C4726" t="str">
            <v>MISSING</v>
          </cell>
          <cell r="D4726" t="str">
            <v>M00</v>
          </cell>
          <cell r="G4726">
            <v>37956</v>
          </cell>
          <cell r="M4726" t="str">
            <v>PROX SWITCH BALLUF#BES-516371EOX05</v>
          </cell>
        </row>
        <row r="4727">
          <cell r="B4727" t="str">
            <v>SWT-851199</v>
          </cell>
          <cell r="C4727" t="str">
            <v>MISSING</v>
          </cell>
          <cell r="D4727" t="str">
            <v>M00</v>
          </cell>
          <cell r="G4727">
            <v>37956</v>
          </cell>
          <cell r="M4727" t="str">
            <v>PROX SWITCH IEB 3001-BPOG  IEB 3001-</v>
          </cell>
        </row>
        <row r="4728">
          <cell r="B4728" t="str">
            <v>SWT-851200</v>
          </cell>
          <cell r="C4728" t="str">
            <v>MISSING</v>
          </cell>
          <cell r="D4728" t="str">
            <v>M00</v>
          </cell>
          <cell r="G4728">
            <v>37956</v>
          </cell>
          <cell r="M4728" t="str">
            <v>PROX SWITCH IS-3002-BPOG   IS-3002-B</v>
          </cell>
        </row>
        <row r="4729">
          <cell r="B4729" t="str">
            <v>SWT-851201</v>
          </cell>
          <cell r="C4729" t="str">
            <v>MISSING</v>
          </cell>
          <cell r="D4729" t="str">
            <v>M00</v>
          </cell>
          <cell r="G4729">
            <v>37956</v>
          </cell>
          <cell r="M4729" t="str">
            <v>PROX SWITCH TF-3002-ANKG    TF-3002-</v>
          </cell>
        </row>
        <row r="4730">
          <cell r="B4730" t="str">
            <v>SWT-851202</v>
          </cell>
          <cell r="C4730" t="str">
            <v>MISSING</v>
          </cell>
          <cell r="D4730" t="str">
            <v>M00</v>
          </cell>
          <cell r="G4730">
            <v>37384</v>
          </cell>
          <cell r="M4730" t="str">
            <v>PROXIMITY- SWITCH AND MOUNT +GF+ 153</v>
          </cell>
        </row>
        <row r="4731">
          <cell r="B4731" t="str">
            <v>SWT-851203</v>
          </cell>
          <cell r="C4731" t="str">
            <v>MISSING</v>
          </cell>
          <cell r="D4731" t="str">
            <v>M00</v>
          </cell>
          <cell r="G4731">
            <v>37951</v>
          </cell>
          <cell r="M4731" t="str">
            <v>Q-SWITCH MOD.201319 IDENT.QS24-4-S (</v>
          </cell>
        </row>
        <row r="4732">
          <cell r="B4732" t="str">
            <v>SWT-851204</v>
          </cell>
          <cell r="C4732" t="str">
            <v>MISSING</v>
          </cell>
          <cell r="D4732" t="str">
            <v>M00</v>
          </cell>
          <cell r="G4732">
            <v>37956</v>
          </cell>
          <cell r="M4732" t="str">
            <v>QP LIMIT SWITCH CLASS 9007 SER.B</v>
          </cell>
        </row>
        <row r="4733">
          <cell r="B4733" t="str">
            <v>SWT-851205</v>
          </cell>
          <cell r="C4733" t="str">
            <v>MISSING</v>
          </cell>
          <cell r="D4733" t="str">
            <v>M00</v>
          </cell>
          <cell r="G4733">
            <v>37956</v>
          </cell>
          <cell r="M4733" t="str">
            <v>MAGNETIC REED SWITCH/HUMPHERY</v>
          </cell>
        </row>
        <row r="4734">
          <cell r="B4734" t="str">
            <v>SWT-851206</v>
          </cell>
          <cell r="C4734" t="str">
            <v>MISSING</v>
          </cell>
          <cell r="D4734" t="str">
            <v>M00</v>
          </cell>
          <cell r="G4734">
            <v>37956</v>
          </cell>
          <cell r="M4734" t="str">
            <v>SELECTOR SWITCH HEAD          800T-N</v>
          </cell>
        </row>
        <row r="4735">
          <cell r="B4735" t="str">
            <v>SWT-851207</v>
          </cell>
          <cell r="C4735" t="str">
            <v>MISSING</v>
          </cell>
          <cell r="D4735" t="str">
            <v>M00</v>
          </cell>
          <cell r="F4735" t="str">
            <v>X</v>
          </cell>
          <cell r="G4735">
            <v>36144</v>
          </cell>
          <cell r="M4735" t="str">
            <v>SENSOR SWITCH                    44F</v>
          </cell>
        </row>
        <row r="4736">
          <cell r="B4736" t="str">
            <v>SWT-851208</v>
          </cell>
          <cell r="C4736" t="str">
            <v>MISSING</v>
          </cell>
          <cell r="D4736" t="str">
            <v>M00</v>
          </cell>
          <cell r="F4736" t="str">
            <v>X</v>
          </cell>
          <cell r="G4736">
            <v>37918</v>
          </cell>
          <cell r="M4736" t="str">
            <v>DEL*E50NN1 LIMIT SWITCH</v>
          </cell>
        </row>
        <row r="4737">
          <cell r="B4737" t="str">
            <v>SWT-851209</v>
          </cell>
          <cell r="C4737" t="str">
            <v>MISSING</v>
          </cell>
          <cell r="D4737" t="str">
            <v>M00</v>
          </cell>
          <cell r="G4737">
            <v>37956</v>
          </cell>
          <cell r="M4737" t="str">
            <v>SMC SWITCH                      D-A5</v>
          </cell>
        </row>
        <row r="4738">
          <cell r="B4738" t="str">
            <v>SWT-851210</v>
          </cell>
          <cell r="C4738" t="str">
            <v>MISSING</v>
          </cell>
          <cell r="D4738" t="str">
            <v>M00</v>
          </cell>
          <cell r="G4738">
            <v>37956</v>
          </cell>
          <cell r="M4738" t="str">
            <v>SNAP LOCK LIMIT SWITCH      EA-700-7</v>
          </cell>
        </row>
        <row r="4739">
          <cell r="B4739" t="str">
            <v>SWT-851211</v>
          </cell>
          <cell r="C4739" t="str">
            <v>MISSING</v>
          </cell>
          <cell r="D4739" t="str">
            <v>M00</v>
          </cell>
          <cell r="G4739">
            <v>37956</v>
          </cell>
          <cell r="M4739" t="str">
            <v>SNAP LOCK SWITCH      EA080-111-00</v>
          </cell>
        </row>
        <row r="4740">
          <cell r="B4740" t="str">
            <v>SWT-851212</v>
          </cell>
          <cell r="C4740" t="str">
            <v>MISSING</v>
          </cell>
          <cell r="D4740" t="str">
            <v>M00</v>
          </cell>
          <cell r="G4740">
            <v>37937</v>
          </cell>
          <cell r="M4740" t="str">
            <v>DEL* SNAP LOCK SWITCH      EA040-111</v>
          </cell>
        </row>
        <row r="4741">
          <cell r="B4741" t="str">
            <v>SWT-851213</v>
          </cell>
          <cell r="C4741" t="str">
            <v>MISSING</v>
          </cell>
          <cell r="D4741" t="str">
            <v>M00</v>
          </cell>
          <cell r="G4741">
            <v>38084</v>
          </cell>
          <cell r="M4741" t="str">
            <v>SQ. "D" SWT. CLASS 9007 A0-2</v>
          </cell>
        </row>
        <row r="4742">
          <cell r="B4742" t="str">
            <v>SWT-851214</v>
          </cell>
          <cell r="C4742" t="str">
            <v>MISSING</v>
          </cell>
          <cell r="D4742" t="str">
            <v>M00</v>
          </cell>
          <cell r="G4742">
            <v>37956</v>
          </cell>
          <cell r="M4742" t="str">
            <v>SQUARE "D" SWITCH         9007-C62D</v>
          </cell>
        </row>
        <row r="4743">
          <cell r="B4743" t="str">
            <v>SWT-851215</v>
          </cell>
          <cell r="C4743" t="str">
            <v>MISSING</v>
          </cell>
          <cell r="D4743" t="str">
            <v>M00</v>
          </cell>
          <cell r="G4743">
            <v>37956</v>
          </cell>
          <cell r="M4743" t="str">
            <v>SQUARE "D" SWITCH           9007 BD-</v>
          </cell>
        </row>
        <row r="4744">
          <cell r="B4744" t="str">
            <v>SWT-851216</v>
          </cell>
          <cell r="C4744" t="str">
            <v>MISSING</v>
          </cell>
          <cell r="D4744" t="str">
            <v>M00</v>
          </cell>
          <cell r="G4744">
            <v>37956</v>
          </cell>
          <cell r="M4744" t="str">
            <v>SQUARE "D" SWITCH HEAD       9007 AW</v>
          </cell>
        </row>
        <row r="4745">
          <cell r="B4745" t="str">
            <v>SWT-851217</v>
          </cell>
          <cell r="C4745" t="str">
            <v>MISSING</v>
          </cell>
          <cell r="D4745" t="str">
            <v>M00</v>
          </cell>
          <cell r="F4745" t="str">
            <v>X</v>
          </cell>
          <cell r="G4745">
            <v>36480</v>
          </cell>
          <cell r="M4745" t="str">
            <v>SQUARE "D" SWITCH SERIES CKL</v>
          </cell>
        </row>
        <row r="4746">
          <cell r="B4746" t="str">
            <v>SWT-851218</v>
          </cell>
          <cell r="C4746" t="str">
            <v>MISSING</v>
          </cell>
          <cell r="D4746" t="str">
            <v>M00</v>
          </cell>
          <cell r="G4746">
            <v>37956</v>
          </cell>
          <cell r="M4746" t="str">
            <v>STARTER PROTECTOR,C.H.A302KN SER A1</v>
          </cell>
        </row>
        <row r="4747">
          <cell r="B4747" t="str">
            <v>SWT-851219</v>
          </cell>
          <cell r="C4747" t="str">
            <v>MISSING</v>
          </cell>
          <cell r="D4747" t="str">
            <v>M00</v>
          </cell>
          <cell r="G4747">
            <v>37956</v>
          </cell>
          <cell r="M4747" t="str">
            <v>SQUARE "D" CLASS 9007 SWITCH      C6</v>
          </cell>
        </row>
        <row r="4748">
          <cell r="B4748" t="str">
            <v>SWT-851220</v>
          </cell>
          <cell r="C4748" t="str">
            <v>MISSING</v>
          </cell>
          <cell r="D4748" t="str">
            <v>M00</v>
          </cell>
          <cell r="G4748">
            <v>37956</v>
          </cell>
          <cell r="M4748" t="str">
            <v>SWITCH ACCTUATOR FOR WARNER SWASEY</v>
          </cell>
        </row>
        <row r="4749">
          <cell r="B4749" t="str">
            <v>SWT-851221</v>
          </cell>
          <cell r="C4749" t="str">
            <v>MISSING</v>
          </cell>
          <cell r="D4749" t="str">
            <v>M00</v>
          </cell>
          <cell r="G4749">
            <v>37956</v>
          </cell>
          <cell r="M4749" t="str">
            <v>SWITCH FOR MORI-SEIKI           TSW1</v>
          </cell>
        </row>
        <row r="4750">
          <cell r="B4750" t="str">
            <v>SWT-851222</v>
          </cell>
          <cell r="C4750" t="str">
            <v>MISSING</v>
          </cell>
          <cell r="D4750" t="str">
            <v>M00</v>
          </cell>
          <cell r="G4750">
            <v>37956</v>
          </cell>
          <cell r="M4750" t="str">
            <v>SWITCH HEAD FOR SWT 324 9007 TYPE D</v>
          </cell>
        </row>
        <row r="4751">
          <cell r="B4751" t="str">
            <v>SWT-851223</v>
          </cell>
          <cell r="C4751" t="str">
            <v>MISSING</v>
          </cell>
          <cell r="D4751" t="str">
            <v>M00</v>
          </cell>
          <cell r="F4751" t="str">
            <v>X</v>
          </cell>
          <cell r="G4751">
            <v>36144</v>
          </cell>
          <cell r="M4751" t="str">
            <v>SWITCH TOGGLE C.HAMMER MS24523-23</v>
          </cell>
        </row>
        <row r="4752">
          <cell r="B4752" t="str">
            <v>SWT-851224</v>
          </cell>
          <cell r="C4752" t="str">
            <v>MISSING</v>
          </cell>
          <cell r="D4752" t="str">
            <v>M00</v>
          </cell>
          <cell r="G4752">
            <v>37956</v>
          </cell>
          <cell r="M4752" t="str">
            <v>SWITCH WITHOUT LEVER &amp; BASE    802T-</v>
          </cell>
        </row>
        <row r="4753">
          <cell r="B4753" t="str">
            <v>SWT-851225</v>
          </cell>
          <cell r="C4753" t="str">
            <v>MISSING</v>
          </cell>
          <cell r="D4753" t="str">
            <v>M00</v>
          </cell>
          <cell r="G4753">
            <v>37956</v>
          </cell>
          <cell r="M4753" t="str">
            <v>SWITCH, OMRON PROX TL-M2ME2</v>
          </cell>
        </row>
        <row r="4754">
          <cell r="B4754" t="str">
            <v>SWT-851226</v>
          </cell>
          <cell r="C4754" t="str">
            <v>MISSING</v>
          </cell>
          <cell r="D4754" t="str">
            <v>M00</v>
          </cell>
          <cell r="F4754" t="str">
            <v>X</v>
          </cell>
          <cell r="G4754">
            <v>36144</v>
          </cell>
          <cell r="M4754" t="str">
            <v>TOGGLE SWITCH</v>
          </cell>
        </row>
        <row r="4755">
          <cell r="B4755" t="str">
            <v>SWT-851227</v>
          </cell>
          <cell r="C4755" t="str">
            <v>MISSING</v>
          </cell>
          <cell r="D4755" t="str">
            <v>M00</v>
          </cell>
          <cell r="G4755">
            <v>37956</v>
          </cell>
          <cell r="M4755" t="str">
            <v>TURCK PHOTO SWITCH    B15-M18-AP6X-H</v>
          </cell>
        </row>
        <row r="4756">
          <cell r="B4756" t="str">
            <v>SWT-851228</v>
          </cell>
          <cell r="C4756" t="str">
            <v>MISSING</v>
          </cell>
          <cell r="D4756" t="str">
            <v>M00</v>
          </cell>
          <cell r="G4756">
            <v>37956</v>
          </cell>
          <cell r="M4756" t="str">
            <v>TURN SWITCH          6FC9-301-OEA</v>
          </cell>
        </row>
        <row r="4757">
          <cell r="B4757" t="str">
            <v>SWT-851229</v>
          </cell>
          <cell r="C4757" t="str">
            <v>MISSING</v>
          </cell>
          <cell r="D4757" t="str">
            <v>M00</v>
          </cell>
          <cell r="G4757">
            <v>37956</v>
          </cell>
          <cell r="M4757" t="str">
            <v>TURN SWITCH          6FC9-301-0BA</v>
          </cell>
        </row>
        <row r="4758">
          <cell r="B4758" t="str">
            <v>SWT-851230</v>
          </cell>
          <cell r="C4758" t="str">
            <v>MISSING</v>
          </cell>
          <cell r="D4758" t="str">
            <v>M00</v>
          </cell>
          <cell r="G4758">
            <v>37956</v>
          </cell>
          <cell r="M4758" t="str">
            <v>TURRET HEAD POSTION SWITCH SQ"D"   C</v>
          </cell>
        </row>
        <row r="4759">
          <cell r="B4759" t="str">
            <v>SWT-851231</v>
          </cell>
          <cell r="C4759" t="str">
            <v>MISSING</v>
          </cell>
          <cell r="D4759" t="str">
            <v>M00</v>
          </cell>
          <cell r="F4759" t="str">
            <v>X</v>
          </cell>
          <cell r="G4759">
            <v>36144</v>
          </cell>
          <cell r="M4759" t="str">
            <v>ULTRA PRECISION SWITCH           44F</v>
          </cell>
        </row>
        <row r="4760">
          <cell r="B4760" t="str">
            <v>SWT-851232</v>
          </cell>
          <cell r="C4760" t="str">
            <v>MISSING</v>
          </cell>
          <cell r="D4760" t="str">
            <v>M00</v>
          </cell>
          <cell r="G4760">
            <v>37956</v>
          </cell>
          <cell r="M4760" t="str">
            <v>IF209 IFKC007 PROX SWITCH</v>
          </cell>
        </row>
        <row r="4761">
          <cell r="B4761" t="str">
            <v>SWT-851233</v>
          </cell>
          <cell r="C4761" t="str">
            <v>MISSING</v>
          </cell>
          <cell r="D4761" t="str">
            <v>M00</v>
          </cell>
          <cell r="G4761">
            <v>37972</v>
          </cell>
          <cell r="M4761" t="str">
            <v>WIRE LEVER FOR LIMIT SWITCH   802T-A</v>
          </cell>
        </row>
        <row r="4762">
          <cell r="B4762" t="str">
            <v>SWT-851333</v>
          </cell>
          <cell r="C4762" t="str">
            <v>MISSING</v>
          </cell>
          <cell r="D4762" t="str">
            <v>M00</v>
          </cell>
          <cell r="G4762">
            <v>37956</v>
          </cell>
          <cell r="M4762" t="str">
            <v>96211-BB1-T2 BARKSDALE SWITCH (NEFF)</v>
          </cell>
        </row>
        <row r="4763">
          <cell r="B4763" t="str">
            <v>SWT-851404</v>
          </cell>
          <cell r="C4763" t="str">
            <v>MISSING</v>
          </cell>
          <cell r="D4763" t="str">
            <v>M00</v>
          </cell>
          <cell r="G4763">
            <v>38195</v>
          </cell>
          <cell r="M4763" t="str">
            <v>EFECTOR #IEB 2001-AROG PROX (IE5207)</v>
          </cell>
        </row>
        <row r="4764">
          <cell r="B4764" t="str">
            <v>SWT-851405</v>
          </cell>
          <cell r="C4764" t="str">
            <v>MISSING</v>
          </cell>
          <cell r="D4764" t="str">
            <v>M00</v>
          </cell>
          <cell r="G4764">
            <v>37956</v>
          </cell>
          <cell r="M4764" t="str">
            <v>EFECTOR #DIA201O-ZROA SPEED SWITCH(S</v>
          </cell>
        </row>
        <row r="4765">
          <cell r="B4765" t="str">
            <v>SWT-851409</v>
          </cell>
          <cell r="C4765" t="str">
            <v>MISSING</v>
          </cell>
          <cell r="D4765" t="str">
            <v>M00</v>
          </cell>
          <cell r="G4765">
            <v>37956</v>
          </cell>
          <cell r="M4765" t="str">
            <v>EFECTOR PROX #IEC3002-BPOG (2MMDISTA</v>
          </cell>
        </row>
        <row r="4766">
          <cell r="B4766" t="str">
            <v>SWT-851415</v>
          </cell>
          <cell r="C4766" t="str">
            <v>MISSING</v>
          </cell>
          <cell r="D4766" t="str">
            <v>M00</v>
          </cell>
          <cell r="G4766">
            <v>37956</v>
          </cell>
          <cell r="M4766" t="str">
            <v>SCM12ABAFNKG/US SWITCH</v>
          </cell>
        </row>
        <row r="4767">
          <cell r="B4767" t="str">
            <v>SWT-851419</v>
          </cell>
          <cell r="C4767" t="str">
            <v>MISSING</v>
          </cell>
          <cell r="D4767" t="str">
            <v>M00</v>
          </cell>
          <cell r="G4767">
            <v>37956</v>
          </cell>
          <cell r="M4767" t="str">
            <v>BES-516-324-EO-C-PU SWITCH FOR REISH</v>
          </cell>
        </row>
        <row r="4768">
          <cell r="B4768" t="str">
            <v>SWT-851420</v>
          </cell>
          <cell r="C4768" t="str">
            <v>MISSING</v>
          </cell>
          <cell r="D4768" t="str">
            <v>M00</v>
          </cell>
          <cell r="G4768">
            <v>37956</v>
          </cell>
          <cell r="M4768" t="str">
            <v>IMRM 12G1701/L BAUMER H/EFFECT REISH</v>
          </cell>
        </row>
        <row r="4769">
          <cell r="B4769" t="str">
            <v>SWT-851423</v>
          </cell>
          <cell r="C4769" t="str">
            <v>MISSING</v>
          </cell>
          <cell r="D4769" t="str">
            <v>M00</v>
          </cell>
          <cell r="G4769">
            <v>37956</v>
          </cell>
          <cell r="M4769" t="str">
            <v>D-A73 SMC REED SWITCH         (ATLAN</v>
          </cell>
        </row>
        <row r="4770">
          <cell r="B4770" t="str">
            <v>SWT-851425</v>
          </cell>
          <cell r="C4770" t="str">
            <v>MISSING</v>
          </cell>
          <cell r="D4770" t="str">
            <v>M00</v>
          </cell>
          <cell r="G4770">
            <v>37956</v>
          </cell>
          <cell r="M4770" t="str">
            <v>00631101 SAFETY INTERLOCK  REISHAUER</v>
          </cell>
        </row>
        <row r="4771">
          <cell r="B4771" t="str">
            <v>SWT-851428</v>
          </cell>
          <cell r="C4771" t="str">
            <v>MISSING</v>
          </cell>
          <cell r="D4771" t="str">
            <v>M00</v>
          </cell>
          <cell r="G4771">
            <v>38084</v>
          </cell>
          <cell r="M4771" t="str">
            <v>PRESSURE SWITCH 80 TO 1700 PSI FOR P</v>
          </cell>
        </row>
        <row r="4772">
          <cell r="B4772" t="str">
            <v>SWT-851430</v>
          </cell>
          <cell r="C4772" t="str">
            <v>MISSING</v>
          </cell>
          <cell r="D4772" t="str">
            <v>M00</v>
          </cell>
          <cell r="G4772">
            <v>37956</v>
          </cell>
          <cell r="M4772" t="str">
            <v>FLOW SWITCH  005 326.00  REISHAUER</v>
          </cell>
        </row>
        <row r="4773">
          <cell r="B4773" t="str">
            <v>SWT-851436</v>
          </cell>
          <cell r="C4773" t="str">
            <v>MISSING</v>
          </cell>
          <cell r="D4773" t="str">
            <v>M00</v>
          </cell>
          <cell r="G4773">
            <v>37956</v>
          </cell>
          <cell r="M4773" t="str">
            <v>PROX BALLUFF BES 516-113-SA3-S4-C  L</v>
          </cell>
        </row>
        <row r="4774">
          <cell r="B4774" t="str">
            <v>SWT-851443</v>
          </cell>
          <cell r="C4774" t="str">
            <v>MISSING</v>
          </cell>
          <cell r="D4774" t="str">
            <v>M00</v>
          </cell>
          <cell r="G4774">
            <v>37942</v>
          </cell>
          <cell r="M4774" t="str">
            <v>317376.00  SAFETY RT.DOOR SWT.    (R</v>
          </cell>
        </row>
        <row r="4775">
          <cell r="B4775" t="str">
            <v>SWT-851449</v>
          </cell>
          <cell r="C4775" t="str">
            <v>MISSING</v>
          </cell>
          <cell r="D4775" t="str">
            <v>M00</v>
          </cell>
          <cell r="G4775">
            <v>37956</v>
          </cell>
          <cell r="M4775" t="str">
            <v>PRE SWT B21PS #003118.00          (R</v>
          </cell>
        </row>
        <row r="4776">
          <cell r="B4776" t="str">
            <v>SWT-851450</v>
          </cell>
          <cell r="C4776" t="str">
            <v>MISSING</v>
          </cell>
          <cell r="D4776" t="str">
            <v>M00</v>
          </cell>
          <cell r="G4776">
            <v>37956</v>
          </cell>
          <cell r="M4776" t="str">
            <v>PRES SWT(B20)0-50BAR #003117.00   (R</v>
          </cell>
        </row>
        <row r="4777">
          <cell r="B4777" t="str">
            <v>SWT-851451</v>
          </cell>
          <cell r="C4777" t="str">
            <v>MISSING</v>
          </cell>
          <cell r="D4777" t="str">
            <v>M00</v>
          </cell>
          <cell r="G4777">
            <v>37971</v>
          </cell>
          <cell r="M4777" t="str">
            <v>DEL*SWITCH,ROLLER 002461.00    (REIS</v>
          </cell>
        </row>
        <row r="4778">
          <cell r="B4778" t="str">
            <v>SWT-851452</v>
          </cell>
          <cell r="C4778" t="str">
            <v>MISSING</v>
          </cell>
          <cell r="D4778" t="str">
            <v>M00</v>
          </cell>
          <cell r="F4778" t="str">
            <v>X</v>
          </cell>
          <cell r="G4778">
            <v>37745</v>
          </cell>
          <cell r="M4778" t="str">
            <v>SWITCH 002462.00                  (R</v>
          </cell>
        </row>
        <row r="4779">
          <cell r="B4779" t="str">
            <v>SWT-851454</v>
          </cell>
          <cell r="C4779" t="str">
            <v>MISSING</v>
          </cell>
          <cell r="D4779" t="str">
            <v>M00</v>
          </cell>
          <cell r="G4779">
            <v>37956</v>
          </cell>
          <cell r="M4779" t="str">
            <v>IR RECEIVER LIEB.# 26.38.504     (LC</v>
          </cell>
        </row>
        <row r="4780">
          <cell r="B4780" t="str">
            <v>SWT-851455</v>
          </cell>
          <cell r="C4780" t="str">
            <v>MISSING</v>
          </cell>
          <cell r="D4780" t="str">
            <v>M00</v>
          </cell>
          <cell r="G4780">
            <v>37956</v>
          </cell>
          <cell r="M4780" t="str">
            <v>IR SENDER LIEB.#26.38.503       (LC2</v>
          </cell>
        </row>
        <row r="4781">
          <cell r="B4781" t="str">
            <v>SWT-851460</v>
          </cell>
          <cell r="C4781" t="str">
            <v>MISSING</v>
          </cell>
          <cell r="D4781" t="str">
            <v>M00</v>
          </cell>
          <cell r="G4781">
            <v>37956</v>
          </cell>
          <cell r="M4781" t="str">
            <v>PROX SWITCH IGK2012-ARKA/M/V4A/LS (R</v>
          </cell>
        </row>
        <row r="4782">
          <cell r="B4782" t="str">
            <v>SWT-851468</v>
          </cell>
          <cell r="C4782" t="str">
            <v>MISSING</v>
          </cell>
          <cell r="D4782" t="str">
            <v>M00</v>
          </cell>
          <cell r="G4782">
            <v>38084</v>
          </cell>
          <cell r="M4782" t="str">
            <v>BAS-516-329-E3-02 BALLIFF (OKUMA)</v>
          </cell>
        </row>
        <row r="4783">
          <cell r="B4783" t="str">
            <v>SWT-851469</v>
          </cell>
          <cell r="C4783" t="str">
            <v>MISSING</v>
          </cell>
          <cell r="D4783" t="str">
            <v>M00</v>
          </cell>
          <cell r="G4783">
            <v>37956</v>
          </cell>
          <cell r="M4783" t="str">
            <v>AH165-TLG1E3 CYCLE START SWITCH J&amp;H/</v>
          </cell>
        </row>
        <row r="4784">
          <cell r="B4784" t="str">
            <v>SWT-851470</v>
          </cell>
          <cell r="C4784" t="str">
            <v>MISSING</v>
          </cell>
          <cell r="D4784" t="str">
            <v>M00</v>
          </cell>
          <cell r="G4784">
            <v>37956</v>
          </cell>
          <cell r="M4784" t="str">
            <v>CLAMP SWITCH HONEYWELL BZE6-2RN0050/</v>
          </cell>
        </row>
        <row r="4785">
          <cell r="B4785" t="str">
            <v>SWT-851492</v>
          </cell>
          <cell r="C4785" t="str">
            <v>MISSING</v>
          </cell>
          <cell r="D4785" t="str">
            <v>M00</v>
          </cell>
          <cell r="G4785">
            <v>37958</v>
          </cell>
          <cell r="M4785" t="str">
            <v>OMERON SWITCH (DL-25)</v>
          </cell>
        </row>
        <row r="4786">
          <cell r="B4786" t="str">
            <v>SWT-851512</v>
          </cell>
          <cell r="C4786" t="str">
            <v>MISSING</v>
          </cell>
          <cell r="D4786" t="str">
            <v>M00</v>
          </cell>
          <cell r="G4786">
            <v>37956</v>
          </cell>
          <cell r="M4786" t="str">
            <v xml:space="preserve"> E57LA18T111 PROX SWITCH FOR HURTH</v>
          </cell>
        </row>
        <row r="4787">
          <cell r="B4787" t="str">
            <v>SWT-851518</v>
          </cell>
          <cell r="C4787" t="str">
            <v>MISSING</v>
          </cell>
          <cell r="D4787" t="str">
            <v>M00</v>
          </cell>
          <cell r="F4787" t="str">
            <v>X</v>
          </cell>
          <cell r="G4787">
            <v>37240</v>
          </cell>
          <cell r="M4787" t="str">
            <v>BNS 5019-ED-60-101-FD BALLUFF</v>
          </cell>
        </row>
        <row r="4788">
          <cell r="B4788" t="str">
            <v>SWT-851519</v>
          </cell>
          <cell r="C4788" t="str">
            <v>MISSING</v>
          </cell>
          <cell r="D4788" t="str">
            <v>M00</v>
          </cell>
          <cell r="G4788">
            <v>37956</v>
          </cell>
          <cell r="M4788" t="str">
            <v>BNS 519-ED-60-101-FD BALLUFF   (GLEA</v>
          </cell>
        </row>
        <row r="4789">
          <cell r="B4789" t="str">
            <v>SWT-851534</v>
          </cell>
          <cell r="C4789" t="str">
            <v>MISSING</v>
          </cell>
          <cell r="D4789" t="str">
            <v>M00</v>
          </cell>
          <cell r="G4789">
            <v>37956</v>
          </cell>
          <cell r="M4789" t="str">
            <v>BALLUFF BES516-324-E-5CS4 LEIB.LC282</v>
          </cell>
        </row>
        <row r="4790">
          <cell r="B4790" t="str">
            <v>SWT-851535</v>
          </cell>
          <cell r="C4790" t="str">
            <v>MISSING</v>
          </cell>
          <cell r="D4790" t="str">
            <v>M00</v>
          </cell>
          <cell r="G4790">
            <v>37956</v>
          </cell>
          <cell r="M4790" t="str">
            <v>BALLUFF BES516-325-S4-C (LIEB. LC282</v>
          </cell>
        </row>
        <row r="4791">
          <cell r="B4791" t="str">
            <v>SWT-851537</v>
          </cell>
          <cell r="C4791" t="str">
            <v>MISSING</v>
          </cell>
          <cell r="D4791" t="str">
            <v>M00</v>
          </cell>
          <cell r="G4791">
            <v>38044</v>
          </cell>
          <cell r="M4791" t="str">
            <v>26.39.955 DOOR SWITCH (LEIB)</v>
          </cell>
        </row>
        <row r="4792">
          <cell r="B4792" t="str">
            <v>SWT-851539</v>
          </cell>
          <cell r="C4792" t="str">
            <v>MISSING</v>
          </cell>
          <cell r="D4792" t="str">
            <v>M00</v>
          </cell>
          <cell r="G4792">
            <v>37956</v>
          </cell>
          <cell r="M4792" t="str">
            <v>SIEMENS 3SB32 08-2EA11 SWITCH FOR RE</v>
          </cell>
        </row>
        <row r="4793">
          <cell r="B4793" t="str">
            <v>SWT-851577</v>
          </cell>
          <cell r="C4793" t="str">
            <v>MISSING</v>
          </cell>
          <cell r="D4793" t="str">
            <v>M00</v>
          </cell>
          <cell r="G4793">
            <v>37956</v>
          </cell>
          <cell r="M4793" t="str">
            <v>L236 CYCLE START SWITCH  MITSUBISHI</v>
          </cell>
        </row>
        <row r="4794">
          <cell r="B4794" t="str">
            <v>SWT-851578</v>
          </cell>
          <cell r="C4794" t="str">
            <v>MISSING</v>
          </cell>
          <cell r="D4794" t="str">
            <v>M00</v>
          </cell>
          <cell r="G4794">
            <v>37956</v>
          </cell>
          <cell r="M4794" t="str">
            <v>456845K72 DIFFERENTIAL SWITCH</v>
          </cell>
        </row>
        <row r="4795">
          <cell r="B4795" t="str">
            <v>SWT-851627</v>
          </cell>
          <cell r="C4795" t="str">
            <v>MISSING</v>
          </cell>
          <cell r="D4795" t="str">
            <v>M00</v>
          </cell>
          <cell r="G4795">
            <v>37956</v>
          </cell>
          <cell r="M4795" t="str">
            <v>IGK2012-ABOR/SL/LS/100AK PROX REIS</v>
          </cell>
        </row>
        <row r="4796">
          <cell r="B4796" t="str">
            <v>SWT-851632</v>
          </cell>
          <cell r="C4796" t="str">
            <v>MISSING</v>
          </cell>
          <cell r="D4796" t="str">
            <v>M00</v>
          </cell>
          <cell r="G4796">
            <v>37956</v>
          </cell>
          <cell r="M4796" t="str">
            <v>MRS-087-XBL-04 BIBA SWITCH</v>
          </cell>
        </row>
        <row r="4797">
          <cell r="B4797" t="str">
            <v>SWT-851650</v>
          </cell>
          <cell r="C4797" t="str">
            <v>MISSING</v>
          </cell>
          <cell r="D4797" t="str">
            <v>M00</v>
          </cell>
          <cell r="G4797">
            <v>37956</v>
          </cell>
          <cell r="M4797" t="str">
            <v>00246100 LIMIT SWITCH REISHAUER</v>
          </cell>
        </row>
        <row r="4798">
          <cell r="B4798" t="str">
            <v>SWT-851654</v>
          </cell>
          <cell r="C4798" t="str">
            <v>MISSING</v>
          </cell>
          <cell r="D4798" t="str">
            <v>M00</v>
          </cell>
          <cell r="G4798">
            <v>37951</v>
          </cell>
          <cell r="M4798" t="str">
            <v>25.16.635 SWITCH FOR LIEBHER</v>
          </cell>
        </row>
        <row r="4799">
          <cell r="B4799" t="str">
            <v>SWT-851657</v>
          </cell>
          <cell r="C4799" t="str">
            <v>MISSING</v>
          </cell>
          <cell r="D4799" t="str">
            <v>M00</v>
          </cell>
          <cell r="G4799">
            <v>37956</v>
          </cell>
          <cell r="M4799" t="str">
            <v>BNS-819-FD-60-101 INDEX SWITCH (BALL</v>
          </cell>
        </row>
        <row r="4800">
          <cell r="B4800" t="str">
            <v>SWT-851670</v>
          </cell>
          <cell r="C4800" t="str">
            <v>MISSING</v>
          </cell>
          <cell r="D4800" t="str">
            <v>M00</v>
          </cell>
          <cell r="G4800">
            <v>38085</v>
          </cell>
          <cell r="M4800" t="str">
            <v>IY5046 EFFECTOR PROX SWITCH (BROACH)</v>
          </cell>
        </row>
        <row r="4801">
          <cell r="B4801" t="str">
            <v>SWT-851672</v>
          </cell>
          <cell r="C4801" t="str">
            <v>MISSING</v>
          </cell>
          <cell r="D4801" t="str">
            <v>M00</v>
          </cell>
          <cell r="G4801">
            <v>37956</v>
          </cell>
          <cell r="M4801" t="str">
            <v>WS/WE18-2P430 PHOTO EYE (HURTH SHAVE</v>
          </cell>
        </row>
        <row r="4802">
          <cell r="B4802" t="str">
            <v>SWT-851705</v>
          </cell>
          <cell r="C4802" t="str">
            <v>MISSING</v>
          </cell>
          <cell r="D4802" t="str">
            <v>M00</v>
          </cell>
          <cell r="G4802">
            <v>38079</v>
          </cell>
          <cell r="M4802" t="str">
            <v>914CE16-18V HONEYWELL LIMIT SWITCH (</v>
          </cell>
        </row>
        <row r="4803">
          <cell r="B4803" t="str">
            <v>SWT-851707</v>
          </cell>
          <cell r="C4803" t="str">
            <v>MISSING</v>
          </cell>
          <cell r="D4803" t="str">
            <v>M00</v>
          </cell>
          <cell r="M4803" t="str">
            <v>006068.02 MULTIPLE SWITCH (REIS)</v>
          </cell>
        </row>
        <row r="4804">
          <cell r="B4804" t="str">
            <v>SWT-851981</v>
          </cell>
          <cell r="C4804" t="str">
            <v>MISSING</v>
          </cell>
          <cell r="D4804" t="str">
            <v>M00</v>
          </cell>
          <cell r="G4804">
            <v>37956</v>
          </cell>
          <cell r="M4804" t="str">
            <v>SI1000 IFM EFECTOR SENSOR</v>
          </cell>
        </row>
        <row r="4805">
          <cell r="B4805" t="str">
            <v>SWT-851987</v>
          </cell>
          <cell r="C4805" t="str">
            <v>MISSING</v>
          </cell>
          <cell r="D4805" t="str">
            <v>M00</v>
          </cell>
          <cell r="G4805">
            <v>37956</v>
          </cell>
          <cell r="M4805" t="str">
            <v>E40099 IMF EFECTOR ADAPTER LIEB 82/1</v>
          </cell>
        </row>
        <row r="4806">
          <cell r="B4806" t="str">
            <v>SWT-851991</v>
          </cell>
          <cell r="C4806" t="str">
            <v>MISSING</v>
          </cell>
          <cell r="D4806" t="str">
            <v>M00</v>
          </cell>
          <cell r="F4806" t="str">
            <v>X</v>
          </cell>
          <cell r="G4806">
            <v>38042</v>
          </cell>
          <cell r="M4806" t="str">
            <v>DEL*010-64-0,8A DIFFERENCE SWITCH</v>
          </cell>
        </row>
        <row r="4807">
          <cell r="B4807" t="str">
            <v>TAC-851234</v>
          </cell>
          <cell r="C4807" t="str">
            <v>MISSING</v>
          </cell>
          <cell r="D4807" t="str">
            <v>M00</v>
          </cell>
          <cell r="F4807" t="str">
            <v>X</v>
          </cell>
          <cell r="G4807">
            <v>36144</v>
          </cell>
          <cell r="M4807" t="str">
            <v>TACH                  TFG2030147A</v>
          </cell>
        </row>
        <row r="4808">
          <cell r="B4808" t="str">
            <v>TAP-851235</v>
          </cell>
          <cell r="C4808" t="str">
            <v>MISSING</v>
          </cell>
          <cell r="D4808" t="str">
            <v>M00</v>
          </cell>
          <cell r="G4808">
            <v>37959</v>
          </cell>
          <cell r="M4808" t="str">
            <v>WOVEN CERAMIC INSULATING TAPE</v>
          </cell>
        </row>
        <row r="4809">
          <cell r="B4809" t="str">
            <v>THE-851491</v>
          </cell>
          <cell r="C4809" t="str">
            <v>MISSING</v>
          </cell>
          <cell r="D4809" t="str">
            <v>M00</v>
          </cell>
          <cell r="G4809">
            <v>37956</v>
          </cell>
          <cell r="M4809" t="str">
            <v>THERMOSTAT L350 LECO</v>
          </cell>
        </row>
        <row r="4810">
          <cell r="B4810" t="str">
            <v>THM-851236</v>
          </cell>
          <cell r="C4810" t="str">
            <v>MISSING</v>
          </cell>
          <cell r="D4810" t="str">
            <v>M00</v>
          </cell>
          <cell r="F4810" t="str">
            <v>X</v>
          </cell>
          <cell r="G4810">
            <v>36168</v>
          </cell>
          <cell r="M4810" t="str">
            <v>976 THERMOSTAT, OIL      568-034-002</v>
          </cell>
        </row>
        <row r="4811">
          <cell r="B4811" t="str">
            <v>THM-851237</v>
          </cell>
          <cell r="C4811" t="str">
            <v>MISSING</v>
          </cell>
          <cell r="D4811" t="str">
            <v>M00</v>
          </cell>
          <cell r="G4811">
            <v>38030</v>
          </cell>
          <cell r="M4811" t="str">
            <v>THERMOCOU.CERT.1700 DEG #3-29K1U1-2T</v>
          </cell>
        </row>
        <row r="4812">
          <cell r="B4812" t="str">
            <v>THM-851238</v>
          </cell>
          <cell r="C4812" t="str">
            <v>MISSING</v>
          </cell>
          <cell r="D4812" t="str">
            <v>M00</v>
          </cell>
          <cell r="F4812" t="str">
            <v>X</v>
          </cell>
          <cell r="G4812">
            <v>37240</v>
          </cell>
          <cell r="M4812" t="str">
            <v>THERMOCOUPLE HIS-28-UL-L-FM    A-165</v>
          </cell>
        </row>
        <row r="4813">
          <cell r="B4813" t="str">
            <v>THM-851568</v>
          </cell>
          <cell r="C4813" t="str">
            <v>MISSING</v>
          </cell>
          <cell r="D4813" t="str">
            <v>M00</v>
          </cell>
          <cell r="G4813">
            <v>37959</v>
          </cell>
          <cell r="M4813" t="str">
            <v>KK8C-7-75-18-K THERMOCOUPLE ENDO</v>
          </cell>
        </row>
        <row r="4814">
          <cell r="B4814" t="str">
            <v>TIM-851239</v>
          </cell>
          <cell r="C4814" t="str">
            <v>MISSING</v>
          </cell>
          <cell r="D4814" t="str">
            <v>M00</v>
          </cell>
          <cell r="G4814">
            <v>37956</v>
          </cell>
          <cell r="M4814" t="str">
            <v>2-60 MINUTE TIMER    SCCLA012XXAIXA</v>
          </cell>
        </row>
        <row r="4815">
          <cell r="B4815" t="str">
            <v>TIM-851240</v>
          </cell>
          <cell r="C4815" t="str">
            <v>MISSING</v>
          </cell>
          <cell r="D4815" t="str">
            <v>M00</v>
          </cell>
          <cell r="F4815" t="str">
            <v>X</v>
          </cell>
          <cell r="G4815">
            <v>36144</v>
          </cell>
          <cell r="M4815" t="str">
            <v>24 HR. DIAL TIMER SWITCH    2E021B</v>
          </cell>
        </row>
        <row r="4816">
          <cell r="B4816" t="str">
            <v>TIM-851241</v>
          </cell>
          <cell r="C4816" t="str">
            <v>MISSING</v>
          </cell>
          <cell r="D4816" t="str">
            <v>M00</v>
          </cell>
          <cell r="G4816">
            <v>37956</v>
          </cell>
          <cell r="M4816" t="str">
            <v xml:space="preserve"> 1-30 MIN TIMER      SCCA012XXANKA</v>
          </cell>
        </row>
        <row r="4817">
          <cell r="B4817" t="str">
            <v>TIM-851242</v>
          </cell>
          <cell r="C4817" t="str">
            <v>MISSING</v>
          </cell>
          <cell r="D4817" t="str">
            <v>M00</v>
          </cell>
          <cell r="G4817">
            <v>37956</v>
          </cell>
          <cell r="M4817" t="str">
            <v xml:space="preserve"> OFF-DELAY         SSC22ABA</v>
          </cell>
        </row>
        <row r="4818">
          <cell r="B4818" t="str">
            <v>TIM-851243</v>
          </cell>
          <cell r="C4818" t="str">
            <v>MISSING</v>
          </cell>
          <cell r="D4818" t="str">
            <v>M00</v>
          </cell>
          <cell r="G4818">
            <v>37959</v>
          </cell>
          <cell r="M4818" t="str">
            <v>336B350010PX ATC TIMER      336B3500</v>
          </cell>
        </row>
        <row r="4819">
          <cell r="B4819" t="str">
            <v>TIM-851244</v>
          </cell>
          <cell r="C4819" t="str">
            <v>MISSING</v>
          </cell>
          <cell r="D4819" t="str">
            <v>M00</v>
          </cell>
          <cell r="G4819">
            <v>37956</v>
          </cell>
          <cell r="M4819" t="str">
            <v>AGASTAT 1-30 MIN 120V AC/DC SSC22ANA</v>
          </cell>
        </row>
        <row r="4820">
          <cell r="B4820" t="str">
            <v>TIM-851245</v>
          </cell>
          <cell r="C4820" t="str">
            <v>MISSING</v>
          </cell>
          <cell r="D4820" t="str">
            <v>M00</v>
          </cell>
          <cell r="G4820">
            <v>37956</v>
          </cell>
          <cell r="M4820" t="str">
            <v>AGASTAT TIMER 120 VAC .33-10M   SSC1</v>
          </cell>
        </row>
        <row r="4821">
          <cell r="B4821" t="str">
            <v>TIM-851246</v>
          </cell>
          <cell r="C4821" t="str">
            <v>MISSING</v>
          </cell>
          <cell r="D4821" t="str">
            <v>M00</v>
          </cell>
          <cell r="G4821">
            <v>37956</v>
          </cell>
          <cell r="M4821" t="str">
            <v>BR19A6 EAGLE TIMER          BR19A6</v>
          </cell>
        </row>
        <row r="4822">
          <cell r="B4822" t="str">
            <v>TIM-851247</v>
          </cell>
          <cell r="C4822" t="str">
            <v>MISSING</v>
          </cell>
          <cell r="D4822" t="str">
            <v>M00</v>
          </cell>
          <cell r="G4822">
            <v>37956</v>
          </cell>
          <cell r="M4822" t="str">
            <v>DURANT COUNTER TIMER       E418791</v>
          </cell>
        </row>
        <row r="4823">
          <cell r="B4823" t="str">
            <v>TIM-851248</v>
          </cell>
          <cell r="C4823" t="str">
            <v>MISSING</v>
          </cell>
          <cell r="D4823" t="str">
            <v>M00</v>
          </cell>
          <cell r="G4823">
            <v>37943</v>
          </cell>
          <cell r="M4823" t="str">
            <v>DEL* EAGLE COUNTER HZ170A6</v>
          </cell>
        </row>
        <row r="4824">
          <cell r="B4824" t="str">
            <v>TIM-851249</v>
          </cell>
          <cell r="C4824" t="str">
            <v>MISSING</v>
          </cell>
          <cell r="D4824" t="str">
            <v>M00</v>
          </cell>
          <cell r="G4824">
            <v>37959</v>
          </cell>
          <cell r="M4824" t="str">
            <v>EAGLE COUNTER TIMER CT-510A6</v>
          </cell>
        </row>
        <row r="4825">
          <cell r="B4825" t="str">
            <v>TIM-851250</v>
          </cell>
          <cell r="C4825" t="str">
            <v>MISSING</v>
          </cell>
          <cell r="D4825" t="str">
            <v>M00</v>
          </cell>
          <cell r="G4825">
            <v>37959</v>
          </cell>
          <cell r="M4825" t="str">
            <v>EAGLE COUNTER TIMER HZ-40A6A242</v>
          </cell>
        </row>
        <row r="4826">
          <cell r="B4826" t="str">
            <v>TIM-851251</v>
          </cell>
          <cell r="C4826" t="str">
            <v>MISSING</v>
          </cell>
          <cell r="D4826" t="str">
            <v>M00</v>
          </cell>
          <cell r="F4826" t="str">
            <v>X</v>
          </cell>
          <cell r="G4826">
            <v>37759</v>
          </cell>
          <cell r="M4826" t="str">
            <v>EAGLE COUNTER TIMER CX-312A6   CX-31</v>
          </cell>
        </row>
        <row r="4827">
          <cell r="B4827" t="str">
            <v>TIM-851252</v>
          </cell>
          <cell r="C4827" t="str">
            <v>MISSING</v>
          </cell>
          <cell r="D4827" t="str">
            <v>M00</v>
          </cell>
          <cell r="F4827" t="str">
            <v>X</v>
          </cell>
          <cell r="G4827">
            <v>37508</v>
          </cell>
          <cell r="M4827" t="str">
            <v>EAGLE TIMER  0 TO 5MIN   HP53A6  QP</v>
          </cell>
        </row>
        <row r="4828">
          <cell r="B4828" t="str">
            <v>TIM-851253</v>
          </cell>
          <cell r="C4828" t="str">
            <v>MISSING</v>
          </cell>
          <cell r="D4828" t="str">
            <v>M00</v>
          </cell>
          <cell r="F4828" t="str">
            <v>X</v>
          </cell>
          <cell r="G4828">
            <v>37917</v>
          </cell>
          <cell r="M4828" t="str">
            <v>DEL*EAGLE TIMER HP 56          HP56A</v>
          </cell>
        </row>
        <row r="4829">
          <cell r="B4829" t="str">
            <v>TIM-851254</v>
          </cell>
          <cell r="C4829" t="str">
            <v>MISSING</v>
          </cell>
          <cell r="D4829" t="str">
            <v>M00</v>
          </cell>
          <cell r="G4829">
            <v>37971</v>
          </cell>
          <cell r="M4829" t="str">
            <v>DEL*EAGLE TIMER HP50A6</v>
          </cell>
        </row>
        <row r="4830">
          <cell r="B4830" t="str">
            <v>TIM-851255</v>
          </cell>
          <cell r="C4830" t="str">
            <v>MISSING</v>
          </cell>
          <cell r="D4830" t="str">
            <v>M00</v>
          </cell>
          <cell r="G4830">
            <v>37959</v>
          </cell>
          <cell r="M4830" t="str">
            <v>EAGLE TIMER HP 52A6</v>
          </cell>
        </row>
        <row r="4831">
          <cell r="B4831" t="str">
            <v>TIM-851256</v>
          </cell>
          <cell r="C4831" t="str">
            <v>MISSING</v>
          </cell>
          <cell r="D4831" t="str">
            <v>M00</v>
          </cell>
          <cell r="G4831">
            <v>37959</v>
          </cell>
          <cell r="M4831" t="str">
            <v>EAGLE TIMER HP58A6</v>
          </cell>
        </row>
        <row r="4832">
          <cell r="B4832" t="str">
            <v>TIM-851257</v>
          </cell>
          <cell r="C4832" t="str">
            <v>MISSING</v>
          </cell>
          <cell r="D4832" t="str">
            <v>M00</v>
          </cell>
          <cell r="G4832">
            <v>38084</v>
          </cell>
          <cell r="M4832" t="str">
            <v>EAGLE TIMER HP514               HP51</v>
          </cell>
        </row>
        <row r="4833">
          <cell r="B4833" t="str">
            <v>TIM-851258</v>
          </cell>
          <cell r="C4833" t="str">
            <v>MISSING</v>
          </cell>
          <cell r="D4833" t="str">
            <v>M00</v>
          </cell>
          <cell r="G4833">
            <v>37959</v>
          </cell>
          <cell r="M4833" t="str">
            <v>H240A6B212 TYPE EAGLE TIMER</v>
          </cell>
        </row>
        <row r="4834">
          <cell r="B4834" t="str">
            <v>TIM-851259</v>
          </cell>
          <cell r="C4834" t="str">
            <v>MISSING</v>
          </cell>
          <cell r="D4834" t="str">
            <v>M00</v>
          </cell>
          <cell r="G4834">
            <v>37993</v>
          </cell>
          <cell r="M4834" t="str">
            <v>HA42A6B212 EAGLE TIMER</v>
          </cell>
        </row>
        <row r="4835">
          <cell r="B4835" t="str">
            <v>TIM-851260</v>
          </cell>
          <cell r="C4835" t="str">
            <v>MISSING</v>
          </cell>
          <cell r="D4835" t="str">
            <v>M00</v>
          </cell>
          <cell r="G4835">
            <v>37959</v>
          </cell>
          <cell r="M4835" t="str">
            <v>HP53A6 EAGLE TIMER             HP53A</v>
          </cell>
        </row>
        <row r="4836">
          <cell r="B4836" t="str">
            <v>TIM-851261</v>
          </cell>
          <cell r="C4836" t="str">
            <v>MISSING</v>
          </cell>
          <cell r="D4836" t="str">
            <v>M00</v>
          </cell>
          <cell r="G4836">
            <v>37956</v>
          </cell>
          <cell r="M4836" t="str">
            <v>ON/OFF EAGLE TIMER            DA1111</v>
          </cell>
        </row>
        <row r="4837">
          <cell r="B4837" t="str">
            <v>TIM-851262</v>
          </cell>
          <cell r="C4837" t="str">
            <v>MISSING</v>
          </cell>
          <cell r="D4837" t="str">
            <v>M00</v>
          </cell>
          <cell r="G4837">
            <v>37956</v>
          </cell>
          <cell r="M4837" t="str">
            <v>SSC12ABA RELAY TIMER         28F1946</v>
          </cell>
        </row>
        <row r="4838">
          <cell r="B4838" t="str">
            <v>TIM-851263</v>
          </cell>
          <cell r="C4838" t="str">
            <v>MISSING</v>
          </cell>
          <cell r="D4838" t="str">
            <v>M00</v>
          </cell>
          <cell r="G4838">
            <v>37956</v>
          </cell>
          <cell r="M4838" t="str">
            <v>SSC12ANA AGASTAT TIMER</v>
          </cell>
        </row>
        <row r="4839">
          <cell r="B4839" t="str">
            <v>TIM-851264</v>
          </cell>
          <cell r="C4839" t="str">
            <v>MISSING</v>
          </cell>
          <cell r="D4839" t="str">
            <v>M00</v>
          </cell>
          <cell r="F4839" t="str">
            <v>X</v>
          </cell>
          <cell r="G4839">
            <v>36354</v>
          </cell>
          <cell r="M4839" t="str">
            <v>TRABON TIMER               163-400-0</v>
          </cell>
        </row>
        <row r="4840">
          <cell r="B4840" t="str">
            <v>TIM-851581</v>
          </cell>
          <cell r="C4840" t="str">
            <v>MISSING</v>
          </cell>
          <cell r="D4840" t="str">
            <v>M00</v>
          </cell>
          <cell r="G4840">
            <v>37959</v>
          </cell>
          <cell r="M4840" t="str">
            <v>CX312A6 EAGLE TIMER</v>
          </cell>
        </row>
        <row r="4841">
          <cell r="B4841" t="str">
            <v>TIR-ES-LICK</v>
          </cell>
          <cell r="C4841" t="str">
            <v>2.0</v>
          </cell>
          <cell r="D4841">
            <v>410</v>
          </cell>
          <cell r="G4841">
            <v>37924</v>
          </cell>
          <cell r="H4841" t="str">
            <v>TIR-ES-LICK</v>
          </cell>
          <cell r="M4841" t="str">
            <v>TIRE SLICK  REV. 2.0</v>
          </cell>
        </row>
        <row r="4842">
          <cell r="B4842" t="str">
            <v>TRA-851265</v>
          </cell>
          <cell r="C4842" t="str">
            <v>MISSING</v>
          </cell>
          <cell r="D4842" t="str">
            <v>M00</v>
          </cell>
          <cell r="G4842">
            <v>37959</v>
          </cell>
          <cell r="M4842" t="str">
            <v>MAXI MONITOR 163-310-000     163-310</v>
          </cell>
        </row>
        <row r="4843">
          <cell r="B4843" t="str">
            <v>TRA-851266</v>
          </cell>
          <cell r="C4843" t="str">
            <v>MISSING</v>
          </cell>
          <cell r="D4843" t="str">
            <v>M00</v>
          </cell>
          <cell r="F4843" t="str">
            <v>X</v>
          </cell>
          <cell r="G4843">
            <v>36480</v>
          </cell>
          <cell r="M4843" t="str">
            <v>SEALED LINEAR TRANSDUCER LS403</v>
          </cell>
        </row>
        <row r="4844">
          <cell r="B4844" t="str">
            <v>TRA-851575</v>
          </cell>
          <cell r="C4844" t="str">
            <v>MISSING</v>
          </cell>
          <cell r="D4844" t="str">
            <v>M00</v>
          </cell>
          <cell r="G4844">
            <v>38156</v>
          </cell>
          <cell r="M4844" t="str">
            <v>2KVA TRANSFORMER 480 PRI 120/240 SEC</v>
          </cell>
        </row>
        <row r="4845">
          <cell r="B4845" t="str">
            <v>TRA-851576</v>
          </cell>
          <cell r="C4845" t="str">
            <v>MISSING</v>
          </cell>
          <cell r="D4845" t="str">
            <v>M00</v>
          </cell>
          <cell r="G4845">
            <v>37959</v>
          </cell>
          <cell r="M4845" t="str">
            <v>TRANSITOR MODULE A50L-000L-0209 (MOR</v>
          </cell>
        </row>
        <row r="4846">
          <cell r="B4846" t="str">
            <v>TRN-850270</v>
          </cell>
          <cell r="C4846" t="str">
            <v>MISSING</v>
          </cell>
          <cell r="D4846" t="str">
            <v>M00</v>
          </cell>
          <cell r="F4846" t="str">
            <v>X</v>
          </cell>
          <cell r="G4846">
            <v>36144</v>
          </cell>
          <cell r="M4846" t="str">
            <v>TRANSFORMER, BALLAST #233-1331</v>
          </cell>
        </row>
        <row r="4847">
          <cell r="B4847" t="str">
            <v>TRN-851267</v>
          </cell>
          <cell r="C4847" t="str">
            <v>MISSING</v>
          </cell>
          <cell r="D4847" t="str">
            <v>M00</v>
          </cell>
          <cell r="F4847" t="str">
            <v>X</v>
          </cell>
          <cell r="G4847">
            <v>36144</v>
          </cell>
          <cell r="M4847" t="str">
            <v>A80L-0001-0220 TRANSFORMER</v>
          </cell>
        </row>
        <row r="4848">
          <cell r="B4848" t="str">
            <v>TRN-851268</v>
          </cell>
          <cell r="C4848" t="str">
            <v>MISSING</v>
          </cell>
          <cell r="D4848" t="str">
            <v>M00</v>
          </cell>
          <cell r="G4848">
            <v>37956</v>
          </cell>
          <cell r="M4848" t="str">
            <v xml:space="preserve"> TRANSFORMER   JP3913-1 FRANCE</v>
          </cell>
        </row>
        <row r="4849">
          <cell r="B4849" t="str">
            <v>TRN-851269</v>
          </cell>
          <cell r="C4849" t="str">
            <v>MISSING</v>
          </cell>
          <cell r="D4849" t="str">
            <v>M00</v>
          </cell>
          <cell r="G4849">
            <v>37956</v>
          </cell>
          <cell r="M4849" t="str">
            <v>TRANSFORMER 636-1121</v>
          </cell>
        </row>
        <row r="4850">
          <cell r="B4850" t="str">
            <v>TRS-851271</v>
          </cell>
          <cell r="C4850" t="str">
            <v>MISSING</v>
          </cell>
          <cell r="D4850" t="str">
            <v>M00</v>
          </cell>
          <cell r="G4850">
            <v>37956</v>
          </cell>
          <cell r="M4850" t="str">
            <v>POWER TRANSISTOR EVM31-050A</v>
          </cell>
        </row>
        <row r="4851">
          <cell r="B4851" t="str">
            <v>TRS-851435</v>
          </cell>
          <cell r="C4851" t="str">
            <v>MISSING</v>
          </cell>
          <cell r="D4851" t="str">
            <v>M00</v>
          </cell>
          <cell r="G4851">
            <v>37956</v>
          </cell>
          <cell r="M4851" t="str">
            <v>RECTIFIER 26.34.376 FOR LIEB.HOB</v>
          </cell>
        </row>
        <row r="4852">
          <cell r="B4852" t="str">
            <v>TUB-851272</v>
          </cell>
          <cell r="C4852" t="str">
            <v>MISSING</v>
          </cell>
          <cell r="D4852" t="str">
            <v>M00</v>
          </cell>
          <cell r="G4852">
            <v>37958</v>
          </cell>
          <cell r="M4852" t="str">
            <v>1/2" REPLACEMENT TUBE        20-1037</v>
          </cell>
        </row>
        <row r="4853">
          <cell r="B4853" t="str">
            <v>TUB-851273</v>
          </cell>
          <cell r="C4853" t="str">
            <v>MISSING</v>
          </cell>
          <cell r="D4853" t="str">
            <v>M00</v>
          </cell>
          <cell r="G4853">
            <v>37958</v>
          </cell>
          <cell r="M4853" t="str">
            <v>20-1073 TUBE -O-MATIC TUBE 1"</v>
          </cell>
        </row>
        <row r="4854">
          <cell r="B4854" t="str">
            <v>TUB-851274</v>
          </cell>
          <cell r="C4854" t="str">
            <v>MISSING</v>
          </cell>
          <cell r="D4854" t="str">
            <v>M00</v>
          </cell>
          <cell r="G4854">
            <v>37958</v>
          </cell>
          <cell r="M4854" t="str">
            <v>3/4" REPLACEMENT TUBE        20-1073</v>
          </cell>
        </row>
        <row r="4855">
          <cell r="B4855" t="str">
            <v>TUB-851275</v>
          </cell>
          <cell r="C4855" t="str">
            <v>MISSING</v>
          </cell>
          <cell r="D4855" t="str">
            <v>M00</v>
          </cell>
          <cell r="F4855" t="str">
            <v>X</v>
          </cell>
          <cell r="G4855">
            <v>36906</v>
          </cell>
          <cell r="M4855" t="str">
            <v>AH211A RECTIFIER TUBE            AH2</v>
          </cell>
        </row>
        <row r="4856">
          <cell r="B4856" t="str">
            <v>TUB-851276</v>
          </cell>
          <cell r="C4856" t="str">
            <v>MISSING</v>
          </cell>
          <cell r="D4856" t="str">
            <v>M00</v>
          </cell>
          <cell r="F4856" t="str">
            <v>X</v>
          </cell>
          <cell r="G4856">
            <v>36144</v>
          </cell>
          <cell r="M4856" t="str">
            <v>FLOW TUBE FOR LASER ROD 9555     701</v>
          </cell>
        </row>
        <row r="4857">
          <cell r="B4857" t="str">
            <v>TUB-851277</v>
          </cell>
          <cell r="C4857" t="str">
            <v>MISSING</v>
          </cell>
          <cell r="D4857" t="str">
            <v>M00</v>
          </cell>
          <cell r="G4857">
            <v>37951</v>
          </cell>
          <cell r="M4857" t="str">
            <v>FLOW TUBE FOR NEW LASER         2112</v>
          </cell>
        </row>
        <row r="4858">
          <cell r="B4858" t="str">
            <v>TUR-851278</v>
          </cell>
          <cell r="C4858" t="str">
            <v>MISSING</v>
          </cell>
          <cell r="D4858" t="str">
            <v>M00</v>
          </cell>
          <cell r="F4858" t="str">
            <v>X</v>
          </cell>
          <cell r="G4858">
            <v>36144</v>
          </cell>
          <cell r="M4858" t="str">
            <v>TURRET RECONDITIONED #568-185-000</v>
          </cell>
        </row>
        <row r="4859">
          <cell r="B4859" t="str">
            <v>V1FD-01-100</v>
          </cell>
          <cell r="C4859" t="str">
            <v>H</v>
          </cell>
          <cell r="D4859">
            <v>101</v>
          </cell>
          <cell r="G4859">
            <v>37873</v>
          </cell>
          <cell r="H4859" t="str">
            <v>DKFD-01-100</v>
          </cell>
          <cell r="M4859" t="str">
            <v>POWER BASE ASSEMBLY REV. H</v>
          </cell>
        </row>
        <row r="4860">
          <cell r="B4860" t="str">
            <v>V1FD-01-101</v>
          </cell>
          <cell r="C4860" t="str">
            <v>C</v>
          </cell>
          <cell r="D4860">
            <v>102</v>
          </cell>
          <cell r="H4860" t="str">
            <v>DKFD-01-112</v>
          </cell>
          <cell r="M4860" t="str">
            <v>LH TRANSMISSION ASSEMBLY  REV. C</v>
          </cell>
        </row>
        <row r="4861">
          <cell r="B4861" t="str">
            <v>V1FD-01-102</v>
          </cell>
          <cell r="C4861" t="str">
            <v>C</v>
          </cell>
          <cell r="D4861">
            <v>102</v>
          </cell>
          <cell r="H4861" t="str">
            <v>DKFD-01-130</v>
          </cell>
          <cell r="M4861" t="str">
            <v>RH TRANSMISSION ASSEMBLY  REV. C</v>
          </cell>
        </row>
        <row r="4862">
          <cell r="B4862" t="str">
            <v>V1FD-01-107</v>
          </cell>
          <cell r="C4862" t="str">
            <v>B</v>
          </cell>
          <cell r="D4862">
            <v>102</v>
          </cell>
          <cell r="G4862">
            <v>37741</v>
          </cell>
          <cell r="H4862" t="str">
            <v>DKFD-01-107</v>
          </cell>
          <cell r="M4862" t="str">
            <v>WHEEL ASSEMBLY  REV. B</v>
          </cell>
        </row>
        <row r="4863">
          <cell r="B4863" t="str">
            <v>V1FD-01-1145</v>
          </cell>
          <cell r="C4863" t="str">
            <v>MISSING</v>
          </cell>
          <cell r="D4863">
            <v>102</v>
          </cell>
          <cell r="G4863">
            <v>37804</v>
          </cell>
          <cell r="M4863" t="str">
            <v>CLUSTER TRANSMISSION ASSY. REV B</v>
          </cell>
        </row>
        <row r="4864">
          <cell r="B4864" t="str">
            <v>V1FD-01-1304</v>
          </cell>
          <cell r="C4864" t="str">
            <v>A</v>
          </cell>
          <cell r="D4864">
            <v>400</v>
          </cell>
          <cell r="H4864" t="str">
            <v>V1FD-01-1304</v>
          </cell>
          <cell r="J4864" t="str">
            <v>D</v>
          </cell>
          <cell r="M4864" t="str">
            <v>CAM MOTOR PLATE  REV. A</v>
          </cell>
        </row>
        <row r="4865">
          <cell r="B4865" t="str">
            <v>V1FD-01-1388</v>
          </cell>
          <cell r="C4865" t="str">
            <v>B</v>
          </cell>
          <cell r="D4865">
            <v>400</v>
          </cell>
          <cell r="G4865">
            <v>37809</v>
          </cell>
          <cell r="H4865" t="str">
            <v>V1FD-01-1388</v>
          </cell>
          <cell r="M4865" t="str">
            <v>LOOP, TIE DOWN REAR  REV. B</v>
          </cell>
        </row>
        <row r="4866">
          <cell r="B4866" t="str">
            <v>V1FD-01-1525</v>
          </cell>
          <cell r="C4866" t="str">
            <v>B</v>
          </cell>
          <cell r="D4866">
            <v>400</v>
          </cell>
          <cell r="G4866">
            <v>37964</v>
          </cell>
          <cell r="H4866" t="str">
            <v>V1FD-01-1525</v>
          </cell>
          <cell r="J4866" t="str">
            <v>B</v>
          </cell>
          <cell r="M4866" t="str">
            <v>PIN, TIE DOWN  REV. B</v>
          </cell>
        </row>
        <row r="4867">
          <cell r="B4867" t="str">
            <v>V1FD-01-1629</v>
          </cell>
          <cell r="C4867" t="str">
            <v>A</v>
          </cell>
          <cell r="D4867">
            <v>400</v>
          </cell>
          <cell r="H4867" t="str">
            <v>DKFD-01-1629</v>
          </cell>
          <cell r="J4867" t="str">
            <v>B</v>
          </cell>
          <cell r="M4867" t="str">
            <v>COVER, JACK SHAFT  REV. A</v>
          </cell>
        </row>
        <row r="4868">
          <cell r="B4868" t="str">
            <v>V1FD-01-165</v>
          </cell>
          <cell r="C4868" t="str">
            <v>C</v>
          </cell>
          <cell r="D4868">
            <v>102</v>
          </cell>
          <cell r="H4868" t="str">
            <v>DKFD-01-165</v>
          </cell>
          <cell r="M4868" t="str">
            <v>CLUSTER DRIVE ASSEMBLY  REV. C</v>
          </cell>
        </row>
        <row r="4869">
          <cell r="B4869" t="str">
            <v>V1FD-01-1765</v>
          </cell>
          <cell r="C4869" t="str">
            <v>A</v>
          </cell>
          <cell r="D4869">
            <v>400</v>
          </cell>
          <cell r="G4869">
            <v>37964</v>
          </cell>
          <cell r="H4869" t="str">
            <v>V1FD-01-1765</v>
          </cell>
          <cell r="J4869" t="str">
            <v>B</v>
          </cell>
          <cell r="M4869" t="str">
            <v>SPRING, TIE DOWN  REV. A</v>
          </cell>
        </row>
        <row r="4870">
          <cell r="B4870" t="str">
            <v>V1FD-01-238</v>
          </cell>
          <cell r="C4870" t="str">
            <v>B</v>
          </cell>
          <cell r="D4870">
            <v>400</v>
          </cell>
          <cell r="G4870">
            <v>37641</v>
          </cell>
          <cell r="H4870" t="str">
            <v>V1FD-TAB-238</v>
          </cell>
          <cell r="J4870" t="str">
            <v>C</v>
          </cell>
          <cell r="M4870" t="str">
            <v>JACK SHAFT ASSEMBLY  REV. B</v>
          </cell>
        </row>
        <row r="4871">
          <cell r="B4871" t="str">
            <v>V1FD-01-241</v>
          </cell>
          <cell r="C4871" t="str">
            <v>MISSING</v>
          </cell>
          <cell r="D4871">
            <v>400</v>
          </cell>
          <cell r="G4871">
            <v>37743</v>
          </cell>
          <cell r="H4871" t="str">
            <v>V1FD-TAB-241</v>
          </cell>
          <cell r="J4871" t="str">
            <v>D</v>
          </cell>
          <cell r="M4871" t="str">
            <v>COVER, TRANSMISSION HOUSING LH REV.</v>
          </cell>
        </row>
        <row r="4872">
          <cell r="B4872" t="str">
            <v>V1FD-01-244</v>
          </cell>
          <cell r="C4872" t="str">
            <v>MISSING</v>
          </cell>
          <cell r="D4872">
            <v>400</v>
          </cell>
          <cell r="G4872">
            <v>37790</v>
          </cell>
          <cell r="H4872" t="str">
            <v>V1FD-01-244</v>
          </cell>
          <cell r="J4872" t="str">
            <v>E</v>
          </cell>
          <cell r="M4872" t="str">
            <v>HOUSING, WHEEL TRANSMISSION - RH  RE</v>
          </cell>
        </row>
        <row r="4873">
          <cell r="B4873" t="str">
            <v>V1FD-01-245</v>
          </cell>
          <cell r="C4873" t="str">
            <v>MISSING</v>
          </cell>
          <cell r="D4873">
            <v>400</v>
          </cell>
          <cell r="G4873">
            <v>37743</v>
          </cell>
          <cell r="M4873" t="str">
            <v>HOUSING, WHEEL TRANSMISSION - LH  RE</v>
          </cell>
        </row>
        <row r="4874">
          <cell r="B4874" t="str">
            <v>V1FD-01-285</v>
          </cell>
          <cell r="C4874" t="str">
            <v>A</v>
          </cell>
          <cell r="D4874">
            <v>400</v>
          </cell>
          <cell r="G4874">
            <v>37314</v>
          </cell>
          <cell r="H4874" t="str">
            <v>V1FD-01-285</v>
          </cell>
          <cell r="J4874" t="str">
            <v>D</v>
          </cell>
          <cell r="M4874" t="str">
            <v>INNER CLUSTER HOUSING  REV. A</v>
          </cell>
        </row>
        <row r="4875">
          <cell r="B4875" t="str">
            <v>V1FD-01-286</v>
          </cell>
          <cell r="C4875" t="str">
            <v>C</v>
          </cell>
          <cell r="D4875">
            <v>400</v>
          </cell>
          <cell r="G4875">
            <v>37743</v>
          </cell>
          <cell r="H4875" t="str">
            <v>V1FD-01-286</v>
          </cell>
          <cell r="J4875" t="str">
            <v>D</v>
          </cell>
          <cell r="M4875" t="str">
            <v>OUTER CLUSTER HOUSING  REV. C</v>
          </cell>
        </row>
        <row r="4876">
          <cell r="B4876" t="str">
            <v>V1FD-01-493</v>
          </cell>
          <cell r="C4876" t="str">
            <v>C</v>
          </cell>
          <cell r="D4876">
            <v>400</v>
          </cell>
          <cell r="G4876">
            <v>37743</v>
          </cell>
          <cell r="H4876" t="str">
            <v>V1FD-01-493</v>
          </cell>
          <cell r="J4876" t="str">
            <v>D</v>
          </cell>
          <cell r="M4876" t="str">
            <v>E-BOX SUPPORT BRACKET RH  REV. C</v>
          </cell>
        </row>
        <row r="4877">
          <cell r="B4877" t="str">
            <v>V1FD-02-241</v>
          </cell>
          <cell r="C4877" t="str">
            <v>MISSING</v>
          </cell>
          <cell r="D4877">
            <v>400</v>
          </cell>
          <cell r="G4877">
            <v>37830</v>
          </cell>
          <cell r="H4877" t="str">
            <v>V1FD-TAB-241</v>
          </cell>
          <cell r="J4877" t="str">
            <v>D</v>
          </cell>
          <cell r="M4877" t="str">
            <v>COVER, TRANSMISSION HOUSING RH  REV.</v>
          </cell>
        </row>
        <row r="4878">
          <cell r="B4878" t="str">
            <v>V1FD-02-439</v>
          </cell>
          <cell r="C4878" t="str">
            <v>C</v>
          </cell>
          <cell r="D4878">
            <v>400</v>
          </cell>
          <cell r="G4878">
            <v>37743</v>
          </cell>
          <cell r="H4878" t="str">
            <v>V1FD-TAB-439</v>
          </cell>
          <cell r="J4878" t="str">
            <v>D</v>
          </cell>
          <cell r="M4878" t="str">
            <v>BELT COVER PLATE RH  REV. C</v>
          </cell>
        </row>
        <row r="4879">
          <cell r="B4879" t="str">
            <v>V1FD-03-439</v>
          </cell>
          <cell r="C4879" t="str">
            <v>C</v>
          </cell>
          <cell r="D4879">
            <v>400</v>
          </cell>
          <cell r="G4879">
            <v>37743</v>
          </cell>
          <cell r="H4879" t="str">
            <v>V1FD-TAB-439</v>
          </cell>
          <cell r="J4879" t="str">
            <v>D</v>
          </cell>
          <cell r="M4879" t="str">
            <v>BELT PLATE COVER LH  REV. C</v>
          </cell>
        </row>
        <row r="4880">
          <cell r="B4880" t="str">
            <v>VAC-851704</v>
          </cell>
          <cell r="C4880" t="str">
            <v>MISSING</v>
          </cell>
          <cell r="D4880" t="str">
            <v>M00</v>
          </cell>
          <cell r="G4880">
            <v>38077</v>
          </cell>
          <cell r="M4880" t="str">
            <v>1D457 DAYTON WET/DRY VAC (SCHAFFNER)</v>
          </cell>
        </row>
        <row r="4881">
          <cell r="B4881" t="str">
            <v>VAL-850322</v>
          </cell>
          <cell r="C4881" t="str">
            <v>MISSING</v>
          </cell>
          <cell r="D4881" t="str">
            <v>M00</v>
          </cell>
          <cell r="G4881">
            <v>38076</v>
          </cell>
          <cell r="M4881" t="str">
            <v>EF25S 25504 3/8 FLOW CONTROL VALVE</v>
          </cell>
        </row>
        <row r="4882">
          <cell r="B4882" t="str">
            <v>VAL-850324</v>
          </cell>
          <cell r="C4882" t="str">
            <v>MISSING</v>
          </cell>
          <cell r="D4882" t="str">
            <v>M00</v>
          </cell>
          <cell r="F4882" t="str">
            <v>X</v>
          </cell>
          <cell r="G4882">
            <v>36290</v>
          </cell>
          <cell r="M4882" t="str">
            <v>GS 20042-2626 928X30848 VALVE</v>
          </cell>
        </row>
        <row r="4883">
          <cell r="B4883" t="str">
            <v>VAL-850330</v>
          </cell>
          <cell r="C4883" t="str">
            <v>MISSING</v>
          </cell>
          <cell r="D4883" t="str">
            <v>M00</v>
          </cell>
          <cell r="F4883" t="str">
            <v>X</v>
          </cell>
          <cell r="G4883">
            <v>36144</v>
          </cell>
          <cell r="M4883" t="str">
            <v>HUMPHREY VALVE SQE-2</v>
          </cell>
        </row>
        <row r="4884">
          <cell r="B4884" t="str">
            <v>VAL-851127</v>
          </cell>
          <cell r="C4884" t="str">
            <v>MISSING</v>
          </cell>
          <cell r="D4884" t="str">
            <v>M00</v>
          </cell>
          <cell r="G4884">
            <v>38084</v>
          </cell>
          <cell r="M4884" t="str">
            <v>DG452AMUEK620 VICKERS VALVE</v>
          </cell>
        </row>
        <row r="4885">
          <cell r="B4885" t="str">
            <v>VAL-851135</v>
          </cell>
          <cell r="C4885" t="str">
            <v>MISSING</v>
          </cell>
          <cell r="D4885" t="str">
            <v>M00</v>
          </cell>
          <cell r="G4885">
            <v>38014</v>
          </cell>
          <cell r="M4885" t="str">
            <v>005270.02 Y58 2/2 WAY COAXIAL VALVE</v>
          </cell>
        </row>
        <row r="4886">
          <cell r="B4886" t="str">
            <v>VAL-851279</v>
          </cell>
          <cell r="C4886" t="str">
            <v>MISSING</v>
          </cell>
          <cell r="D4886" t="str">
            <v>M00</v>
          </cell>
          <cell r="G4886">
            <v>38084</v>
          </cell>
          <cell r="M4886" t="str">
            <v>0GMPC3-ABK-BAK-21 VICKERS VALVE</v>
          </cell>
        </row>
        <row r="4887">
          <cell r="B4887" t="str">
            <v>VAL-851280</v>
          </cell>
          <cell r="C4887" t="str">
            <v>MISSING</v>
          </cell>
          <cell r="D4887" t="str">
            <v>M00</v>
          </cell>
          <cell r="F4887" t="str">
            <v>X</v>
          </cell>
          <cell r="G4887">
            <v>36462</v>
          </cell>
          <cell r="M4887" t="str">
            <v>1/2" FLOW CONTROL VALVE        223F2</v>
          </cell>
        </row>
        <row r="4888">
          <cell r="B4888" t="str">
            <v>VAL-851281</v>
          </cell>
          <cell r="C4888" t="str">
            <v>MISSING</v>
          </cell>
          <cell r="D4888" t="str">
            <v>M00</v>
          </cell>
          <cell r="G4888">
            <v>37958</v>
          </cell>
          <cell r="M4888" t="str">
            <v>1/2" FLOW CONTROL VALVE        EF-30</v>
          </cell>
        </row>
        <row r="4889">
          <cell r="B4889" t="str">
            <v>VAL-851282</v>
          </cell>
          <cell r="C4889" t="str">
            <v>MISSING</v>
          </cell>
          <cell r="D4889" t="str">
            <v>M00</v>
          </cell>
          <cell r="G4889">
            <v>37958</v>
          </cell>
          <cell r="M4889" t="str">
            <v>1/2" TUBE-O-MATIC VALVE         3104</v>
          </cell>
        </row>
        <row r="4890">
          <cell r="B4890" t="str">
            <v>VAL-851283</v>
          </cell>
          <cell r="C4890" t="str">
            <v>MISSING</v>
          </cell>
          <cell r="D4890" t="str">
            <v>M00</v>
          </cell>
          <cell r="G4890">
            <v>38076</v>
          </cell>
          <cell r="M4890" t="str">
            <v>EF20B 1/4" FLOW CONTROL VALVE 25038</v>
          </cell>
        </row>
        <row r="4891">
          <cell r="B4891" t="str">
            <v>VAL-851284</v>
          </cell>
          <cell r="C4891" t="str">
            <v>MISSING</v>
          </cell>
          <cell r="D4891" t="str">
            <v>M00</v>
          </cell>
          <cell r="G4891">
            <v>37958</v>
          </cell>
          <cell r="M4891" t="str">
            <v>12DSA400KA NUMATIC VALVE</v>
          </cell>
        </row>
        <row r="4892">
          <cell r="B4892" t="str">
            <v>VAL-851285</v>
          </cell>
          <cell r="C4892" t="str">
            <v>MISSING</v>
          </cell>
          <cell r="D4892" t="str">
            <v>M00</v>
          </cell>
          <cell r="G4892">
            <v>37958</v>
          </cell>
          <cell r="M4892" t="str">
            <v>12SAD400KA NUMATIC VALVE</v>
          </cell>
        </row>
        <row r="4893">
          <cell r="B4893" t="str">
            <v>VAL-851286</v>
          </cell>
          <cell r="C4893" t="str">
            <v>MISSING</v>
          </cell>
          <cell r="D4893" t="str">
            <v>M00</v>
          </cell>
          <cell r="G4893">
            <v>36144</v>
          </cell>
          <cell r="M4893" t="str">
            <v>2G551 SOLONOID VALVE</v>
          </cell>
        </row>
        <row r="4894">
          <cell r="B4894" t="str">
            <v>VAL-851287</v>
          </cell>
          <cell r="C4894" t="str">
            <v>MISSING</v>
          </cell>
          <cell r="D4894" t="str">
            <v>M00</v>
          </cell>
          <cell r="G4894">
            <v>37958</v>
          </cell>
          <cell r="M4894" t="str">
            <v>3/2 WAY VALVE 1 25.13.400   NG3-1R-A</v>
          </cell>
        </row>
        <row r="4895">
          <cell r="B4895" t="str">
            <v>VAL-851288</v>
          </cell>
          <cell r="C4895" t="str">
            <v>MISSING</v>
          </cell>
          <cell r="D4895" t="str">
            <v>M00</v>
          </cell>
          <cell r="G4895">
            <v>37958</v>
          </cell>
          <cell r="M4895" t="str">
            <v>3/4" TUBE-O-MATIC VALVE         3104</v>
          </cell>
        </row>
        <row r="4896">
          <cell r="B4896" t="str">
            <v>VAL-851289</v>
          </cell>
          <cell r="C4896" t="str">
            <v>MISSING</v>
          </cell>
          <cell r="D4896" t="str">
            <v>M00</v>
          </cell>
          <cell r="G4896">
            <v>37958</v>
          </cell>
          <cell r="M4896" t="str">
            <v>3/8" ASCO VALVE                 8342</v>
          </cell>
        </row>
        <row r="4897">
          <cell r="B4897" t="str">
            <v>VAL-851290</v>
          </cell>
          <cell r="C4897" t="str">
            <v>MISSING</v>
          </cell>
          <cell r="D4897" t="str">
            <v>M00</v>
          </cell>
          <cell r="G4897">
            <v>38076</v>
          </cell>
          <cell r="M4897" t="str">
            <v>EF25B 3/8" FLOW CONTROL VALVE   2504</v>
          </cell>
        </row>
        <row r="4898">
          <cell r="B4898" t="str">
            <v>VAL-851291</v>
          </cell>
          <cell r="C4898" t="str">
            <v>MISSING</v>
          </cell>
          <cell r="D4898" t="str">
            <v>M00</v>
          </cell>
          <cell r="G4898">
            <v>37958</v>
          </cell>
          <cell r="M4898" t="str">
            <v>345-4E2 HUMPHREY AIR SOLENOID VALVE</v>
          </cell>
        </row>
        <row r="4899">
          <cell r="B4899" t="str">
            <v>VAL-851292</v>
          </cell>
          <cell r="C4899" t="str">
            <v>MISSING</v>
          </cell>
          <cell r="D4899" t="str">
            <v>M00</v>
          </cell>
          <cell r="G4899">
            <v>37958</v>
          </cell>
          <cell r="M4899" t="str">
            <v>3BV-ABD ROTARY BUTTERFLY VALVE</v>
          </cell>
        </row>
        <row r="4900">
          <cell r="B4900" t="str">
            <v>VAL-851293</v>
          </cell>
          <cell r="C4900" t="str">
            <v>MISSING</v>
          </cell>
          <cell r="D4900" t="str">
            <v>M00</v>
          </cell>
          <cell r="F4900" t="str">
            <v>X</v>
          </cell>
          <cell r="G4900">
            <v>36463</v>
          </cell>
          <cell r="M4900" t="str">
            <v>509-360-030 TRABON CHECK VALVE</v>
          </cell>
        </row>
        <row r="4901">
          <cell r="B4901" t="str">
            <v>VAL-851294</v>
          </cell>
          <cell r="C4901" t="str">
            <v>MISSING</v>
          </cell>
          <cell r="D4901" t="str">
            <v>M00</v>
          </cell>
          <cell r="G4901">
            <v>37240</v>
          </cell>
          <cell r="M4901" t="str">
            <v>568-063-081 VALVE, LOADER HYD</v>
          </cell>
        </row>
        <row r="4902">
          <cell r="B4902" t="str">
            <v>VAL-851295</v>
          </cell>
          <cell r="C4902" t="str">
            <v>MISSING</v>
          </cell>
          <cell r="D4902" t="str">
            <v>M00</v>
          </cell>
          <cell r="F4902" t="str">
            <v>X</v>
          </cell>
          <cell r="G4902">
            <v>36144</v>
          </cell>
          <cell r="M4902" t="str">
            <v>568-328-113 VALVE BODY-PLASTIC</v>
          </cell>
        </row>
        <row r="4903">
          <cell r="B4903" t="str">
            <v>VAL-851296</v>
          </cell>
          <cell r="C4903" t="str">
            <v>MISSING</v>
          </cell>
          <cell r="D4903" t="str">
            <v>M00</v>
          </cell>
          <cell r="F4903" t="str">
            <v>X</v>
          </cell>
          <cell r="G4903">
            <v>36144</v>
          </cell>
          <cell r="M4903" t="str">
            <v>792160 DG4V-3-2A-M-W-B-40 HYD. DIREC</v>
          </cell>
        </row>
        <row r="4904">
          <cell r="B4904" t="str">
            <v>VAL-851297</v>
          </cell>
          <cell r="C4904" t="str">
            <v>MISSING</v>
          </cell>
          <cell r="D4904" t="str">
            <v>M00</v>
          </cell>
          <cell r="F4904" t="str">
            <v>X</v>
          </cell>
          <cell r="G4904">
            <v>36462</v>
          </cell>
          <cell r="M4904" t="str">
            <v>792162 DGMS-3-1E-10S HYD.VALV.SUBBS</v>
          </cell>
        </row>
        <row r="4905">
          <cell r="B4905" t="str">
            <v>VAL-851298</v>
          </cell>
          <cell r="C4905" t="str">
            <v>MISSING</v>
          </cell>
          <cell r="D4905" t="str">
            <v>M00</v>
          </cell>
          <cell r="F4905" t="str">
            <v>X</v>
          </cell>
          <cell r="G4905">
            <v>36144</v>
          </cell>
          <cell r="M4905" t="str">
            <v>792164 DGMFN-3-Y-AZW-B2W21 VALVE</v>
          </cell>
        </row>
        <row r="4906">
          <cell r="B4906" t="str">
            <v>VAL-851299</v>
          </cell>
          <cell r="C4906" t="str">
            <v>MISSING</v>
          </cell>
          <cell r="D4906" t="str">
            <v>M00</v>
          </cell>
          <cell r="G4906">
            <v>37958</v>
          </cell>
          <cell r="M4906" t="str">
            <v>MAC  45AAA2DAAA1BA AIR VALVE JAMES E</v>
          </cell>
        </row>
        <row r="4907">
          <cell r="B4907" t="str">
            <v>VAL-851300</v>
          </cell>
          <cell r="C4907" t="str">
            <v>MISSING</v>
          </cell>
          <cell r="D4907" t="str">
            <v>M00</v>
          </cell>
          <cell r="G4907">
            <v>37958</v>
          </cell>
          <cell r="M4907" t="str">
            <v>8210-G-73 3/8" ASCO VALVE</v>
          </cell>
        </row>
        <row r="4908">
          <cell r="B4908" t="str">
            <v>VAL-851301</v>
          </cell>
          <cell r="C4908" t="str">
            <v>MISSING</v>
          </cell>
          <cell r="D4908" t="str">
            <v>M00</v>
          </cell>
          <cell r="F4908" t="str">
            <v>X</v>
          </cell>
          <cell r="G4908">
            <v>36145</v>
          </cell>
          <cell r="M4908" t="str">
            <v>82100-18-2ND 885045 ASCO VALVE</v>
          </cell>
        </row>
        <row r="4909">
          <cell r="B4909" t="str">
            <v>VAL-851302</v>
          </cell>
          <cell r="C4909" t="str">
            <v>MISSING</v>
          </cell>
          <cell r="D4909" t="str">
            <v>M00</v>
          </cell>
          <cell r="G4909">
            <v>37958</v>
          </cell>
          <cell r="M4909" t="str">
            <v>8210D2-2NC PIPE 1/2" ORFICE 5/8"ASCO</v>
          </cell>
        </row>
        <row r="4910">
          <cell r="B4910" t="str">
            <v>VAL-851303</v>
          </cell>
          <cell r="C4910" t="str">
            <v>MISSING</v>
          </cell>
          <cell r="D4910" t="str">
            <v>M00</v>
          </cell>
          <cell r="F4910" t="str">
            <v>X</v>
          </cell>
          <cell r="G4910">
            <v>36144</v>
          </cell>
          <cell r="M4910" t="str">
            <v>8320A89 120V ASCO VALVE</v>
          </cell>
        </row>
        <row r="4911">
          <cell r="B4911" t="str">
            <v>VAL-851304</v>
          </cell>
          <cell r="C4911" t="str">
            <v>MISSING</v>
          </cell>
          <cell r="D4911" t="str">
            <v>M00</v>
          </cell>
          <cell r="G4911">
            <v>37958</v>
          </cell>
          <cell r="M4911" t="str">
            <v>8342C2 110V 4WAY 1/4" NPT ASCO VALVE</v>
          </cell>
        </row>
        <row r="4912">
          <cell r="B4912" t="str">
            <v>VAL-851305</v>
          </cell>
          <cell r="C4912" t="str">
            <v>MISSING</v>
          </cell>
          <cell r="D4912" t="str">
            <v>M00</v>
          </cell>
          <cell r="G4912">
            <v>37958</v>
          </cell>
          <cell r="M4912" t="str">
            <v>AIR VALVE                 GS30042-26</v>
          </cell>
        </row>
        <row r="4913">
          <cell r="B4913" t="str">
            <v>VAL-851306</v>
          </cell>
          <cell r="C4913" t="str">
            <v>MISSING</v>
          </cell>
          <cell r="D4913" t="str">
            <v>M00</v>
          </cell>
          <cell r="F4913" t="str">
            <v>X</v>
          </cell>
          <cell r="G4913">
            <v>37916</v>
          </cell>
          <cell r="M4913" t="str">
            <v>DEL*ARO VALVE  A211SS-120-A</v>
          </cell>
        </row>
        <row r="4914">
          <cell r="B4914" t="str">
            <v>VAL-851307</v>
          </cell>
          <cell r="C4914" t="str">
            <v>MISSING</v>
          </cell>
          <cell r="D4914" t="str">
            <v>M00</v>
          </cell>
          <cell r="G4914">
            <v>37958</v>
          </cell>
          <cell r="M4914" t="str">
            <v>ASCO VALVE                     P210D</v>
          </cell>
        </row>
        <row r="4915">
          <cell r="B4915" t="str">
            <v>VAL-851308</v>
          </cell>
          <cell r="C4915" t="str">
            <v>MISSING</v>
          </cell>
          <cell r="D4915" t="str">
            <v>M00</v>
          </cell>
          <cell r="F4915" t="str">
            <v>X</v>
          </cell>
          <cell r="G4915">
            <v>36144</v>
          </cell>
          <cell r="M4915" t="str">
            <v>ASCO VALVE                    P210 C</v>
          </cell>
        </row>
        <row r="4916">
          <cell r="B4916" t="str">
            <v>VAL-851309</v>
          </cell>
          <cell r="C4916" t="str">
            <v>MISSING</v>
          </cell>
          <cell r="D4916" t="str">
            <v>M00</v>
          </cell>
          <cell r="G4916">
            <v>37958</v>
          </cell>
          <cell r="M4916" t="str">
            <v>ASCO VALVE                    8320A8</v>
          </cell>
        </row>
        <row r="4917">
          <cell r="B4917" t="str">
            <v>VAL-851310</v>
          </cell>
          <cell r="C4917" t="str">
            <v>MISSING</v>
          </cell>
          <cell r="D4917" t="str">
            <v>M00</v>
          </cell>
          <cell r="G4917">
            <v>38001</v>
          </cell>
          <cell r="M4917" t="str">
            <v>ASCO VALVE 1/4"              8210 B2</v>
          </cell>
        </row>
        <row r="4918">
          <cell r="B4918" t="str">
            <v>VAL-851311</v>
          </cell>
          <cell r="C4918" t="str">
            <v>MISSING</v>
          </cell>
          <cell r="D4918" t="str">
            <v>M00</v>
          </cell>
          <cell r="G4918">
            <v>37958</v>
          </cell>
          <cell r="M4918" t="str">
            <v>ASCO VALVE 1/2"              8210G94</v>
          </cell>
        </row>
        <row r="4919">
          <cell r="B4919" t="str">
            <v>VAL-851312</v>
          </cell>
          <cell r="C4919" t="str">
            <v>MISSING</v>
          </cell>
          <cell r="D4919" t="str">
            <v>M00</v>
          </cell>
          <cell r="G4919">
            <v>37958</v>
          </cell>
          <cell r="M4919" t="str">
            <v>ASCO VALVE 8345-G1           8345-G1</v>
          </cell>
        </row>
        <row r="4920">
          <cell r="B4920" t="str">
            <v>VAL-851313</v>
          </cell>
          <cell r="C4920" t="str">
            <v>MISSING</v>
          </cell>
          <cell r="D4920" t="str">
            <v>M00</v>
          </cell>
          <cell r="G4920">
            <v>37958</v>
          </cell>
          <cell r="M4920" t="str">
            <v>C310416 1" TUBE O MATIC VALVE    310</v>
          </cell>
        </row>
        <row r="4921">
          <cell r="B4921" t="str">
            <v>VAL-851314</v>
          </cell>
          <cell r="C4921" t="str">
            <v>MISSING</v>
          </cell>
          <cell r="D4921" t="str">
            <v>M00</v>
          </cell>
          <cell r="G4921">
            <v>37958</v>
          </cell>
          <cell r="M4921" t="str">
            <v>DG4V3S2ALMUH 560 VICKERS VALVE    H4</v>
          </cell>
        </row>
        <row r="4922">
          <cell r="B4922" t="str">
            <v>VAL-851315</v>
          </cell>
          <cell r="C4922" t="str">
            <v>MISSING</v>
          </cell>
          <cell r="D4922" t="str">
            <v>M00</v>
          </cell>
          <cell r="G4922">
            <v>37958</v>
          </cell>
          <cell r="M4922" t="str">
            <v>DG4V3S2AMUH 560 VICKERS VALVE    H42</v>
          </cell>
        </row>
        <row r="4923">
          <cell r="B4923" t="str">
            <v>VAL-851316</v>
          </cell>
          <cell r="C4923" t="str">
            <v>MISSING</v>
          </cell>
          <cell r="D4923" t="str">
            <v>M00</v>
          </cell>
          <cell r="G4923">
            <v>36769</v>
          </cell>
          <cell r="M4923" t="str">
            <v>DG4V3S2AMUH 560G VICKERS VALVE  H429</v>
          </cell>
        </row>
        <row r="4924">
          <cell r="B4924" t="str">
            <v>VAL-851317</v>
          </cell>
          <cell r="C4924" t="str">
            <v>MISSING</v>
          </cell>
          <cell r="D4924" t="str">
            <v>M00</v>
          </cell>
          <cell r="G4924">
            <v>37958</v>
          </cell>
          <cell r="M4924" t="str">
            <v>DG4V3S2NMUH 560G VICKERS VALVE  H085</v>
          </cell>
        </row>
        <row r="4925">
          <cell r="B4925" t="str">
            <v>VAL-851318</v>
          </cell>
          <cell r="C4925" t="str">
            <v>MISSING</v>
          </cell>
          <cell r="D4925" t="str">
            <v>M00</v>
          </cell>
          <cell r="G4925">
            <v>37958</v>
          </cell>
          <cell r="M4925" t="str">
            <v>DG4V3S33CMUH 560G VICKERS VALVE  H43</v>
          </cell>
        </row>
        <row r="4926">
          <cell r="B4926" t="str">
            <v>VAL-851319</v>
          </cell>
          <cell r="C4926" t="str">
            <v>MISSING</v>
          </cell>
          <cell r="D4926" t="str">
            <v>M00</v>
          </cell>
          <cell r="G4926">
            <v>37958</v>
          </cell>
          <cell r="M4926" t="str">
            <v>DIRECTIONAL VALVE FOR SHAVER  152SA4</v>
          </cell>
        </row>
        <row r="4927">
          <cell r="B4927" t="str">
            <v>VAL-851320</v>
          </cell>
          <cell r="C4927" t="str">
            <v>MISSING</v>
          </cell>
          <cell r="D4927" t="str">
            <v>M00</v>
          </cell>
          <cell r="F4927" t="str">
            <v>X</v>
          </cell>
          <cell r="G4927">
            <v>36462</v>
          </cell>
          <cell r="M4927" t="str">
            <v>F 25502 1/4 FLOW CONTROL VALVE</v>
          </cell>
        </row>
        <row r="4928">
          <cell r="B4928" t="str">
            <v>VAL-851321</v>
          </cell>
          <cell r="C4928" t="str">
            <v>MISSING</v>
          </cell>
          <cell r="D4928" t="str">
            <v>M00</v>
          </cell>
          <cell r="G4928">
            <v>38076</v>
          </cell>
          <cell r="M4928" t="str">
            <v>EF10S 1/8 FLOW CONTROL VALVE</v>
          </cell>
        </row>
        <row r="4929">
          <cell r="B4929" t="str">
            <v>VAL-851323</v>
          </cell>
          <cell r="C4929" t="str">
            <v>MISSING</v>
          </cell>
          <cell r="D4929" t="str">
            <v>M00</v>
          </cell>
          <cell r="F4929" t="str">
            <v>X</v>
          </cell>
          <cell r="G4929">
            <v>36462</v>
          </cell>
          <cell r="M4929" t="str">
            <v>F 25506 1/2 FLOW CONTROL VALVE</v>
          </cell>
        </row>
        <row r="4930">
          <cell r="B4930" t="str">
            <v>VAL-851324</v>
          </cell>
          <cell r="C4930" t="str">
            <v>MISSING</v>
          </cell>
          <cell r="D4930" t="str">
            <v>M00</v>
          </cell>
          <cell r="G4930">
            <v>38105</v>
          </cell>
          <cell r="M4930" t="str">
            <v>GS 20042-2626 928X30848 VALVE.</v>
          </cell>
        </row>
        <row r="4931">
          <cell r="B4931" t="str">
            <v>VAL-851325</v>
          </cell>
          <cell r="C4931" t="str">
            <v>MISSING</v>
          </cell>
          <cell r="D4931" t="str">
            <v>M00</v>
          </cell>
          <cell r="G4931">
            <v>37958</v>
          </cell>
          <cell r="M4931" t="str">
            <v>GS 20042-2626 VALVE</v>
          </cell>
        </row>
        <row r="4932">
          <cell r="B4932" t="str">
            <v>VAL-851326</v>
          </cell>
          <cell r="C4932" t="str">
            <v>MISSING</v>
          </cell>
          <cell r="D4932" t="str">
            <v>M00</v>
          </cell>
          <cell r="F4932" t="str">
            <v>X</v>
          </cell>
          <cell r="G4932">
            <v>36168</v>
          </cell>
          <cell r="M4932" t="str">
            <v>GS 20061-2440 VALVE</v>
          </cell>
        </row>
        <row r="4933">
          <cell r="B4933" t="str">
            <v>VAL-851327</v>
          </cell>
          <cell r="C4933" t="str">
            <v>MISSING</v>
          </cell>
          <cell r="D4933" t="str">
            <v>M00</v>
          </cell>
          <cell r="G4933">
            <v>36168</v>
          </cell>
          <cell r="M4933" t="str">
            <v>GS 20061-2440 928X30856 VALVE</v>
          </cell>
        </row>
        <row r="4934">
          <cell r="B4934" t="str">
            <v>VAL-851328</v>
          </cell>
          <cell r="C4934" t="str">
            <v>MISSING</v>
          </cell>
          <cell r="D4934" t="str">
            <v>M00</v>
          </cell>
          <cell r="F4934" t="str">
            <v>X</v>
          </cell>
          <cell r="G4934">
            <v>36145</v>
          </cell>
          <cell r="M4934" t="str">
            <v>HYDRAULIC VALVE FOR +GF+    568-411-</v>
          </cell>
        </row>
        <row r="4935">
          <cell r="B4935" t="str">
            <v>VAL-851329</v>
          </cell>
          <cell r="C4935" t="str">
            <v>MISSING</v>
          </cell>
          <cell r="D4935" t="str">
            <v>M00</v>
          </cell>
          <cell r="F4935" t="str">
            <v>X</v>
          </cell>
          <cell r="G4935">
            <v>36144</v>
          </cell>
          <cell r="M4935" t="str">
            <v>HUMPHREY VALVE FOR GRINDER 250-A-3-1</v>
          </cell>
        </row>
        <row r="4936">
          <cell r="B4936" t="str">
            <v>VAL-851331</v>
          </cell>
          <cell r="C4936" t="str">
            <v>MISSING</v>
          </cell>
          <cell r="D4936" t="str">
            <v>M00</v>
          </cell>
          <cell r="G4936">
            <v>37958</v>
          </cell>
          <cell r="M4936" t="str">
            <v>MAC AIR VALVE         6213C-511-PM 1</v>
          </cell>
        </row>
        <row r="4937">
          <cell r="B4937" t="str">
            <v>VAL-851332</v>
          </cell>
          <cell r="C4937" t="str">
            <v>MISSING</v>
          </cell>
          <cell r="D4937" t="str">
            <v>M00</v>
          </cell>
          <cell r="G4937">
            <v>37958</v>
          </cell>
          <cell r="M4937" t="str">
            <v>MAC AIR VALVE         6223C-511-PM 1</v>
          </cell>
        </row>
        <row r="4938">
          <cell r="B4938" t="str">
            <v>VAL-851333</v>
          </cell>
          <cell r="C4938" t="str">
            <v>MISSING</v>
          </cell>
          <cell r="D4938" t="str">
            <v>M00</v>
          </cell>
          <cell r="G4938">
            <v>37958</v>
          </cell>
          <cell r="M4938" t="str">
            <v>PARKER AIR VALVE         422CA013A53</v>
          </cell>
        </row>
        <row r="4939">
          <cell r="B4939" t="str">
            <v>VAL-851334</v>
          </cell>
          <cell r="C4939" t="str">
            <v>MISSING</v>
          </cell>
          <cell r="D4939" t="str">
            <v>M00</v>
          </cell>
          <cell r="G4939">
            <v>37958</v>
          </cell>
          <cell r="M4939" t="str">
            <v>PNEUMATIC VALVE 2F985</v>
          </cell>
        </row>
        <row r="4940">
          <cell r="B4940" t="str">
            <v>VAL-851335</v>
          </cell>
          <cell r="C4940" t="str">
            <v>MISSING</v>
          </cell>
          <cell r="D4940" t="str">
            <v>M00</v>
          </cell>
          <cell r="F4940" t="str">
            <v>X</v>
          </cell>
          <cell r="G4940">
            <v>36145</v>
          </cell>
          <cell r="M4940" t="str">
            <v>Q532150 SKINNER VALVE</v>
          </cell>
        </row>
        <row r="4941">
          <cell r="B4941" t="str">
            <v>VAL-851336</v>
          </cell>
          <cell r="C4941" t="str">
            <v>MISSING</v>
          </cell>
          <cell r="D4941" t="str">
            <v>M00</v>
          </cell>
          <cell r="G4941">
            <v>37958</v>
          </cell>
          <cell r="M4941" t="str">
            <v>RAY PRESSURE SNUPPER VALVE        02</v>
          </cell>
        </row>
        <row r="4942">
          <cell r="B4942" t="str">
            <v>VAL-851337</v>
          </cell>
          <cell r="C4942" t="str">
            <v>MISSING</v>
          </cell>
          <cell r="D4942" t="str">
            <v>M00</v>
          </cell>
          <cell r="G4942">
            <v>37958</v>
          </cell>
          <cell r="M4942" t="str">
            <v>REXROTH AIR VALVE       PS34040-0555</v>
          </cell>
        </row>
        <row r="4943">
          <cell r="B4943" t="str">
            <v>VAL-851338</v>
          </cell>
          <cell r="C4943" t="str">
            <v>MISSING</v>
          </cell>
          <cell r="D4943" t="str">
            <v>M00</v>
          </cell>
          <cell r="F4943" t="str">
            <v>X</v>
          </cell>
          <cell r="G4943">
            <v>36462</v>
          </cell>
          <cell r="M4943" t="str">
            <v>REXROTH SUB BASE        P68977-1</v>
          </cell>
        </row>
        <row r="4944">
          <cell r="B4944" t="str">
            <v>VAL-851339</v>
          </cell>
          <cell r="C4944" t="str">
            <v>MISSING</v>
          </cell>
          <cell r="D4944" t="str">
            <v>M00</v>
          </cell>
          <cell r="F4944" t="str">
            <v>X</v>
          </cell>
          <cell r="G4944">
            <v>37407</v>
          </cell>
          <cell r="M4944" t="str">
            <v>SERVO VALVE              568-063-050</v>
          </cell>
        </row>
        <row r="4945">
          <cell r="B4945" t="str">
            <v>VAL-851340</v>
          </cell>
          <cell r="C4945" t="str">
            <v>MISSING</v>
          </cell>
          <cell r="D4945" t="str">
            <v>M00</v>
          </cell>
          <cell r="G4945">
            <v>37958</v>
          </cell>
          <cell r="M4945" t="str">
            <v>SOLENOID VALVE 1-SV              218</v>
          </cell>
        </row>
        <row r="4946">
          <cell r="B4946" t="str">
            <v>VAL-851341</v>
          </cell>
          <cell r="C4946" t="str">
            <v>MISSING</v>
          </cell>
          <cell r="D4946" t="str">
            <v>M00</v>
          </cell>
          <cell r="F4946" t="str">
            <v>X</v>
          </cell>
          <cell r="G4946">
            <v>36144</v>
          </cell>
          <cell r="M4946" t="str">
            <v>SOLENOID VALVE 2-SV              218</v>
          </cell>
        </row>
        <row r="4947">
          <cell r="B4947" t="str">
            <v>VAL-851342</v>
          </cell>
          <cell r="C4947" t="str">
            <v>MISSING</v>
          </cell>
          <cell r="D4947" t="str">
            <v>M00</v>
          </cell>
          <cell r="G4947">
            <v>37958</v>
          </cell>
          <cell r="M4947" t="str">
            <v>SOLENOID VALVE 3-SV              218</v>
          </cell>
        </row>
        <row r="4948">
          <cell r="B4948" t="str">
            <v>VAL-851343</v>
          </cell>
          <cell r="C4948" t="str">
            <v>MISSING</v>
          </cell>
          <cell r="D4948" t="str">
            <v>M00</v>
          </cell>
          <cell r="G4948">
            <v>37958</v>
          </cell>
          <cell r="M4948" t="str">
            <v>SOLENOID VALVE 3A436</v>
          </cell>
        </row>
        <row r="4949">
          <cell r="B4949" t="str">
            <v>VAL-851344</v>
          </cell>
          <cell r="C4949" t="str">
            <v>MISSING</v>
          </cell>
          <cell r="D4949" t="str">
            <v>M00</v>
          </cell>
          <cell r="G4949">
            <v>38030</v>
          </cell>
          <cell r="M4949" t="str">
            <v>SOLENOID VALVE FESTO 9765 MFH5-1/8</v>
          </cell>
        </row>
        <row r="4950">
          <cell r="B4950" t="str">
            <v>VAL-851345</v>
          </cell>
          <cell r="C4950" t="str">
            <v>MISSING</v>
          </cell>
          <cell r="D4950" t="str">
            <v>M00</v>
          </cell>
          <cell r="G4950">
            <v>37958</v>
          </cell>
          <cell r="M4950" t="str">
            <v>V-3754-1029 VALVE</v>
          </cell>
        </row>
        <row r="4951">
          <cell r="B4951" t="str">
            <v>VAL-851346</v>
          </cell>
          <cell r="C4951" t="str">
            <v>MISSING</v>
          </cell>
          <cell r="D4951" t="str">
            <v>M00</v>
          </cell>
          <cell r="G4951">
            <v>37958</v>
          </cell>
          <cell r="M4951" t="str">
            <v>VALVE SUB PLATE 1/2"             X30</v>
          </cell>
        </row>
        <row r="4952">
          <cell r="B4952" t="str">
            <v>VAL-851347</v>
          </cell>
          <cell r="C4952" t="str">
            <v>MISSING</v>
          </cell>
          <cell r="D4952" t="str">
            <v>M00</v>
          </cell>
          <cell r="G4952">
            <v>37958</v>
          </cell>
          <cell r="M4952" t="str">
            <v>VALVE, AIR                       3A3</v>
          </cell>
        </row>
        <row r="4953">
          <cell r="B4953" t="str">
            <v>VAL-851348</v>
          </cell>
          <cell r="C4953" t="str">
            <v>MISSING</v>
          </cell>
          <cell r="D4953" t="str">
            <v>M00</v>
          </cell>
          <cell r="G4953">
            <v>37958</v>
          </cell>
          <cell r="M4953" t="str">
            <v>VALVE, AIR                       3A3</v>
          </cell>
        </row>
        <row r="4954">
          <cell r="B4954" t="str">
            <v>VAL-851349</v>
          </cell>
          <cell r="C4954" t="str">
            <v>MISSING</v>
          </cell>
          <cell r="D4954" t="str">
            <v>M00</v>
          </cell>
          <cell r="G4954">
            <v>37958</v>
          </cell>
          <cell r="M4954" t="str">
            <v>VICKERS PRESSURE VA FRCT 06B1 24580</v>
          </cell>
        </row>
        <row r="4955">
          <cell r="B4955" t="str">
            <v>VAL-851350</v>
          </cell>
          <cell r="C4955" t="str">
            <v>MISSING</v>
          </cell>
          <cell r="D4955" t="str">
            <v>M00</v>
          </cell>
          <cell r="G4955">
            <v>37958</v>
          </cell>
          <cell r="M4955" t="str">
            <v>VICKERS REDUCING VALVE   F3 XGL03B10</v>
          </cell>
        </row>
        <row r="4956">
          <cell r="B4956" t="str">
            <v>VAL-851351</v>
          </cell>
          <cell r="C4956" t="str">
            <v>MISSING</v>
          </cell>
          <cell r="D4956" t="str">
            <v>M00</v>
          </cell>
          <cell r="G4956">
            <v>37958</v>
          </cell>
          <cell r="M4956" t="str">
            <v>VICKERS VALVE F3DG4S2012N51  (EXPAND</v>
          </cell>
        </row>
        <row r="4957">
          <cell r="B4957" t="str">
            <v>VAL-851352</v>
          </cell>
          <cell r="C4957" t="str">
            <v>MISSING</v>
          </cell>
          <cell r="D4957" t="str">
            <v>M00</v>
          </cell>
          <cell r="G4957">
            <v>37958</v>
          </cell>
          <cell r="M4957" t="str">
            <v>VICKERS VALVE          DG4V3S2ANFW-B</v>
          </cell>
        </row>
        <row r="4958">
          <cell r="B4958" t="str">
            <v>VAL-851353</v>
          </cell>
          <cell r="C4958" t="str">
            <v>MISSING</v>
          </cell>
          <cell r="D4958" t="str">
            <v>M00</v>
          </cell>
          <cell r="G4958">
            <v>37958</v>
          </cell>
          <cell r="M4958" t="str">
            <v>VICKERS VALVE DG4S4012 CUB60 (DIE UP</v>
          </cell>
        </row>
        <row r="4959">
          <cell r="B4959" t="str">
            <v>VAL-851354</v>
          </cell>
          <cell r="C4959" t="str">
            <v>MISSING</v>
          </cell>
          <cell r="D4959" t="str">
            <v>M00</v>
          </cell>
          <cell r="G4959">
            <v>37958</v>
          </cell>
          <cell r="M4959" t="str">
            <v>VICKERS VALVE DG4S4012 NUB60 (PUL.&amp;U</v>
          </cell>
        </row>
        <row r="4960">
          <cell r="B4960" t="str">
            <v>VAL-851355</v>
          </cell>
          <cell r="C4960" t="str">
            <v>MISSING</v>
          </cell>
          <cell r="D4960" t="str">
            <v>M00</v>
          </cell>
          <cell r="G4960">
            <v>38009</v>
          </cell>
          <cell r="M4960" t="str">
            <v>VICKERS VALVE DG4S4016 CUB60 (L.DIE)</v>
          </cell>
        </row>
        <row r="4961">
          <cell r="B4961" t="str">
            <v>VAL-851356</v>
          </cell>
          <cell r="C4961" t="str">
            <v>MISSING</v>
          </cell>
          <cell r="D4961" t="str">
            <v>M00</v>
          </cell>
          <cell r="G4961">
            <v>37937</v>
          </cell>
          <cell r="M4961" t="str">
            <v>DEL* VICKERS VALVE DG4S5-2NMU-A-6-20</v>
          </cell>
        </row>
        <row r="4962">
          <cell r="B4962" t="str">
            <v>VAL-851357</v>
          </cell>
          <cell r="C4962" t="str">
            <v>MISSING</v>
          </cell>
          <cell r="D4962" t="str">
            <v>M00</v>
          </cell>
          <cell r="G4962">
            <v>37958</v>
          </cell>
          <cell r="M4962" t="str">
            <v>W7016 B2319 ROSS VALVE 110 V</v>
          </cell>
        </row>
        <row r="4963">
          <cell r="B4963" t="str">
            <v>VAL-851426</v>
          </cell>
          <cell r="C4963" t="str">
            <v>MISSING</v>
          </cell>
          <cell r="D4963" t="str">
            <v>M00</v>
          </cell>
          <cell r="G4963">
            <v>37958</v>
          </cell>
          <cell r="M4963" t="str">
            <v>PARKER MV-800-SV FLOW CONTROL</v>
          </cell>
        </row>
        <row r="4964">
          <cell r="B4964" t="str">
            <v>VAL-851429</v>
          </cell>
          <cell r="C4964" t="str">
            <v>MISSING</v>
          </cell>
          <cell r="D4964" t="str">
            <v>M00</v>
          </cell>
          <cell r="G4964">
            <v>37958</v>
          </cell>
          <cell r="M4964" t="str">
            <v>SELAS BACKFLOW VALVE SCREEN AFS-16A</v>
          </cell>
        </row>
        <row r="4965">
          <cell r="B4965" t="str">
            <v>VAL-851430</v>
          </cell>
          <cell r="C4965" t="str">
            <v>MISSING</v>
          </cell>
          <cell r="D4965" t="str">
            <v>M00</v>
          </cell>
          <cell r="G4965">
            <v>37958</v>
          </cell>
          <cell r="M4965" t="str">
            <v>BIMETAL STRIP FOR SELAS AFS-16A  END</v>
          </cell>
        </row>
        <row r="4966">
          <cell r="B4966" t="str">
            <v>VAL-851515</v>
          </cell>
          <cell r="C4966" t="str">
            <v>MISSING</v>
          </cell>
          <cell r="D4966" t="str">
            <v>M00</v>
          </cell>
          <cell r="G4966">
            <v>38084</v>
          </cell>
          <cell r="M4966" t="str">
            <v>FESTO MFH 3-1/2 9857 DL-25</v>
          </cell>
        </row>
        <row r="4967">
          <cell r="B4967" t="str">
            <v>VAL-851546</v>
          </cell>
          <cell r="C4967" t="str">
            <v>MISSING</v>
          </cell>
          <cell r="D4967" t="str">
            <v>M00</v>
          </cell>
          <cell r="F4967" t="str">
            <v>X</v>
          </cell>
          <cell r="G4967">
            <v>37284</v>
          </cell>
          <cell r="M4967" t="str">
            <v>REXROTH 4WE6J6.X1E G24 N9 K4 C21369</v>
          </cell>
        </row>
        <row r="4968">
          <cell r="B4968" t="str">
            <v>VAL-851567</v>
          </cell>
          <cell r="C4968" t="str">
            <v>MISSING</v>
          </cell>
          <cell r="D4968" t="str">
            <v>M00</v>
          </cell>
          <cell r="G4968">
            <v>37958</v>
          </cell>
          <cell r="M4968" t="str">
            <v>B31VBB549C 49 PARKER VALVE LOCKER BR</v>
          </cell>
        </row>
        <row r="4969">
          <cell r="B4969" t="str">
            <v>VAL-851570</v>
          </cell>
          <cell r="C4969" t="str">
            <v>MISSING</v>
          </cell>
          <cell r="D4969" t="str">
            <v>M00</v>
          </cell>
          <cell r="G4969">
            <v>37958</v>
          </cell>
          <cell r="M4969" t="str">
            <v>REXROTH AWE6J6X1E 624 C24369</v>
          </cell>
        </row>
        <row r="4970">
          <cell r="B4970" t="str">
            <v>VAL-851579</v>
          </cell>
          <cell r="C4970" t="str">
            <v>MISSING</v>
          </cell>
          <cell r="D4970" t="str">
            <v>M00</v>
          </cell>
          <cell r="G4970">
            <v>37958</v>
          </cell>
          <cell r="M4970" t="str">
            <v>MEH-3/2-4,0-1-SA FESTO AUTO TOOL CHI</v>
          </cell>
        </row>
        <row r="4971">
          <cell r="B4971" t="str">
            <v>VAL-851586</v>
          </cell>
          <cell r="C4971" t="str">
            <v>MISSING</v>
          </cell>
          <cell r="D4971" t="str">
            <v>M00</v>
          </cell>
          <cell r="G4971">
            <v>38196</v>
          </cell>
          <cell r="M4971" t="str">
            <v>EF8210G8 11/4" SOLENOID VALVE (QUENC</v>
          </cell>
        </row>
        <row r="4972">
          <cell r="B4972" t="str">
            <v>VAL-851587</v>
          </cell>
          <cell r="C4972" t="str">
            <v>MISSING</v>
          </cell>
          <cell r="D4972" t="str">
            <v>M00</v>
          </cell>
          <cell r="G4972">
            <v>38196</v>
          </cell>
          <cell r="M4972" t="str">
            <v>EF8210G27 1" SOLENOID VALVE  (QUENCH</v>
          </cell>
        </row>
        <row r="4973">
          <cell r="B4973" t="str">
            <v>VAL-851626</v>
          </cell>
          <cell r="C4973" t="str">
            <v>MISSING</v>
          </cell>
          <cell r="D4973" t="str">
            <v>M00</v>
          </cell>
          <cell r="G4973">
            <v>37958</v>
          </cell>
          <cell r="M4973" t="str">
            <v>152SS500K000030 NUMATIC VALVE FOR SH</v>
          </cell>
        </row>
        <row r="4974">
          <cell r="B4974" t="str">
            <v>VAL-851642</v>
          </cell>
          <cell r="C4974" t="str">
            <v>MISSING</v>
          </cell>
          <cell r="D4974" t="str">
            <v>M00</v>
          </cell>
          <cell r="G4974">
            <v>37959</v>
          </cell>
          <cell r="M4974" t="str">
            <v>ATKOMOTIC VALVE QUENCH PRESS</v>
          </cell>
        </row>
        <row r="4975">
          <cell r="B4975" t="str">
            <v>VAL-851651</v>
          </cell>
          <cell r="C4975" t="str">
            <v>MISSING</v>
          </cell>
          <cell r="D4975" t="str">
            <v>M00</v>
          </cell>
          <cell r="G4975">
            <v>37957</v>
          </cell>
          <cell r="M4975" t="str">
            <v>70-5400-06PRES. LIMITING VALVE (MAKI</v>
          </cell>
        </row>
        <row r="4976">
          <cell r="B4976" t="str">
            <v>VAL-851654</v>
          </cell>
          <cell r="C4976" t="str">
            <v>MISSING</v>
          </cell>
          <cell r="D4976" t="str">
            <v>M00</v>
          </cell>
          <cell r="G4976">
            <v>37959</v>
          </cell>
          <cell r="M4976" t="str">
            <v>D61VW9C2 NYCF56I6 VALVE FOR NEFF PRE</v>
          </cell>
        </row>
        <row r="4977">
          <cell r="B4977" t="str">
            <v>VAL-851702</v>
          </cell>
          <cell r="C4977" t="str">
            <v>MISSING</v>
          </cell>
          <cell r="D4977" t="str">
            <v>M00</v>
          </cell>
          <cell r="G4977">
            <v>38078</v>
          </cell>
          <cell r="M4977" t="str">
            <v>32-1261-00 ROTATING UNION (MAKINO)</v>
          </cell>
        </row>
        <row r="4978">
          <cell r="B4978" t="str">
            <v>VAL-851715</v>
          </cell>
          <cell r="C4978" t="str">
            <v>MISSING</v>
          </cell>
          <cell r="D4978" t="str">
            <v>M00</v>
          </cell>
          <cell r="G4978">
            <v>38121</v>
          </cell>
          <cell r="M4978" t="str">
            <v>70-3000-00 SHUT-OFF VALVE (MAKINO)</v>
          </cell>
        </row>
        <row r="4979">
          <cell r="B4979" t="str">
            <v>VAL-851716</v>
          </cell>
          <cell r="C4979" t="str">
            <v>MISSING</v>
          </cell>
          <cell r="D4979" t="str">
            <v>M00</v>
          </cell>
          <cell r="M4979" t="str">
            <v>JMFH-5/2-D-1-C FESTO VALVE FOR MAKIN</v>
          </cell>
        </row>
        <row r="4980">
          <cell r="B4980" t="str">
            <v>VAL-851995</v>
          </cell>
          <cell r="C4980" t="str">
            <v>MISSING</v>
          </cell>
          <cell r="D4980" t="str">
            <v>M00</v>
          </cell>
          <cell r="G4980">
            <v>37958</v>
          </cell>
          <cell r="M4980" t="str">
            <v>62005K51 6 MM AIR CONTROL VALVE CHAM</v>
          </cell>
        </row>
        <row r="4981">
          <cell r="B4981" t="str">
            <v>VDA-800699</v>
          </cell>
          <cell r="C4981" t="str">
            <v>MISSING</v>
          </cell>
          <cell r="D4981">
            <v>700</v>
          </cell>
          <cell r="F4981" t="str">
            <v>X</v>
          </cell>
          <cell r="G4981">
            <v>36881</v>
          </cell>
          <cell r="M4981" t="str">
            <v>PLUG, SMALL COPPER 62793 FOR MAGNA.</v>
          </cell>
        </row>
        <row r="4982">
          <cell r="B4982" t="str">
            <v>VDA-800700</v>
          </cell>
          <cell r="C4982" t="str">
            <v>MISSING</v>
          </cell>
          <cell r="D4982">
            <v>700</v>
          </cell>
          <cell r="F4982" t="str">
            <v>X</v>
          </cell>
          <cell r="G4982">
            <v>36881</v>
          </cell>
          <cell r="M4982" t="str">
            <v>PLUG, LARGE COPPER 72293 FOR MAGNA.</v>
          </cell>
        </row>
        <row r="4983">
          <cell r="B4983" t="str">
            <v>VDA-800701</v>
          </cell>
          <cell r="C4983" t="str">
            <v>MISSING</v>
          </cell>
          <cell r="D4983">
            <v>700</v>
          </cell>
          <cell r="F4983" t="str">
            <v>X</v>
          </cell>
          <cell r="G4983">
            <v>36861</v>
          </cell>
          <cell r="M4983" t="str">
            <v>TUBE, MAGNAFLUX CENTRAFUGE - 100 ML</v>
          </cell>
        </row>
        <row r="4984">
          <cell r="B4984" t="str">
            <v>VDA-800702</v>
          </cell>
          <cell r="C4984" t="str">
            <v>MISSING</v>
          </cell>
          <cell r="D4984">
            <v>700</v>
          </cell>
          <cell r="F4984" t="str">
            <v>X</v>
          </cell>
          <cell r="G4984">
            <v>36514</v>
          </cell>
          <cell r="M4984" t="str">
            <v>ARBOR, MAGNAFLUX - SMALL COPPER</v>
          </cell>
        </row>
        <row r="4985">
          <cell r="B4985" t="str">
            <v>VDA-800703</v>
          </cell>
          <cell r="C4985" t="str">
            <v>MISSING</v>
          </cell>
          <cell r="D4985">
            <v>700</v>
          </cell>
          <cell r="F4985" t="str">
            <v>X</v>
          </cell>
          <cell r="G4985">
            <v>36881</v>
          </cell>
          <cell r="M4985" t="str">
            <v>ARBOR, MAGNAFLUX - LARGE COPPER</v>
          </cell>
        </row>
        <row r="4986">
          <cell r="B4986" t="str">
            <v>VDA-800704</v>
          </cell>
          <cell r="C4986" t="str">
            <v>MISSING</v>
          </cell>
          <cell r="D4986">
            <v>700</v>
          </cell>
          <cell r="F4986" t="str">
            <v>X</v>
          </cell>
          <cell r="G4986">
            <v>36579</v>
          </cell>
          <cell r="M4986" t="str">
            <v>JAW, CHUCK 10HSH O</v>
          </cell>
        </row>
        <row r="4987">
          <cell r="B4987" t="str">
            <v>VHS-281179</v>
          </cell>
          <cell r="C4987" t="str">
            <v>MISSING</v>
          </cell>
          <cell r="D4987" t="str">
            <v>V00</v>
          </cell>
          <cell r="G4987">
            <v>38157</v>
          </cell>
          <cell r="H4987" t="str">
            <v>VHS-281179</v>
          </cell>
          <cell r="M4987" t="str">
            <v>D0095530  COLLET FOR PE-250 FA33943</v>
          </cell>
        </row>
        <row r="4988">
          <cell r="B4988" t="str">
            <v>VHS-284261</v>
          </cell>
          <cell r="C4988" t="str">
            <v>MISSING</v>
          </cell>
          <cell r="D4988" t="str">
            <v>V00</v>
          </cell>
          <cell r="G4988">
            <v>38054</v>
          </cell>
          <cell r="H4988" t="str">
            <v>VHS-284261</v>
          </cell>
          <cell r="M4988" t="str">
            <v>6MM ER16-0236 COLLET (PARLEC)</v>
          </cell>
        </row>
        <row r="4989">
          <cell r="B4989" t="str">
            <v>VHS-284262</v>
          </cell>
          <cell r="C4989" t="str">
            <v>MISSING</v>
          </cell>
          <cell r="D4989" t="str">
            <v>V00</v>
          </cell>
          <cell r="G4989">
            <v>38076</v>
          </cell>
          <cell r="H4989" t="str">
            <v>VHS-284262</v>
          </cell>
          <cell r="M4989" t="str">
            <v>10MM ER16-0393 COLLET(PARLEC)</v>
          </cell>
        </row>
        <row r="4990">
          <cell r="B4990" t="str">
            <v>VHS-800476</v>
          </cell>
          <cell r="C4990" t="str">
            <v>MISSING</v>
          </cell>
          <cell r="D4990">
            <v>700</v>
          </cell>
          <cell r="F4990" t="str">
            <v>X</v>
          </cell>
          <cell r="G4990">
            <v>36880</v>
          </cell>
          <cell r="M4990" t="str">
            <v>COLLET - 11/16" C8 - BALAS</v>
          </cell>
        </row>
        <row r="4991">
          <cell r="B4991" t="str">
            <v>VHS-800477</v>
          </cell>
          <cell r="C4991" t="str">
            <v>MISSING</v>
          </cell>
          <cell r="D4991">
            <v>700</v>
          </cell>
          <cell r="F4991" t="str">
            <v>X</v>
          </cell>
          <cell r="G4991">
            <v>36880</v>
          </cell>
          <cell r="M4991" t="str">
            <v>COLLET - 3/4" C8</v>
          </cell>
        </row>
        <row r="4992">
          <cell r="B4992" t="str">
            <v>VHS-800478</v>
          </cell>
          <cell r="C4992" t="str">
            <v>MISSING</v>
          </cell>
          <cell r="D4992">
            <v>700</v>
          </cell>
          <cell r="F4992" t="str">
            <v>X</v>
          </cell>
          <cell r="G4992">
            <v>36880</v>
          </cell>
          <cell r="M4992" t="str">
            <v>COLLET - 7715 ITW TORK-LOK</v>
          </cell>
        </row>
        <row r="4993">
          <cell r="B4993" t="str">
            <v>VHS-800479</v>
          </cell>
          <cell r="C4993" t="str">
            <v>MISSING</v>
          </cell>
          <cell r="D4993">
            <v>700</v>
          </cell>
          <cell r="F4993" t="str">
            <v>X</v>
          </cell>
          <cell r="G4993">
            <v>36880</v>
          </cell>
          <cell r="M4993" t="str">
            <v>COLLET - 7730 3038988/3038986</v>
          </cell>
        </row>
        <row r="4994">
          <cell r="B4994" t="str">
            <v>VHS-800480</v>
          </cell>
          <cell r="C4994" t="str">
            <v>MISSING</v>
          </cell>
          <cell r="D4994">
            <v>700</v>
          </cell>
          <cell r="F4994" t="str">
            <v>X</v>
          </cell>
          <cell r="G4994">
            <v>36880</v>
          </cell>
          <cell r="M4994" t="str">
            <v>COLLET - AC-7605</v>
          </cell>
        </row>
        <row r="4995">
          <cell r="B4995" t="str">
            <v>VHS-800481</v>
          </cell>
          <cell r="C4995" t="str">
            <v>MISSING</v>
          </cell>
          <cell r="D4995">
            <v>700</v>
          </cell>
          <cell r="F4995" t="str">
            <v>X</v>
          </cell>
          <cell r="G4995">
            <v>36880</v>
          </cell>
          <cell r="M4995" t="str">
            <v>COLLET - AC-7616 ITW WOODWORTH</v>
          </cell>
        </row>
        <row r="4996">
          <cell r="B4996" t="str">
            <v>VHS-800482</v>
          </cell>
          <cell r="C4996" t="str">
            <v>MISSING</v>
          </cell>
          <cell r="D4996">
            <v>700</v>
          </cell>
          <cell r="F4996" t="str">
            <v>X</v>
          </cell>
          <cell r="G4996">
            <v>36880</v>
          </cell>
          <cell r="M4996" t="str">
            <v>COLLET - AC 7614 PLAIN</v>
          </cell>
        </row>
        <row r="4997">
          <cell r="B4997" t="str">
            <v>VHS-800483</v>
          </cell>
          <cell r="C4997" t="str">
            <v>MISSING</v>
          </cell>
          <cell r="D4997">
            <v>700</v>
          </cell>
          <cell r="F4997" t="str">
            <v>X</v>
          </cell>
          <cell r="G4997">
            <v>36880</v>
          </cell>
          <cell r="M4997" t="str">
            <v>COLLET - S14-6-C8-1 BALAS</v>
          </cell>
        </row>
        <row r="4998">
          <cell r="B4998" t="str">
            <v>VHS-800484</v>
          </cell>
          <cell r="C4998" t="str">
            <v>MISSING</v>
          </cell>
          <cell r="D4998">
            <v>700</v>
          </cell>
          <cell r="F4998" t="str">
            <v>X</v>
          </cell>
          <cell r="G4998">
            <v>36457</v>
          </cell>
          <cell r="M4998" t="str">
            <v>COLLET #AC 7625 FOR PN 3078310</v>
          </cell>
        </row>
        <row r="4999">
          <cell r="B4999" t="str">
            <v>VHS-800485</v>
          </cell>
          <cell r="C4999" t="str">
            <v>MISSING</v>
          </cell>
          <cell r="D4999">
            <v>700</v>
          </cell>
          <cell r="G4999">
            <v>36880</v>
          </cell>
          <cell r="M4999" t="str">
            <v>COLLET AC 7618 (3038989) CELL #3</v>
          </cell>
        </row>
        <row r="5000">
          <cell r="B5000" t="str">
            <v>VHS-800486</v>
          </cell>
          <cell r="C5000" t="str">
            <v>MISSING</v>
          </cell>
          <cell r="D5000">
            <v>700</v>
          </cell>
          <cell r="F5000" t="str">
            <v>X</v>
          </cell>
          <cell r="G5000">
            <v>35913</v>
          </cell>
          <cell r="M5000" t="str">
            <v>COLLET CLAMPING 3073343 WERTH</v>
          </cell>
        </row>
        <row r="5001">
          <cell r="B5001" t="str">
            <v>VHS-800487</v>
          </cell>
          <cell r="C5001" t="str">
            <v>MISSING</v>
          </cell>
          <cell r="D5001">
            <v>700</v>
          </cell>
          <cell r="F5001" t="str">
            <v>X</v>
          </cell>
          <cell r="G5001">
            <v>35913</v>
          </cell>
          <cell r="M5001" t="str">
            <v>COLLET CLAMPING WERTH 3820214</v>
          </cell>
        </row>
        <row r="5002">
          <cell r="B5002" t="str">
            <v>VSP-280402</v>
          </cell>
          <cell r="C5002" t="str">
            <v>MISSING</v>
          </cell>
          <cell r="D5002">
            <v>700</v>
          </cell>
          <cell r="F5002" t="str">
            <v>X</v>
          </cell>
          <cell r="G5002">
            <v>38188</v>
          </cell>
          <cell r="H5002" t="str">
            <v>V-31450/1094</v>
          </cell>
          <cell r="M5002" t="str">
            <v>V-31450/1094  JAWS</v>
          </cell>
        </row>
        <row r="5003">
          <cell r="B5003" t="str">
            <v>VSP-280403</v>
          </cell>
          <cell r="C5003" t="str">
            <v>MISSING</v>
          </cell>
          <cell r="D5003">
            <v>700</v>
          </cell>
          <cell r="G5003">
            <v>38156</v>
          </cell>
          <cell r="H5003" t="str">
            <v>V-31450/1095</v>
          </cell>
          <cell r="M5003" t="str">
            <v>V-31450/1095  CHUCK JAWS</v>
          </cell>
        </row>
        <row r="5004">
          <cell r="B5004" t="str">
            <v>VSP-280431</v>
          </cell>
          <cell r="C5004" t="str">
            <v>MISSING</v>
          </cell>
          <cell r="D5004">
            <v>700</v>
          </cell>
          <cell r="G5004">
            <v>38156</v>
          </cell>
          <cell r="H5004" t="str">
            <v>V-31450/876</v>
          </cell>
          <cell r="M5004" t="str">
            <v>V-31450/876  CHUCK JAWS</v>
          </cell>
        </row>
        <row r="5005">
          <cell r="B5005" t="str">
            <v>VSP-280433</v>
          </cell>
          <cell r="C5005" t="str">
            <v>MISSING</v>
          </cell>
          <cell r="D5005">
            <v>700</v>
          </cell>
          <cell r="G5005">
            <v>38048</v>
          </cell>
          <cell r="H5005" t="str">
            <v>V-31450/878</v>
          </cell>
          <cell r="M5005" t="str">
            <v>V-31450/878  CHUCK JAWS</v>
          </cell>
        </row>
        <row r="5006">
          <cell r="B5006" t="str">
            <v>VSP-281792</v>
          </cell>
          <cell r="C5006" t="str">
            <v>MISSING</v>
          </cell>
          <cell r="D5006" t="str">
            <v>V00</v>
          </cell>
          <cell r="G5006">
            <v>37624</v>
          </cell>
          <cell r="H5006" t="str">
            <v>VSP-281792</v>
          </cell>
          <cell r="M5006" t="str">
            <v>DRILL CHUCK NO.21/285/160 SIZE16 1/8</v>
          </cell>
        </row>
        <row r="5007">
          <cell r="B5007" t="str">
            <v>VSP-281794</v>
          </cell>
          <cell r="C5007" t="str">
            <v>MISSING</v>
          </cell>
          <cell r="D5007" t="str">
            <v>V00</v>
          </cell>
          <cell r="G5007">
            <v>37624</v>
          </cell>
          <cell r="H5007" t="str">
            <v>VSP-281794</v>
          </cell>
          <cell r="M5007" t="str">
            <v>MAXI-GRIP CHUCK JAWS FOR 0108/0223</v>
          </cell>
        </row>
        <row r="5008">
          <cell r="B5008" t="str">
            <v>VSP-285096</v>
          </cell>
          <cell r="C5008" t="str">
            <v>MISSING</v>
          </cell>
          <cell r="D5008" t="str">
            <v>V00</v>
          </cell>
          <cell r="F5008" t="str">
            <v>X</v>
          </cell>
          <cell r="G5008">
            <v>38149</v>
          </cell>
          <cell r="M5008" t="str">
            <v>JAWS, CHUCK</v>
          </cell>
        </row>
        <row r="5009">
          <cell r="B5009" t="str">
            <v>VSP-285614</v>
          </cell>
          <cell r="C5009" t="str">
            <v>MISSING</v>
          </cell>
          <cell r="D5009">
            <v>700</v>
          </cell>
          <cell r="G5009">
            <v>38048</v>
          </cell>
          <cell r="M5009" t="str">
            <v>1ST SIDE CHUCK JAWS W/REPLACEMENT IN</v>
          </cell>
        </row>
        <row r="5010">
          <cell r="B5010" t="str">
            <v>VSP-285616</v>
          </cell>
          <cell r="C5010" t="str">
            <v>MISSING</v>
          </cell>
          <cell r="D5010">
            <v>700</v>
          </cell>
          <cell r="G5010">
            <v>38156</v>
          </cell>
          <cell r="M5010" t="str">
            <v>2ND SIDE SOFT JAWS SMB-250H</v>
          </cell>
        </row>
        <row r="5011">
          <cell r="B5011" t="str">
            <v>VSP-800488</v>
          </cell>
          <cell r="C5011" t="str">
            <v>MISSING</v>
          </cell>
          <cell r="D5011">
            <v>700</v>
          </cell>
          <cell r="G5011">
            <v>38078</v>
          </cell>
          <cell r="M5011" t="str">
            <v>JAW, FINISH FOR 207253</v>
          </cell>
        </row>
        <row r="5012">
          <cell r="B5012" t="str">
            <v>VSP-800489</v>
          </cell>
          <cell r="C5012" t="str">
            <v>MISSING</v>
          </cell>
          <cell r="D5012">
            <v>700</v>
          </cell>
          <cell r="F5012" t="str">
            <v>X</v>
          </cell>
          <cell r="G5012">
            <v>36522</v>
          </cell>
          <cell r="M5012" t="str">
            <v>JAW, FINISH FOR 207256</v>
          </cell>
        </row>
        <row r="5013">
          <cell r="B5013" t="str">
            <v>VSP-800490</v>
          </cell>
          <cell r="C5013" t="str">
            <v>MISSING</v>
          </cell>
          <cell r="D5013">
            <v>700</v>
          </cell>
          <cell r="G5013">
            <v>38078</v>
          </cell>
          <cell r="M5013" t="str">
            <v>JAW, FINISH FOR 3004599</v>
          </cell>
        </row>
        <row r="5014">
          <cell r="B5014" t="str">
            <v>VSP-800491</v>
          </cell>
          <cell r="C5014" t="str">
            <v>MISSING</v>
          </cell>
          <cell r="D5014">
            <v>700</v>
          </cell>
          <cell r="G5014">
            <v>38078</v>
          </cell>
          <cell r="M5014" t="str">
            <v>JAW, FINISH FOR 3004738</v>
          </cell>
        </row>
        <row r="5015">
          <cell r="B5015" t="str">
            <v>VSP-800492</v>
          </cell>
          <cell r="C5015" t="str">
            <v>MISSING</v>
          </cell>
          <cell r="D5015">
            <v>700</v>
          </cell>
          <cell r="G5015">
            <v>38078</v>
          </cell>
          <cell r="M5015" t="str">
            <v>JAW, FINISH FOR 3053129, 3002901</v>
          </cell>
        </row>
        <row r="5016">
          <cell r="B5016" t="str">
            <v>VSP-800493</v>
          </cell>
          <cell r="C5016" t="str">
            <v>MISSING</v>
          </cell>
          <cell r="D5016">
            <v>700</v>
          </cell>
          <cell r="G5016">
            <v>38078</v>
          </cell>
          <cell r="M5016" t="str">
            <v>JAW, FINISH FOR PN 118926</v>
          </cell>
        </row>
        <row r="5017">
          <cell r="B5017" t="str">
            <v>VSP-800494</v>
          </cell>
          <cell r="C5017" t="str">
            <v>MISSING</v>
          </cell>
          <cell r="D5017">
            <v>700</v>
          </cell>
          <cell r="G5017">
            <v>38078</v>
          </cell>
          <cell r="M5017" t="str">
            <v>JAW, FINISH FOR PN 3014614,8993,95</v>
          </cell>
        </row>
        <row r="5018">
          <cell r="B5018" t="str">
            <v>VSP-800495</v>
          </cell>
          <cell r="C5018" t="str">
            <v>MISSING</v>
          </cell>
          <cell r="D5018">
            <v>700</v>
          </cell>
          <cell r="G5018">
            <v>38078</v>
          </cell>
          <cell r="M5018" t="str">
            <v>JAW, FINISH FOR PN 3031728, 79463</v>
          </cell>
        </row>
        <row r="5019">
          <cell r="B5019" t="str">
            <v>VSP-800496</v>
          </cell>
          <cell r="C5019" t="str">
            <v>MISSING</v>
          </cell>
          <cell r="D5019">
            <v>700</v>
          </cell>
          <cell r="F5019" t="str">
            <v>X</v>
          </cell>
          <cell r="G5019">
            <v>36579</v>
          </cell>
          <cell r="M5019" t="str">
            <v>JAW, FINISH FOR PT #3084532</v>
          </cell>
        </row>
        <row r="5020">
          <cell r="B5020" t="str">
            <v>VSP-800497</v>
          </cell>
          <cell r="C5020" t="str">
            <v>MISSING</v>
          </cell>
          <cell r="D5020">
            <v>700</v>
          </cell>
          <cell r="G5020">
            <v>38078</v>
          </cell>
          <cell r="M5020" t="str">
            <v>JAW, ROUGH FOR 207256</v>
          </cell>
        </row>
        <row r="5021">
          <cell r="B5021" t="str">
            <v>VSP-800498</v>
          </cell>
          <cell r="C5021" t="str">
            <v>MISSING</v>
          </cell>
          <cell r="D5021">
            <v>700</v>
          </cell>
          <cell r="G5021">
            <v>38078</v>
          </cell>
          <cell r="M5021" t="str">
            <v>JAW, ROUGH FOR 3004599</v>
          </cell>
        </row>
        <row r="5022">
          <cell r="B5022" t="str">
            <v>VSP-800499</v>
          </cell>
          <cell r="C5022" t="str">
            <v>MISSING</v>
          </cell>
          <cell r="D5022">
            <v>700</v>
          </cell>
          <cell r="G5022">
            <v>38078</v>
          </cell>
          <cell r="M5022" t="str">
            <v>JAW, ROUGH FOR 3004680</v>
          </cell>
        </row>
        <row r="5023">
          <cell r="B5023" t="str">
            <v>VSP-800500</v>
          </cell>
          <cell r="C5023" t="str">
            <v>MISSING</v>
          </cell>
          <cell r="D5023">
            <v>700</v>
          </cell>
          <cell r="G5023">
            <v>38078</v>
          </cell>
          <cell r="M5023" t="str">
            <v>JAW, ROUGH FOR 3004738</v>
          </cell>
        </row>
        <row r="5024">
          <cell r="B5024" t="str">
            <v>VSP-800501</v>
          </cell>
          <cell r="C5024" t="str">
            <v>MISSING</v>
          </cell>
          <cell r="D5024">
            <v>700</v>
          </cell>
          <cell r="G5024">
            <v>38078</v>
          </cell>
          <cell r="M5024" t="str">
            <v>JAW, ROUGH FOR PN 3015966, 3031728</v>
          </cell>
        </row>
        <row r="5025">
          <cell r="B5025" t="str">
            <v>VSP-800502</v>
          </cell>
          <cell r="C5025" t="str">
            <v>MISSING</v>
          </cell>
          <cell r="D5025">
            <v>700</v>
          </cell>
          <cell r="G5025">
            <v>38078</v>
          </cell>
          <cell r="M5025" t="str">
            <v>JAW, ROUGH FOR PN 3053129, 3002901</v>
          </cell>
        </row>
        <row r="5026">
          <cell r="B5026" t="str">
            <v>VSP-800503</v>
          </cell>
          <cell r="C5026" t="str">
            <v>MISSING</v>
          </cell>
          <cell r="D5026">
            <v>700</v>
          </cell>
          <cell r="G5026">
            <v>38078</v>
          </cell>
          <cell r="M5026" t="str">
            <v>JAW, ROUGH FOR PT # 3088987</v>
          </cell>
        </row>
        <row r="5027">
          <cell r="B5027" t="str">
            <v>VSP-800504</v>
          </cell>
          <cell r="C5027" t="str">
            <v>MISSING</v>
          </cell>
          <cell r="D5027">
            <v>700</v>
          </cell>
          <cell r="G5027">
            <v>38078</v>
          </cell>
          <cell r="M5027" t="str">
            <v>JAW, ROUGH FOR PT 207253</v>
          </cell>
        </row>
        <row r="5028">
          <cell r="B5028" t="str">
            <v>VSP-800505</v>
          </cell>
          <cell r="C5028" t="str">
            <v>MISSING</v>
          </cell>
          <cell r="D5028">
            <v>700</v>
          </cell>
          <cell r="G5028">
            <v>38078</v>
          </cell>
          <cell r="M5028" t="str">
            <v>JAW, SMW CHUCK (FINISH)</v>
          </cell>
        </row>
        <row r="5029">
          <cell r="B5029" t="str">
            <v>VSP-800506</v>
          </cell>
          <cell r="C5029" t="str">
            <v>MISSING</v>
          </cell>
          <cell r="D5029">
            <v>700</v>
          </cell>
          <cell r="G5029">
            <v>38078</v>
          </cell>
          <cell r="M5029" t="str">
            <v>JAW,FINISH FOR 207259</v>
          </cell>
        </row>
        <row r="5030">
          <cell r="B5030" t="str">
            <v>VSP-800507</v>
          </cell>
          <cell r="C5030" t="str">
            <v>MISSING</v>
          </cell>
          <cell r="D5030">
            <v>700</v>
          </cell>
          <cell r="G5030">
            <v>38078</v>
          </cell>
          <cell r="M5030" t="str">
            <v>JAW,FINISH FOR 3004680</v>
          </cell>
        </row>
        <row r="5031">
          <cell r="B5031" t="str">
            <v>VSP-800508</v>
          </cell>
          <cell r="C5031" t="str">
            <v>MISSING</v>
          </cell>
          <cell r="D5031">
            <v>700</v>
          </cell>
          <cell r="F5031" t="str">
            <v>X</v>
          </cell>
          <cell r="G5031">
            <v>36522</v>
          </cell>
          <cell r="M5031" t="str">
            <v>JAW,SMW CHUCK (ROUGH)</v>
          </cell>
        </row>
        <row r="5032">
          <cell r="B5032" t="str">
            <v>VSP-800509</v>
          </cell>
          <cell r="C5032" t="str">
            <v>MISSING</v>
          </cell>
          <cell r="D5032">
            <v>700</v>
          </cell>
          <cell r="F5032" t="str">
            <v>X</v>
          </cell>
          <cell r="G5032">
            <v>36454</v>
          </cell>
          <cell r="M5032" t="str">
            <v>JAWS FOR PART LOADER +GF+ FINSIH</v>
          </cell>
        </row>
        <row r="5033">
          <cell r="B5033" t="str">
            <v>VSP-800510</v>
          </cell>
          <cell r="C5033" t="str">
            <v>MISSING</v>
          </cell>
          <cell r="D5033">
            <v>700</v>
          </cell>
          <cell r="F5033" t="str">
            <v>X</v>
          </cell>
          <cell r="G5033">
            <v>36454</v>
          </cell>
          <cell r="M5033" t="str">
            <v>JAWS PART LOADER +GF+ SET ROUGH</v>
          </cell>
        </row>
        <row r="5034">
          <cell r="B5034" t="str">
            <v>VSP-800511</v>
          </cell>
          <cell r="C5034" t="str">
            <v>MISSING</v>
          </cell>
          <cell r="D5034">
            <v>700</v>
          </cell>
          <cell r="F5034" t="str">
            <v>X</v>
          </cell>
          <cell r="G5034">
            <v>36457</v>
          </cell>
          <cell r="M5034" t="str">
            <v>JAWS, BLANK CHUCK</v>
          </cell>
        </row>
        <row r="5035">
          <cell r="B5035" t="str">
            <v>VSP-800512</v>
          </cell>
          <cell r="C5035" t="str">
            <v>MISSING</v>
          </cell>
          <cell r="D5035">
            <v>700</v>
          </cell>
          <cell r="F5035" t="str">
            <v>X</v>
          </cell>
          <cell r="G5035">
            <v>36522</v>
          </cell>
          <cell r="M5035" t="str">
            <v>JAWS, CHUCK DWG #37-121933</v>
          </cell>
        </row>
        <row r="5036">
          <cell r="B5036" t="str">
            <v>VSP-800513</v>
          </cell>
          <cell r="C5036" t="str">
            <v>MISSING</v>
          </cell>
          <cell r="D5036">
            <v>700</v>
          </cell>
          <cell r="F5036" t="str">
            <v>X</v>
          </cell>
          <cell r="G5036">
            <v>38020</v>
          </cell>
          <cell r="M5036" t="str">
            <v>JAWS, MASTER CHUCK,APEX,VENDER=</v>
          </cell>
        </row>
        <row r="5037">
          <cell r="B5037" t="str">
            <v>VSP-800514</v>
          </cell>
          <cell r="C5037" t="str">
            <v>MISSING</v>
          </cell>
          <cell r="D5037">
            <v>700</v>
          </cell>
          <cell r="G5037">
            <v>38078</v>
          </cell>
          <cell r="M5037" t="str">
            <v>JAWS, ROUGH FOR 3014614,8993,95</v>
          </cell>
        </row>
        <row r="5038">
          <cell r="B5038" t="str">
            <v>VSP-800515</v>
          </cell>
          <cell r="C5038" t="str">
            <v>MISSING</v>
          </cell>
          <cell r="D5038">
            <v>700</v>
          </cell>
          <cell r="F5038" t="str">
            <v>X</v>
          </cell>
          <cell r="G5038">
            <v>37246</v>
          </cell>
          <cell r="M5038" t="str">
            <v>SPIDER, UG-140 HEALD 10" CHUCK</v>
          </cell>
        </row>
        <row r="5039">
          <cell r="B5039" t="str">
            <v>VSP-800516</v>
          </cell>
          <cell r="C5039" t="str">
            <v>MISSING</v>
          </cell>
          <cell r="D5039">
            <v>700</v>
          </cell>
          <cell r="G5039">
            <v>37246</v>
          </cell>
          <cell r="M5039" t="str">
            <v>SPIDER, UG-740 HEALD 7" CHUCK</v>
          </cell>
        </row>
        <row r="5040">
          <cell r="B5040" t="str">
            <v>VSP-800704</v>
          </cell>
          <cell r="C5040" t="str">
            <v>MISSING</v>
          </cell>
          <cell r="D5040">
            <v>700</v>
          </cell>
          <cell r="F5040" t="str">
            <v>X</v>
          </cell>
          <cell r="G5040">
            <v>36514</v>
          </cell>
          <cell r="M5040" t="str">
            <v>JAW, CHUCK 10HSH O</v>
          </cell>
        </row>
        <row r="5041">
          <cell r="B5041" t="str">
            <v>VSP-800778</v>
          </cell>
          <cell r="C5041" t="str">
            <v>MISSING</v>
          </cell>
          <cell r="D5041">
            <v>700</v>
          </cell>
          <cell r="G5041">
            <v>38078</v>
          </cell>
          <cell r="M5041" t="str">
            <v>ROUGH CHUCK JAW PN3008970/207266</v>
          </cell>
        </row>
        <row r="5042">
          <cell r="B5042" t="str">
            <v>VSP-800779</v>
          </cell>
          <cell r="C5042" t="str">
            <v>MISSING</v>
          </cell>
          <cell r="D5042">
            <v>700</v>
          </cell>
          <cell r="G5042">
            <v>38078</v>
          </cell>
          <cell r="M5042" t="str">
            <v>FINISH CHUCK JAW       ****LOC=105M*</v>
          </cell>
        </row>
        <row r="5043">
          <cell r="B5043" t="str">
            <v>VSP-800887</v>
          </cell>
          <cell r="C5043" t="str">
            <v>MISSING</v>
          </cell>
          <cell r="D5043">
            <v>700</v>
          </cell>
          <cell r="G5043">
            <v>38078</v>
          </cell>
          <cell r="M5043" t="str">
            <v>JAW RGH TURN CHUCK FOR PN3680542(141</v>
          </cell>
        </row>
        <row r="5044">
          <cell r="B5044" t="str">
            <v>VSP-800888</v>
          </cell>
          <cell r="C5044" t="str">
            <v>MISSING</v>
          </cell>
          <cell r="D5044">
            <v>700</v>
          </cell>
          <cell r="G5044">
            <v>38078</v>
          </cell>
          <cell r="M5044" t="str">
            <v>JAW FIN TURN CHUCK FOR PN3860542(141</v>
          </cell>
        </row>
        <row r="5045">
          <cell r="B5045" t="str">
            <v>VSP-800889</v>
          </cell>
          <cell r="C5045" t="str">
            <v>MISSING</v>
          </cell>
          <cell r="D5045">
            <v>700</v>
          </cell>
          <cell r="G5045">
            <v>38078</v>
          </cell>
          <cell r="M5045" t="str">
            <v>JAW HRD TURN CHUCK FOR PN3860542(141</v>
          </cell>
        </row>
        <row r="5046">
          <cell r="B5046" t="str">
            <v>VSP-800890</v>
          </cell>
          <cell r="C5046" t="str">
            <v>MISSING</v>
          </cell>
          <cell r="D5046">
            <v>700</v>
          </cell>
          <cell r="G5046">
            <v>38078</v>
          </cell>
          <cell r="M5046" t="str">
            <v>rough turn jaws for p/n 3078310,3073</v>
          </cell>
        </row>
        <row r="5047">
          <cell r="B5047" t="str">
            <v>VSP-800891</v>
          </cell>
          <cell r="C5047" t="str">
            <v>MISSING</v>
          </cell>
          <cell r="D5047">
            <v>700</v>
          </cell>
          <cell r="G5047">
            <v>38078</v>
          </cell>
          <cell r="M5047" t="str">
            <v>JAW FIN TURN CHUCK FOR PN3680550(148</v>
          </cell>
        </row>
        <row r="5048">
          <cell r="B5048" t="str">
            <v>VSP-800892</v>
          </cell>
          <cell r="C5048" t="str">
            <v>MISSING</v>
          </cell>
          <cell r="D5048">
            <v>700</v>
          </cell>
          <cell r="G5048">
            <v>38078</v>
          </cell>
          <cell r="M5048" t="str">
            <v>JAW HARD TURN CHUCK PN3680550</v>
          </cell>
        </row>
        <row r="5049">
          <cell r="B5049" t="str">
            <v>VSP-800893</v>
          </cell>
          <cell r="C5049" t="str">
            <v>MISSING</v>
          </cell>
          <cell r="D5049">
            <v>700</v>
          </cell>
          <cell r="F5049" t="str">
            <v>X</v>
          </cell>
          <cell r="G5049">
            <v>36285</v>
          </cell>
          <cell r="M5049" t="str">
            <v>JAW RGH TURN CHUCK PN 3680549/368005</v>
          </cell>
        </row>
        <row r="5050">
          <cell r="B5050" t="str">
            <v>VSP-800894</v>
          </cell>
          <cell r="C5050" t="str">
            <v>MISSING</v>
          </cell>
          <cell r="D5050">
            <v>700</v>
          </cell>
          <cell r="G5050">
            <v>38078</v>
          </cell>
          <cell r="M5050" t="str">
            <v>JAW FINISH TURN CHUCK PN3680549</v>
          </cell>
        </row>
        <row r="5051">
          <cell r="B5051" t="str">
            <v>VSP-800895</v>
          </cell>
          <cell r="C5051" t="str">
            <v>MISSING</v>
          </cell>
          <cell r="D5051">
            <v>700</v>
          </cell>
          <cell r="G5051">
            <v>38078</v>
          </cell>
          <cell r="M5051" t="str">
            <v>JAW HARDTURN CHUCK P/N: 3680549</v>
          </cell>
        </row>
        <row r="5052">
          <cell r="B5052" t="str">
            <v>VSP-800896</v>
          </cell>
          <cell r="C5052" t="str">
            <v>MISSING</v>
          </cell>
          <cell r="D5052">
            <v>700</v>
          </cell>
          <cell r="E5052" t="str">
            <v>F</v>
          </cell>
          <cell r="G5052">
            <v>38180</v>
          </cell>
          <cell r="M5052" t="str">
            <v>JAW FINISH TURN CHUCK PN3680544(098)</v>
          </cell>
        </row>
        <row r="5053">
          <cell r="B5053" t="str">
            <v>VSP-800897</v>
          </cell>
          <cell r="C5053" t="str">
            <v>MISSING</v>
          </cell>
          <cell r="D5053">
            <v>700</v>
          </cell>
          <cell r="G5053">
            <v>38078</v>
          </cell>
          <cell r="M5053" t="str">
            <v>JAW HARD TURN CHUCK</v>
          </cell>
        </row>
        <row r="5054">
          <cell r="B5054" t="str">
            <v>VSP-800898</v>
          </cell>
          <cell r="C5054" t="str">
            <v>MISSING</v>
          </cell>
          <cell r="D5054">
            <v>700</v>
          </cell>
          <cell r="G5054">
            <v>38078</v>
          </cell>
          <cell r="M5054" t="str">
            <v>JAW ROUGH CHUCK PN3680545(099)</v>
          </cell>
        </row>
        <row r="5055">
          <cell r="B5055" t="str">
            <v>VSP-800899</v>
          </cell>
          <cell r="C5055" t="str">
            <v>MISSING</v>
          </cell>
          <cell r="D5055">
            <v>700</v>
          </cell>
          <cell r="G5055">
            <v>38078</v>
          </cell>
          <cell r="M5055" t="str">
            <v>JAW FINISH TURN CHUCK JAW PN 3680545</v>
          </cell>
        </row>
        <row r="5056">
          <cell r="B5056" t="str">
            <v>VSP-800900</v>
          </cell>
          <cell r="C5056" t="str">
            <v>MISSING</v>
          </cell>
          <cell r="D5056">
            <v>700</v>
          </cell>
          <cell r="G5056">
            <v>38106</v>
          </cell>
          <cell r="M5056" t="str">
            <v>JAW HARD TURN JAW PN3680545(099)</v>
          </cell>
        </row>
        <row r="5057">
          <cell r="B5057" t="str">
            <v>VSP-800901</v>
          </cell>
          <cell r="C5057" t="str">
            <v>MISSING</v>
          </cell>
          <cell r="D5057">
            <v>700</v>
          </cell>
          <cell r="G5057">
            <v>38078</v>
          </cell>
          <cell r="M5057" t="str">
            <v>JAW ROUGH TURN CHUCK</v>
          </cell>
        </row>
        <row r="5058">
          <cell r="B5058" t="str">
            <v>VSP-800902</v>
          </cell>
          <cell r="C5058" t="str">
            <v>MISSING</v>
          </cell>
          <cell r="D5058">
            <v>700</v>
          </cell>
          <cell r="G5058">
            <v>38078</v>
          </cell>
          <cell r="M5058" t="str">
            <v>JAW FINISH TURN CHUCK PN3680521/522</v>
          </cell>
        </row>
        <row r="5059">
          <cell r="B5059" t="str">
            <v>VSP-800903</v>
          </cell>
          <cell r="C5059" t="str">
            <v>MISSING</v>
          </cell>
          <cell r="D5059">
            <v>700</v>
          </cell>
          <cell r="F5059" t="str">
            <v>X</v>
          </cell>
          <cell r="G5059">
            <v>36249</v>
          </cell>
          <cell r="M5059" t="str">
            <v>JAW HARD TURN CHUCK PN 3680521/522</v>
          </cell>
        </row>
        <row r="5060">
          <cell r="B5060" t="str">
            <v>VSP-800904</v>
          </cell>
          <cell r="C5060" t="str">
            <v>MISSING</v>
          </cell>
          <cell r="D5060">
            <v>700</v>
          </cell>
          <cell r="G5060">
            <v>38078</v>
          </cell>
          <cell r="M5060" t="str">
            <v>JAW ROUGH TURN CHUCK PN3680547(143)</v>
          </cell>
        </row>
        <row r="5061">
          <cell r="B5061" t="str">
            <v>VSP-800905</v>
          </cell>
          <cell r="C5061" t="str">
            <v>MISSING</v>
          </cell>
          <cell r="D5061">
            <v>700</v>
          </cell>
          <cell r="E5061" t="str">
            <v>F</v>
          </cell>
          <cell r="G5061">
            <v>38078</v>
          </cell>
          <cell r="M5061" t="str">
            <v>JAW FINISH TURN CHUCK PN3680547(143)</v>
          </cell>
        </row>
        <row r="5062">
          <cell r="B5062" t="str">
            <v>VSP-800906</v>
          </cell>
          <cell r="C5062" t="str">
            <v>MISSING</v>
          </cell>
          <cell r="D5062">
            <v>700</v>
          </cell>
          <cell r="G5062">
            <v>38078</v>
          </cell>
          <cell r="M5062" t="str">
            <v>JAW HARD TURN CHUCK PN3681144</v>
          </cell>
        </row>
        <row r="5063">
          <cell r="B5063" t="str">
            <v>VSP-800908</v>
          </cell>
          <cell r="C5063" t="str">
            <v>MISSING</v>
          </cell>
          <cell r="D5063">
            <v>700</v>
          </cell>
          <cell r="G5063">
            <v>38121</v>
          </cell>
          <cell r="M5063" t="str">
            <v>MASTER JAW SET</v>
          </cell>
        </row>
        <row r="5064">
          <cell r="B5064" t="str">
            <v>VSP-800957</v>
          </cell>
          <cell r="C5064" t="str">
            <v>MISSING</v>
          </cell>
          <cell r="D5064">
            <v>700</v>
          </cell>
          <cell r="G5064">
            <v>38078</v>
          </cell>
          <cell r="M5064" t="str">
            <v>JAWS,RGH CHUCK 3680544 APEX</v>
          </cell>
        </row>
        <row r="5065">
          <cell r="B5065" t="str">
            <v>VSP-801014</v>
          </cell>
          <cell r="C5065" t="str">
            <v>MISSING</v>
          </cell>
          <cell r="D5065">
            <v>700</v>
          </cell>
          <cell r="G5065">
            <v>38078</v>
          </cell>
          <cell r="M5065" t="str">
            <v>JAW TURNING FOR DL25 3084445/MORISEK</v>
          </cell>
        </row>
        <row r="5066">
          <cell r="B5066" t="str">
            <v>VSP-801015</v>
          </cell>
          <cell r="C5066" t="str">
            <v>MISSING</v>
          </cell>
          <cell r="D5066">
            <v>700</v>
          </cell>
          <cell r="G5066">
            <v>38078</v>
          </cell>
          <cell r="M5066" t="str">
            <v>JAW,CHUCK RGH. OKUMA LB25 #3161385</v>
          </cell>
        </row>
        <row r="5067">
          <cell r="B5067" t="str">
            <v>VSP-801016</v>
          </cell>
          <cell r="C5067" t="str">
            <v>MISSING</v>
          </cell>
          <cell r="D5067">
            <v>700</v>
          </cell>
          <cell r="G5067">
            <v>38078</v>
          </cell>
          <cell r="M5067" t="str">
            <v>JAW HARD TURN H-SEIKI</v>
          </cell>
        </row>
        <row r="5068">
          <cell r="B5068" t="str">
            <v>VSP-801036</v>
          </cell>
          <cell r="C5068" t="str">
            <v>MISSING</v>
          </cell>
          <cell r="D5068">
            <v>700</v>
          </cell>
          <cell r="F5068" t="str">
            <v>X</v>
          </cell>
          <cell r="G5068">
            <v>36451</v>
          </cell>
          <cell r="M5068" t="str">
            <v>MFG697830 MAB-LT52085 JERGENS (delet</v>
          </cell>
        </row>
        <row r="5069">
          <cell r="B5069" t="str">
            <v>VSP-801072</v>
          </cell>
          <cell r="C5069" t="str">
            <v>MISSING</v>
          </cell>
          <cell r="D5069">
            <v>700</v>
          </cell>
          <cell r="G5069">
            <v>38078</v>
          </cell>
          <cell r="M5069" t="str">
            <v>JAWS HARD TURN CHUCK 3073343 HARDING</v>
          </cell>
        </row>
        <row r="5070">
          <cell r="B5070" t="str">
            <v>VSP-801073</v>
          </cell>
          <cell r="C5070" t="str">
            <v>MISSING</v>
          </cell>
          <cell r="D5070">
            <v>700</v>
          </cell>
          <cell r="G5070">
            <v>38078</v>
          </cell>
          <cell r="M5070" t="str">
            <v>JAWS FINISH CHUCK 3609824 OKUMA</v>
          </cell>
        </row>
        <row r="5071">
          <cell r="B5071" t="str">
            <v>VSP-801074</v>
          </cell>
          <cell r="C5071" t="str">
            <v>MISSING</v>
          </cell>
          <cell r="D5071">
            <v>700</v>
          </cell>
          <cell r="G5071">
            <v>38078</v>
          </cell>
          <cell r="M5071" t="str">
            <v>JAWS FINISH CHUCK OKUMA 204832 36098</v>
          </cell>
        </row>
        <row r="5072">
          <cell r="B5072" t="str">
            <v>VSP-801075</v>
          </cell>
          <cell r="C5072" t="str">
            <v>MISSING</v>
          </cell>
          <cell r="D5072">
            <v>700</v>
          </cell>
          <cell r="G5072">
            <v>38078</v>
          </cell>
          <cell r="M5072" t="str">
            <v>JAWS FINISH CHUCK OKUMA 207252</v>
          </cell>
        </row>
        <row r="5073">
          <cell r="B5073" t="str">
            <v>VSP-801076</v>
          </cell>
          <cell r="C5073" t="str">
            <v>MISSING</v>
          </cell>
          <cell r="D5073">
            <v>700</v>
          </cell>
          <cell r="G5073">
            <v>38078</v>
          </cell>
          <cell r="M5073" t="str">
            <v>JAW CHUCK RGH 207252 OKUMA</v>
          </cell>
        </row>
        <row r="5074">
          <cell r="B5074" t="str">
            <v>VSP-801077</v>
          </cell>
          <cell r="C5074" t="str">
            <v>MISSING</v>
          </cell>
          <cell r="D5074">
            <v>700</v>
          </cell>
          <cell r="G5074">
            <v>38078</v>
          </cell>
          <cell r="M5074" t="str">
            <v>JAW CHUCK FINISH OKUMA 207251</v>
          </cell>
        </row>
        <row r="5075">
          <cell r="B5075" t="str">
            <v>VSP-801078</v>
          </cell>
          <cell r="C5075" t="str">
            <v>MISSING</v>
          </cell>
          <cell r="D5075">
            <v>700</v>
          </cell>
          <cell r="G5075">
            <v>38078</v>
          </cell>
          <cell r="M5075" t="str">
            <v>JAW CHK RGH 3609824/38 &amp; 207251 2048</v>
          </cell>
        </row>
        <row r="5076">
          <cell r="B5076" t="str">
            <v>VSP-801084</v>
          </cell>
          <cell r="C5076" t="str">
            <v>MISSING</v>
          </cell>
          <cell r="D5076">
            <v>700</v>
          </cell>
          <cell r="G5076">
            <v>38078</v>
          </cell>
          <cell r="M5076" t="str">
            <v>JAW ROUGH TURN PN3609824 OKUMA-HOWA</v>
          </cell>
        </row>
        <row r="5077">
          <cell r="B5077" t="str">
            <v>VSP-801183</v>
          </cell>
          <cell r="C5077" t="str">
            <v>MISSING</v>
          </cell>
          <cell r="D5077">
            <v>700</v>
          </cell>
          <cell r="G5077">
            <v>38078</v>
          </cell>
          <cell r="M5077" t="str">
            <v>CHUCK JAWS OP.91 TURN FINISH SIDE</v>
          </cell>
        </row>
        <row r="5078">
          <cell r="B5078" t="str">
            <v>WAS-851358</v>
          </cell>
          <cell r="C5078" t="str">
            <v>MISSING</v>
          </cell>
          <cell r="D5078" t="str">
            <v>M00</v>
          </cell>
          <cell r="F5078" t="str">
            <v>X</v>
          </cell>
          <cell r="G5078">
            <v>36145</v>
          </cell>
          <cell r="M5078" t="str">
            <v>A97L-0001-0078-AW17 WASHER STAR</v>
          </cell>
        </row>
        <row r="5079">
          <cell r="B5079" t="str">
            <v>WAS-851359</v>
          </cell>
          <cell r="C5079" t="str">
            <v>MISSING</v>
          </cell>
          <cell r="D5079" t="str">
            <v>M00</v>
          </cell>
          <cell r="F5079" t="str">
            <v>X</v>
          </cell>
          <cell r="G5079">
            <v>36145</v>
          </cell>
          <cell r="M5079" t="str">
            <v>FELT WASHER FOR ELEVATOR BOLT  01740</v>
          </cell>
        </row>
        <row r="5080">
          <cell r="B5080" t="str">
            <v>WAS-851360</v>
          </cell>
          <cell r="C5080" t="str">
            <v>MISSING</v>
          </cell>
          <cell r="D5080" t="str">
            <v>M00</v>
          </cell>
          <cell r="F5080" t="str">
            <v>X</v>
          </cell>
          <cell r="G5080">
            <v>36145</v>
          </cell>
          <cell r="M5080" t="str">
            <v>LOCK WASHER WO1</v>
          </cell>
        </row>
        <row r="5081">
          <cell r="B5081" t="str">
            <v>WAS-851361</v>
          </cell>
          <cell r="C5081" t="str">
            <v>MISSING</v>
          </cell>
          <cell r="D5081" t="str">
            <v>M00</v>
          </cell>
          <cell r="F5081" t="str">
            <v>X</v>
          </cell>
          <cell r="G5081">
            <v>36145</v>
          </cell>
          <cell r="M5081" t="str">
            <v>S-3120 BACK-UP WASHER</v>
          </cell>
        </row>
        <row r="5082">
          <cell r="B5082" t="str">
            <v>WAS-851362</v>
          </cell>
          <cell r="C5082" t="str">
            <v>MISSING</v>
          </cell>
          <cell r="D5082" t="str">
            <v>M00</v>
          </cell>
          <cell r="G5082">
            <v>37956</v>
          </cell>
          <cell r="M5082" t="str">
            <v>490045 TRANSITE WASHER 2-9/16 X 4</v>
          </cell>
        </row>
        <row r="5083">
          <cell r="B5083" t="str">
            <v>WAS-851363</v>
          </cell>
          <cell r="C5083" t="str">
            <v>MISSING</v>
          </cell>
          <cell r="D5083" t="str">
            <v>M00</v>
          </cell>
          <cell r="G5083">
            <v>37957</v>
          </cell>
          <cell r="M5083" t="str">
            <v>WASHER GS 81113</v>
          </cell>
        </row>
        <row r="5084">
          <cell r="B5084" t="str">
            <v>WAS-851364</v>
          </cell>
          <cell r="C5084" t="str">
            <v>MISSING</v>
          </cell>
          <cell r="D5084" t="str">
            <v>M00</v>
          </cell>
          <cell r="G5084">
            <v>37957</v>
          </cell>
          <cell r="M5084" t="str">
            <v>WASHER LS6590</v>
          </cell>
        </row>
        <row r="5085">
          <cell r="B5085" t="str">
            <v>WAS-851413</v>
          </cell>
          <cell r="C5085" t="str">
            <v>MISSING</v>
          </cell>
          <cell r="D5085" t="str">
            <v>M00</v>
          </cell>
          <cell r="G5085">
            <v>38030</v>
          </cell>
          <cell r="M5085" t="str">
            <v>490029 TRANSITE WASHER 2 1/6 X 4</v>
          </cell>
        </row>
        <row r="5086">
          <cell r="B5086" t="str">
            <v>WAS-851542</v>
          </cell>
          <cell r="C5086" t="str">
            <v>MISSING</v>
          </cell>
          <cell r="D5086" t="str">
            <v>M00</v>
          </cell>
          <cell r="G5086">
            <v>37951</v>
          </cell>
          <cell r="M5086" t="str">
            <v>75B-108 WASHER HARDINGE</v>
          </cell>
        </row>
        <row r="5087">
          <cell r="B5087" t="str">
            <v>WIN-850965</v>
          </cell>
          <cell r="C5087" t="str">
            <v>MISSING</v>
          </cell>
          <cell r="D5087" t="str">
            <v>M00</v>
          </cell>
          <cell r="F5087" t="str">
            <v>X</v>
          </cell>
          <cell r="G5087">
            <v>36144</v>
          </cell>
          <cell r="M5087" t="str">
            <v>5633 WINDOW SEAL        005-4470-102</v>
          </cell>
        </row>
        <row r="5088">
          <cell r="B5088" t="str">
            <v>WIN-851365</v>
          </cell>
          <cell r="C5088" t="str">
            <v>MISSING</v>
          </cell>
          <cell r="D5088" t="str">
            <v>M00</v>
          </cell>
          <cell r="F5088" t="str">
            <v>X</v>
          </cell>
          <cell r="G5088">
            <v>36144</v>
          </cell>
          <cell r="M5088" t="str">
            <v>5633 WINDOW SEAL        005-4470-102</v>
          </cell>
        </row>
        <row r="5089">
          <cell r="B5089" t="str">
            <v>WIN-851366</v>
          </cell>
          <cell r="C5089" t="str">
            <v>MISSING</v>
          </cell>
          <cell r="D5089" t="str">
            <v>M00</v>
          </cell>
          <cell r="F5089" t="str">
            <v>X</v>
          </cell>
          <cell r="G5089">
            <v>36144</v>
          </cell>
          <cell r="M5089" t="str">
            <v>SAFETY GLASS WINDOW        560-308-1</v>
          </cell>
        </row>
        <row r="5090">
          <cell r="B5090" t="str">
            <v>WIN-851367</v>
          </cell>
          <cell r="C5090" t="str">
            <v>MISSING</v>
          </cell>
          <cell r="D5090" t="str">
            <v>M00</v>
          </cell>
          <cell r="F5090" t="str">
            <v>X</v>
          </cell>
          <cell r="G5090">
            <v>36144</v>
          </cell>
          <cell r="M5090" t="str">
            <v>SAFETY GLASS WINDOWS       562-063-7</v>
          </cell>
        </row>
        <row r="5091">
          <cell r="B5091" t="str">
            <v>WIN-851446</v>
          </cell>
          <cell r="C5091" t="str">
            <v>MISSING</v>
          </cell>
          <cell r="D5091" t="str">
            <v>M00</v>
          </cell>
          <cell r="G5091">
            <v>37959</v>
          </cell>
          <cell r="M5091" t="str">
            <v>DOOR WINDOW #CL0010449-01S   (HARDIN</v>
          </cell>
        </row>
        <row r="5092">
          <cell r="B5092" t="str">
            <v>WIN-851514</v>
          </cell>
          <cell r="C5092" t="str">
            <v>MISSING</v>
          </cell>
          <cell r="D5092" t="str">
            <v>M00</v>
          </cell>
          <cell r="G5092">
            <v>38187</v>
          </cell>
          <cell r="M5092" t="str">
            <v>DOOR GLASS FOR DL-25 W14034A  D&amp;L</v>
          </cell>
        </row>
        <row r="5093">
          <cell r="B5093" t="str">
            <v>WIP-850371</v>
          </cell>
          <cell r="C5093" t="str">
            <v>MISSING</v>
          </cell>
          <cell r="D5093" t="str">
            <v>M00</v>
          </cell>
          <cell r="F5093" t="str">
            <v>X</v>
          </cell>
          <cell r="G5093">
            <v>37384</v>
          </cell>
          <cell r="M5093" t="str">
            <v>568-490-009 WIPER SET +GF+ C AXIS</v>
          </cell>
        </row>
        <row r="5094">
          <cell r="B5094" t="str">
            <v>WIP-851145</v>
          </cell>
          <cell r="C5094" t="str">
            <v>MISSING</v>
          </cell>
          <cell r="D5094" t="str">
            <v>M00</v>
          </cell>
          <cell r="G5094">
            <v>37958</v>
          </cell>
          <cell r="M5094" t="str">
            <v>MO1PX28169C VERTICAL WIPER  DL-25</v>
          </cell>
        </row>
        <row r="5095">
          <cell r="B5095" t="str">
            <v>WIP-851368</v>
          </cell>
          <cell r="C5095" t="str">
            <v>MISSING</v>
          </cell>
          <cell r="D5095" t="str">
            <v>M00</v>
          </cell>
          <cell r="F5095" t="str">
            <v>X</v>
          </cell>
          <cell r="G5095">
            <v>37384</v>
          </cell>
          <cell r="M5095" t="str">
            <v>562-305-140 WIPER +GF+</v>
          </cell>
        </row>
        <row r="5096">
          <cell r="B5096" t="str">
            <v>WIP-851369</v>
          </cell>
          <cell r="C5096" t="str">
            <v>MISSING</v>
          </cell>
          <cell r="D5096" t="str">
            <v>M00</v>
          </cell>
          <cell r="F5096" t="str">
            <v>X</v>
          </cell>
          <cell r="G5096">
            <v>37568</v>
          </cell>
          <cell r="M5096" t="str">
            <v>562-305-150 WIPER</v>
          </cell>
        </row>
        <row r="5097">
          <cell r="B5097" t="str">
            <v>WIP-851370</v>
          </cell>
          <cell r="C5097" t="str">
            <v>MISSING</v>
          </cell>
          <cell r="D5097" t="str">
            <v>M00</v>
          </cell>
          <cell r="G5097">
            <v>37937</v>
          </cell>
          <cell r="M5097" t="str">
            <v>DEL* 562-321-100 WIPER SET, COVER</v>
          </cell>
        </row>
        <row r="5098">
          <cell r="B5098" t="str">
            <v>WIP-851372</v>
          </cell>
          <cell r="C5098" t="str">
            <v>MISSING</v>
          </cell>
          <cell r="D5098" t="str">
            <v>M00</v>
          </cell>
          <cell r="F5098" t="str">
            <v>X</v>
          </cell>
          <cell r="G5098">
            <v>37384</v>
          </cell>
          <cell r="M5098" t="str">
            <v>568-490-009 WIPER SET 2-AXIS +GF+</v>
          </cell>
        </row>
        <row r="5099">
          <cell r="B5099" t="str">
            <v>WIP-851373</v>
          </cell>
          <cell r="C5099" t="str">
            <v>MISSING</v>
          </cell>
          <cell r="D5099" t="str">
            <v>M00</v>
          </cell>
          <cell r="F5099" t="str">
            <v>X</v>
          </cell>
          <cell r="G5099">
            <v>37384</v>
          </cell>
          <cell r="M5099" t="str">
            <v>568-490-010 WIPER SET X-AXIS +GF+</v>
          </cell>
        </row>
        <row r="5100">
          <cell r="B5100" t="str">
            <v>WIP-851374</v>
          </cell>
          <cell r="C5100" t="str">
            <v>MISSING</v>
          </cell>
          <cell r="D5100" t="str">
            <v>M00</v>
          </cell>
          <cell r="F5100" t="str">
            <v>X</v>
          </cell>
          <cell r="G5100">
            <v>36608</v>
          </cell>
          <cell r="M5100" t="str">
            <v>WAYPIPER. LF 5002-1029-00</v>
          </cell>
        </row>
        <row r="5101">
          <cell r="B5101" t="str">
            <v>WIP-851375</v>
          </cell>
          <cell r="C5101" t="str">
            <v>MISSING</v>
          </cell>
          <cell r="D5101" t="str">
            <v>M00</v>
          </cell>
          <cell r="F5101" t="str">
            <v>X</v>
          </cell>
          <cell r="G5101">
            <v>36144</v>
          </cell>
          <cell r="M5101" t="str">
            <v>WAYPIPER, RF 5002-1015</v>
          </cell>
        </row>
        <row r="5102">
          <cell r="B5102" t="str">
            <v>WIP-851376</v>
          </cell>
          <cell r="C5102" t="str">
            <v>MISSING</v>
          </cell>
          <cell r="D5102" t="str">
            <v>M00</v>
          </cell>
          <cell r="F5102" t="str">
            <v>X</v>
          </cell>
          <cell r="G5102">
            <v>36168</v>
          </cell>
          <cell r="M5102" t="str">
            <v>WIPER SET 5002-1038</v>
          </cell>
        </row>
        <row r="5103">
          <cell r="B5103" t="str">
            <v>WIP-851611</v>
          </cell>
          <cell r="C5103" t="str">
            <v>MISSING</v>
          </cell>
          <cell r="D5103" t="str">
            <v>M00</v>
          </cell>
          <cell r="G5103">
            <v>37958</v>
          </cell>
          <cell r="M5103" t="str">
            <v>X24568A01 WIPER DL-25 J&amp;H</v>
          </cell>
        </row>
        <row r="5104">
          <cell r="B5104" t="str">
            <v>WIP-851612</v>
          </cell>
          <cell r="C5104" t="str">
            <v>MISSING</v>
          </cell>
          <cell r="D5104" t="str">
            <v>M00</v>
          </cell>
          <cell r="G5104">
            <v>37958</v>
          </cell>
          <cell r="M5104" t="str">
            <v>X24571A01 WIPER DL-25 J&amp;H</v>
          </cell>
        </row>
        <row r="5105">
          <cell r="B5105" t="str">
            <v>WIP-851673</v>
          </cell>
          <cell r="C5105" t="str">
            <v>MISSING</v>
          </cell>
          <cell r="D5105" t="str">
            <v>M00</v>
          </cell>
          <cell r="G5105">
            <v>38002</v>
          </cell>
          <cell r="M5105" t="str">
            <v>8920A21 WAY WIPERS    OKUMA HOWA</v>
          </cell>
        </row>
        <row r="5106">
          <cell r="B5106" t="str">
            <v>ZSD-284307</v>
          </cell>
          <cell r="C5106" t="str">
            <v>MISSING</v>
          </cell>
          <cell r="D5106">
            <v>700</v>
          </cell>
          <cell r="G5106">
            <v>37924</v>
          </cell>
          <cell r="M5106" t="str">
            <v>STAMPING ASSEMBLY FIXTURE</v>
          </cell>
        </row>
        <row r="5107">
          <cell r="B5107" t="str">
            <v>ZSD-284308</v>
          </cell>
          <cell r="C5107" t="str">
            <v>MISSING</v>
          </cell>
          <cell r="D5107">
            <v>700</v>
          </cell>
          <cell r="G5107">
            <v>37924</v>
          </cell>
          <cell r="M5107" t="str">
            <v>LOWER DIE SHOE</v>
          </cell>
        </row>
        <row r="5108">
          <cell r="B5108" t="str">
            <v>ZSD-284309</v>
          </cell>
          <cell r="C5108" t="str">
            <v>MISSING</v>
          </cell>
          <cell r="D5108">
            <v>700</v>
          </cell>
          <cell r="G5108">
            <v>37624</v>
          </cell>
          <cell r="M5108" t="str">
            <v>UPPER DIE SHOE</v>
          </cell>
        </row>
        <row r="5109">
          <cell r="B5109" t="str">
            <v>ZSD-284311</v>
          </cell>
          <cell r="C5109" t="str">
            <v>MISSING</v>
          </cell>
          <cell r="D5109">
            <v>700</v>
          </cell>
          <cell r="G5109">
            <v>37924</v>
          </cell>
          <cell r="M5109" t="str">
            <v>HARDEN SUB-PLATE</v>
          </cell>
        </row>
        <row r="5110">
          <cell r="B5110" t="str">
            <v>ZSD-284312</v>
          </cell>
          <cell r="C5110" t="str">
            <v>MISSING</v>
          </cell>
          <cell r="D5110">
            <v>700</v>
          </cell>
          <cell r="G5110">
            <v>37924</v>
          </cell>
          <cell r="M5110" t="str">
            <v>BACKING PLATE</v>
          </cell>
        </row>
        <row r="5111">
          <cell r="B5111" t="str">
            <v>ZSD-284313</v>
          </cell>
          <cell r="C5111" t="str">
            <v>MISSING</v>
          </cell>
          <cell r="D5111">
            <v>700</v>
          </cell>
          <cell r="G5111">
            <v>37924</v>
          </cell>
          <cell r="M5111" t="str">
            <v>STAMPING PLATE SPACER</v>
          </cell>
        </row>
        <row r="5112">
          <cell r="B5112" t="str">
            <v>ZSD-284314</v>
          </cell>
          <cell r="C5112" t="str">
            <v>MISSING</v>
          </cell>
          <cell r="D5112">
            <v>700</v>
          </cell>
          <cell r="F5112" t="str">
            <v>X</v>
          </cell>
          <cell r="G5112">
            <v>37512</v>
          </cell>
          <cell r="M5112" t="str">
            <v>STAMPING PLATE</v>
          </cell>
        </row>
        <row r="5113">
          <cell r="B5113" t="str">
            <v>ZSD-284315</v>
          </cell>
          <cell r="C5113" t="str">
            <v>MISSING</v>
          </cell>
          <cell r="D5113">
            <v>700</v>
          </cell>
          <cell r="G5113">
            <v>37924</v>
          </cell>
          <cell r="M5113" t="str">
            <v>CYLINDER SUB-PLATE</v>
          </cell>
        </row>
        <row r="5114">
          <cell r="B5114" t="str">
            <v>ZSD-284316</v>
          </cell>
          <cell r="C5114" t="str">
            <v>MISSING</v>
          </cell>
          <cell r="D5114">
            <v>700</v>
          </cell>
          <cell r="G5114">
            <v>37924</v>
          </cell>
          <cell r="M5114" t="str">
            <v>CYLINDER HOUSING BLOCK</v>
          </cell>
        </row>
        <row r="5115">
          <cell r="B5115" t="str">
            <v>ZSD-284317</v>
          </cell>
          <cell r="C5115" t="str">
            <v>MISSING</v>
          </cell>
          <cell r="D5115">
            <v>700</v>
          </cell>
          <cell r="G5115">
            <v>37924</v>
          </cell>
          <cell r="M5115" t="str">
            <v>BACKING PLATE DOWEL PIN 6-MM</v>
          </cell>
        </row>
        <row r="5116">
          <cell r="B5116" t="str">
            <v>ZSD-284318</v>
          </cell>
          <cell r="C5116" t="str">
            <v>MISSING</v>
          </cell>
          <cell r="D5116">
            <v>700</v>
          </cell>
          <cell r="G5116">
            <v>37924</v>
          </cell>
          <cell r="M5116" t="str">
            <v>CYLINDER PLUNGER</v>
          </cell>
        </row>
        <row r="5117">
          <cell r="B5117" t="str">
            <v>ZSD-284319</v>
          </cell>
          <cell r="C5117" t="str">
            <v>MISSING</v>
          </cell>
          <cell r="D5117" t="str">
            <v>V00</v>
          </cell>
          <cell r="G5117">
            <v>37624</v>
          </cell>
          <cell r="M5117" t="str">
            <v>REST PLATE DIAMOND LOCATOR</v>
          </cell>
        </row>
        <row r="5118">
          <cell r="B5118" t="str">
            <v>ZSD-284320</v>
          </cell>
          <cell r="C5118" t="str">
            <v>MISSING</v>
          </cell>
          <cell r="D5118">
            <v>700</v>
          </cell>
          <cell r="G5118">
            <v>37924</v>
          </cell>
          <cell r="M5118" t="str">
            <v>LOCATOR</v>
          </cell>
        </row>
        <row r="5119">
          <cell r="B5119" t="str">
            <v>ZSD-285097</v>
          </cell>
          <cell r="C5119" t="str">
            <v>MISSING</v>
          </cell>
          <cell r="D5119" t="str">
            <v>V00</v>
          </cell>
          <cell r="G5119">
            <v>37624</v>
          </cell>
          <cell r="M5119" t="str">
            <v>PLATE, BOTTOM</v>
          </cell>
        </row>
        <row r="5120">
          <cell r="B5120" t="str">
            <v>ZSD-800517</v>
          </cell>
          <cell r="C5120" t="str">
            <v>MISSING</v>
          </cell>
          <cell r="D5120">
            <v>700</v>
          </cell>
          <cell r="G5120">
            <v>37924</v>
          </cell>
          <cell r="M5120" t="str">
            <v>STAMP "G" 3/32"</v>
          </cell>
        </row>
        <row r="5121">
          <cell r="B5121" t="str">
            <v>ZSD-800518</v>
          </cell>
          <cell r="C5121" t="str">
            <v>MISSING</v>
          </cell>
          <cell r="D5121">
            <v>700</v>
          </cell>
          <cell r="G5121">
            <v>37934</v>
          </cell>
          <cell r="M5121" t="str">
            <v>STAMP "O"</v>
          </cell>
        </row>
        <row r="5122">
          <cell r="B5122" t="str">
            <v>ZSD-800519</v>
          </cell>
          <cell r="C5122" t="str">
            <v>MISSING</v>
          </cell>
          <cell r="D5122">
            <v>700</v>
          </cell>
          <cell r="G5122">
            <v>37924</v>
          </cell>
          <cell r="M5122" t="str">
            <v>STAMP "P" 3/32"</v>
          </cell>
        </row>
        <row r="5123">
          <cell r="B5123" t="str">
            <v>ZSD-800520</v>
          </cell>
          <cell r="C5123" t="str">
            <v>MISSING</v>
          </cell>
          <cell r="D5123">
            <v>700</v>
          </cell>
          <cell r="G5123">
            <v>37924</v>
          </cell>
          <cell r="M5123" t="str">
            <v>STAMP "S" 3/32"</v>
          </cell>
        </row>
        <row r="5124">
          <cell r="B5124" t="str">
            <v>ZSD-800521</v>
          </cell>
          <cell r="C5124" t="str">
            <v>MISSING</v>
          </cell>
          <cell r="D5124">
            <v>700</v>
          </cell>
          <cell r="G5124">
            <v>37924</v>
          </cell>
          <cell r="M5124" t="str">
            <v>STAMP "T" 3/32"</v>
          </cell>
        </row>
        <row r="5125">
          <cell r="B5125" t="str">
            <v>ZSD-800522</v>
          </cell>
          <cell r="C5125" t="str">
            <v>MISSING</v>
          </cell>
          <cell r="D5125">
            <v>700</v>
          </cell>
          <cell r="G5125">
            <v>37924</v>
          </cell>
          <cell r="M5125" t="str">
            <v>STAMP "U" 3/32"</v>
          </cell>
        </row>
        <row r="5126">
          <cell r="B5126" t="str">
            <v>ZSD-800860</v>
          </cell>
          <cell r="C5126" t="str">
            <v>MISSING</v>
          </cell>
          <cell r="D5126">
            <v>700</v>
          </cell>
          <cell r="G5126">
            <v>38106</v>
          </cell>
          <cell r="M5126" t="str">
            <v>PART STAMPER NUMBER "0"</v>
          </cell>
        </row>
        <row r="5127">
          <cell r="B5127" t="str">
            <v>ZSD-800861</v>
          </cell>
          <cell r="C5127" t="str">
            <v>MISSING</v>
          </cell>
          <cell r="D5127">
            <v>700</v>
          </cell>
          <cell r="G5127">
            <v>38106</v>
          </cell>
          <cell r="M5127" t="str">
            <v>STEEL STAMP NUMBER "1"</v>
          </cell>
        </row>
        <row r="5128">
          <cell r="B5128" t="str">
            <v>ZSD-800862</v>
          </cell>
          <cell r="C5128" t="str">
            <v>MISSING</v>
          </cell>
          <cell r="D5128">
            <v>700</v>
          </cell>
          <cell r="G5128">
            <v>38106</v>
          </cell>
          <cell r="M5128" t="str">
            <v>STEEL STAMP NUMBER "2"</v>
          </cell>
        </row>
        <row r="5129">
          <cell r="B5129" t="str">
            <v>ZSD-800863</v>
          </cell>
          <cell r="C5129" t="str">
            <v>MISSING</v>
          </cell>
          <cell r="D5129">
            <v>700</v>
          </cell>
          <cell r="G5129">
            <v>38106</v>
          </cell>
          <cell r="M5129" t="str">
            <v>STEEL STAMP NUMBER "3"</v>
          </cell>
        </row>
        <row r="5130">
          <cell r="B5130" t="str">
            <v>ZSD-800864</v>
          </cell>
          <cell r="C5130" t="str">
            <v>MISSING</v>
          </cell>
          <cell r="D5130">
            <v>700</v>
          </cell>
          <cell r="G5130">
            <v>38106</v>
          </cell>
          <cell r="M5130" t="str">
            <v>STEEL STAMP NUMBER "4"</v>
          </cell>
        </row>
        <row r="5131">
          <cell r="B5131" t="str">
            <v>ZSD-800865</v>
          </cell>
          <cell r="C5131" t="str">
            <v>MISSING</v>
          </cell>
          <cell r="D5131">
            <v>700</v>
          </cell>
          <cell r="G5131">
            <v>38106</v>
          </cell>
          <cell r="M5131" t="str">
            <v>STEEL STAMP NUMBER "5"</v>
          </cell>
        </row>
        <row r="5132">
          <cell r="B5132" t="str">
            <v>ZSD-800866</v>
          </cell>
          <cell r="C5132" t="str">
            <v>MISSING</v>
          </cell>
          <cell r="D5132">
            <v>700</v>
          </cell>
          <cell r="G5132">
            <v>38106</v>
          </cell>
          <cell r="M5132" t="str">
            <v>STEEL STAMP NUMBER "6"</v>
          </cell>
        </row>
        <row r="5133">
          <cell r="B5133" t="str">
            <v>ZSD-800867</v>
          </cell>
          <cell r="C5133" t="str">
            <v>MISSING</v>
          </cell>
          <cell r="D5133">
            <v>700</v>
          </cell>
          <cell r="G5133">
            <v>38106</v>
          </cell>
          <cell r="M5133" t="str">
            <v>STEEL STAMP NUMBER "7"</v>
          </cell>
        </row>
        <row r="5134">
          <cell r="B5134" t="str">
            <v>ZSD-800868</v>
          </cell>
          <cell r="C5134" t="str">
            <v>MISSING</v>
          </cell>
          <cell r="D5134">
            <v>700</v>
          </cell>
          <cell r="G5134">
            <v>38106</v>
          </cell>
          <cell r="M5134" t="str">
            <v>STEEL STAMP NUMBER "8"</v>
          </cell>
        </row>
        <row r="5135">
          <cell r="B5135" t="str">
            <v>ZSD-800869</v>
          </cell>
          <cell r="C5135" t="str">
            <v>MISSING</v>
          </cell>
          <cell r="D5135">
            <v>700</v>
          </cell>
          <cell r="G5135">
            <v>38106</v>
          </cell>
          <cell r="M5135" t="str">
            <v>STEEL STAMP NUMBER "9"</v>
          </cell>
        </row>
        <row r="5136">
          <cell r="B5136" t="str">
            <v>ZSD-800870</v>
          </cell>
          <cell r="C5136" t="str">
            <v>MISSING</v>
          </cell>
          <cell r="D5136">
            <v>700</v>
          </cell>
          <cell r="G5136">
            <v>38106</v>
          </cell>
          <cell r="M5136" t="str">
            <v>STEEL PART STAMP LETTER "U"</v>
          </cell>
        </row>
        <row r="5137">
          <cell r="B5137" t="str">
            <v>ZSD-800871</v>
          </cell>
          <cell r="C5137" t="str">
            <v>MISSING</v>
          </cell>
          <cell r="D5137">
            <v>700</v>
          </cell>
          <cell r="G5137">
            <v>38106</v>
          </cell>
          <cell r="M5137" t="str">
            <v>STEEL STAMP LETTER "S"</v>
          </cell>
        </row>
        <row r="5138">
          <cell r="B5138" t="str">
            <v>ZSD-800872</v>
          </cell>
          <cell r="C5138" t="str">
            <v>MISSING</v>
          </cell>
          <cell r="D5138">
            <v>700</v>
          </cell>
          <cell r="G5138">
            <v>38106</v>
          </cell>
          <cell r="M5138" t="str">
            <v>STEEL STAMP LETTER "A"</v>
          </cell>
        </row>
        <row r="5139">
          <cell r="B5139" t="str">
            <v>ZSD-800873</v>
          </cell>
          <cell r="C5139" t="str">
            <v>MISSING</v>
          </cell>
          <cell r="D5139">
            <v>700</v>
          </cell>
          <cell r="G5139">
            <v>38106</v>
          </cell>
          <cell r="M5139" t="str">
            <v>STEEL STAMP LETTER "G"</v>
          </cell>
        </row>
        <row r="5140">
          <cell r="B5140" t="str">
            <v>ZSD-800874</v>
          </cell>
          <cell r="C5140" t="str">
            <v>MISSING</v>
          </cell>
          <cell r="D5140">
            <v>700</v>
          </cell>
          <cell r="G5140">
            <v>38106</v>
          </cell>
          <cell r="M5140" t="str">
            <v>STEEL STAMP LETTER "P"</v>
          </cell>
        </row>
        <row r="5141">
          <cell r="B5141" t="str">
            <v>ZSD-800875</v>
          </cell>
          <cell r="C5141" t="str">
            <v>MISSING</v>
          </cell>
          <cell r="D5141">
            <v>700</v>
          </cell>
          <cell r="G5141">
            <v>38106</v>
          </cell>
          <cell r="M5141" t="str">
            <v>STEEL STAMP LETTER "X"</v>
          </cell>
        </row>
        <row r="5142">
          <cell r="B5142" t="str">
            <v>ZSD-800876</v>
          </cell>
          <cell r="C5142" t="str">
            <v>MISSING</v>
          </cell>
          <cell r="D5142">
            <v>700</v>
          </cell>
          <cell r="G5142">
            <v>38106</v>
          </cell>
          <cell r="M5142" t="str">
            <v>STEEL STAMP LETTER "M"</v>
          </cell>
        </row>
        <row r="5143">
          <cell r="B5143" t="str">
            <v>ZSD-800877</v>
          </cell>
          <cell r="C5143" t="str">
            <v>MISSING</v>
          </cell>
          <cell r="D5143">
            <v>700</v>
          </cell>
          <cell r="G5143">
            <v>38106</v>
          </cell>
          <cell r="M5143" t="str">
            <v>STEEL STAMP LETTER "T"</v>
          </cell>
        </row>
        <row r="5144">
          <cell r="B5144" t="str">
            <v>ZSD-800878</v>
          </cell>
          <cell r="C5144" t="str">
            <v>MISSING</v>
          </cell>
          <cell r="D5144">
            <v>700</v>
          </cell>
          <cell r="G5144">
            <v>38106</v>
          </cell>
          <cell r="M5144" t="str">
            <v>STEEL STAMP LETTER "W"</v>
          </cell>
        </row>
        <row r="5145">
          <cell r="B5145" t="str">
            <v>ZSD-800879</v>
          </cell>
          <cell r="C5145" t="str">
            <v>MISSING</v>
          </cell>
          <cell r="D5145">
            <v>700</v>
          </cell>
          <cell r="G5145">
            <v>38106</v>
          </cell>
          <cell r="M5145" t="str">
            <v>STEEL STAMP TIMING MARK "^"</v>
          </cell>
        </row>
        <row r="5146">
          <cell r="B5146" t="str">
            <v>ZSD-800880</v>
          </cell>
          <cell r="C5146" t="str">
            <v>MISSING</v>
          </cell>
          <cell r="D5146">
            <v>700</v>
          </cell>
          <cell r="G5146">
            <v>38106</v>
          </cell>
          <cell r="M5146" t="str">
            <v>STEEL STAMP TIMING MARK ":"</v>
          </cell>
        </row>
        <row r="5147">
          <cell r="B5147" t="str">
            <v>ZSD-800912</v>
          </cell>
          <cell r="C5147" t="str">
            <v>MISSING</v>
          </cell>
          <cell r="D5147">
            <v>700</v>
          </cell>
          <cell r="G5147">
            <v>38091</v>
          </cell>
          <cell r="M5147" t="str">
            <v>STAMP PLATE FOR NEFF 3073343</v>
          </cell>
        </row>
        <row r="5148">
          <cell r="B5148" t="str">
            <v>ZSD-800913</v>
          </cell>
          <cell r="C5148" t="str">
            <v>MISSING</v>
          </cell>
          <cell r="D5148">
            <v>700</v>
          </cell>
          <cell r="G5148">
            <v>38091</v>
          </cell>
          <cell r="M5148" t="str">
            <v>STAMP PLATE FOR NEFF 3035195</v>
          </cell>
        </row>
        <row r="5149">
          <cell r="B5149" t="str">
            <v>ZSD-800914</v>
          </cell>
          <cell r="C5149" t="str">
            <v>MISSING</v>
          </cell>
          <cell r="D5149">
            <v>700</v>
          </cell>
          <cell r="G5149">
            <v>38091</v>
          </cell>
          <cell r="M5149" t="str">
            <v>STAMP PLATE FOR NEFF 207248 206747</v>
          </cell>
        </row>
        <row r="5150">
          <cell r="B5150" t="str">
            <v>ZSD-800915</v>
          </cell>
          <cell r="C5150" t="str">
            <v>MISSING</v>
          </cell>
          <cell r="D5150">
            <v>700</v>
          </cell>
          <cell r="G5150">
            <v>38091</v>
          </cell>
          <cell r="M5150" t="str">
            <v>STAMP PLATE FOR NEFF 3079573 3038989</v>
          </cell>
        </row>
        <row r="5151">
          <cell r="B5151" t="str">
            <v>ZSD-800916</v>
          </cell>
          <cell r="C5151" t="str">
            <v>MISSING</v>
          </cell>
          <cell r="D5151">
            <v>700</v>
          </cell>
          <cell r="G5151">
            <v>38091</v>
          </cell>
          <cell r="M5151" t="str">
            <v>STAMP PLATE FOR NEFF 3008970 3096340</v>
          </cell>
        </row>
        <row r="5152">
          <cell r="B5152" t="str">
            <v>ZSD-800917</v>
          </cell>
          <cell r="C5152" t="str">
            <v>MISSING</v>
          </cell>
          <cell r="D5152">
            <v>700</v>
          </cell>
          <cell r="G5152">
            <v>38091</v>
          </cell>
          <cell r="M5152" t="str">
            <v>STAMP PLATE PART # 3084445 NEFF</v>
          </cell>
        </row>
        <row r="5153">
          <cell r="B5153" t="str">
            <v>ZSD-800918</v>
          </cell>
          <cell r="C5153" t="str">
            <v>MISSING</v>
          </cell>
          <cell r="D5153">
            <v>700</v>
          </cell>
          <cell r="G5153">
            <v>38091</v>
          </cell>
          <cell r="M5153" t="str">
            <v>STAMP PLATE FOR PART # 207259 NEFF</v>
          </cell>
        </row>
        <row r="5154">
          <cell r="B5154" t="str">
            <v>ZSD-800919</v>
          </cell>
          <cell r="C5154" t="str">
            <v>MISSING</v>
          </cell>
          <cell r="D5154">
            <v>700</v>
          </cell>
          <cell r="G5154">
            <v>38091</v>
          </cell>
          <cell r="M5154" t="str">
            <v>STAMP PLATE FOR PART # 3073344 NEFF</v>
          </cell>
        </row>
        <row r="5155">
          <cell r="B5155" t="str">
            <v>ZSD-800920</v>
          </cell>
          <cell r="C5155" t="str">
            <v>MISSING</v>
          </cell>
          <cell r="D5155">
            <v>700</v>
          </cell>
          <cell r="G5155">
            <v>38091</v>
          </cell>
          <cell r="M5155" t="str">
            <v>STAMP PLATE FOR PART #S 3090484</v>
          </cell>
        </row>
        <row r="5156">
          <cell r="B5156" t="str">
            <v>ZSD-800921</v>
          </cell>
          <cell r="C5156" t="str">
            <v>MISSING</v>
          </cell>
          <cell r="D5156">
            <v>700</v>
          </cell>
          <cell r="G5156">
            <v>38091</v>
          </cell>
          <cell r="M5156" t="str">
            <v>STAMP PLATE FOR PART # 3014614 NEFF</v>
          </cell>
        </row>
        <row r="5157">
          <cell r="B5157" t="str">
            <v>ZSD-800927</v>
          </cell>
          <cell r="C5157" t="str">
            <v>MISSING</v>
          </cell>
          <cell r="D5157">
            <v>700</v>
          </cell>
          <cell r="G5157">
            <v>38091</v>
          </cell>
          <cell r="M5157" t="str">
            <v>PLATE,STAMP 3004684,NEFF PRESS</v>
          </cell>
        </row>
        <row r="5158">
          <cell r="B5158" t="str">
            <v>ZSD-800928</v>
          </cell>
          <cell r="C5158" t="str">
            <v>MISSING</v>
          </cell>
          <cell r="D5158">
            <v>700</v>
          </cell>
          <cell r="G5158">
            <v>38091</v>
          </cell>
          <cell r="M5158" t="str">
            <v>PLATE,STAMP 3004685,NEFF PRESS</v>
          </cell>
        </row>
        <row r="5159">
          <cell r="B5159" t="str">
            <v>ZSD-800929</v>
          </cell>
          <cell r="C5159" t="str">
            <v>MISSING</v>
          </cell>
          <cell r="D5159">
            <v>700</v>
          </cell>
          <cell r="G5159">
            <v>38091</v>
          </cell>
          <cell r="M5159" t="str">
            <v>PLATE STAMP,3038988,NEFF PRESS</v>
          </cell>
        </row>
        <row r="5160">
          <cell r="B5160" t="str">
            <v>ZSD-800930</v>
          </cell>
          <cell r="C5160" t="str">
            <v>MISSING</v>
          </cell>
          <cell r="D5160">
            <v>700</v>
          </cell>
          <cell r="G5160">
            <v>38091</v>
          </cell>
          <cell r="M5160" t="str">
            <v>PLATE STAMP,NEFF PRESS,3084532</v>
          </cell>
        </row>
        <row r="5161">
          <cell r="B5161" t="str">
            <v>ZSD-800931</v>
          </cell>
          <cell r="C5161" t="str">
            <v>MISSING</v>
          </cell>
          <cell r="D5161">
            <v>700</v>
          </cell>
          <cell r="G5161">
            <v>38091</v>
          </cell>
          <cell r="M5161" t="str">
            <v>PLATE,STAMP,3090258 NEFF PRESS</v>
          </cell>
        </row>
        <row r="5162">
          <cell r="B5162" t="str">
            <v>ZSD-800932</v>
          </cell>
          <cell r="C5162" t="str">
            <v>MISSING</v>
          </cell>
          <cell r="D5162">
            <v>700</v>
          </cell>
          <cell r="G5162">
            <v>38091</v>
          </cell>
          <cell r="M5162" t="str">
            <v>PLATE,STAMP, 3090488,NEFF PRESS</v>
          </cell>
        </row>
        <row r="5163">
          <cell r="B5163" t="str">
            <v>ZSD-800933</v>
          </cell>
          <cell r="C5163" t="str">
            <v>MISSING</v>
          </cell>
          <cell r="D5163">
            <v>700</v>
          </cell>
          <cell r="G5163">
            <v>38091</v>
          </cell>
          <cell r="M5163" t="str">
            <v>PLATE,STAMP,3084533,NEFF PRESS</v>
          </cell>
        </row>
        <row r="5164">
          <cell r="B5164" t="str">
            <v>ZSD-800934</v>
          </cell>
          <cell r="C5164" t="str">
            <v>MISSING</v>
          </cell>
          <cell r="D5164">
            <v>700</v>
          </cell>
          <cell r="G5164">
            <v>38091</v>
          </cell>
          <cell r="M5164" t="str">
            <v>PLATE,STAMP,207253,NEFF PRESS</v>
          </cell>
        </row>
        <row r="5165">
          <cell r="B5165" t="str">
            <v>ZSD-800935</v>
          </cell>
          <cell r="C5165" t="str">
            <v>MISSING</v>
          </cell>
          <cell r="D5165">
            <v>700</v>
          </cell>
          <cell r="G5165">
            <v>38091</v>
          </cell>
          <cell r="M5165" t="str">
            <v>PLATE,STAMP,3078310,NEFF PRESS</v>
          </cell>
        </row>
        <row r="5166">
          <cell r="B5166" t="str">
            <v>ZSD-800936</v>
          </cell>
          <cell r="C5166" t="str">
            <v>MISSING</v>
          </cell>
          <cell r="D5166">
            <v>700</v>
          </cell>
          <cell r="G5166">
            <v>38091</v>
          </cell>
          <cell r="M5166" t="str">
            <v>PLATE,STAMP,207251,NEFEF PRESS</v>
          </cell>
        </row>
        <row r="5167">
          <cell r="B5167" t="str">
            <v>ZSD-800937</v>
          </cell>
          <cell r="C5167" t="str">
            <v>MISSING</v>
          </cell>
          <cell r="D5167">
            <v>700</v>
          </cell>
          <cell r="G5167">
            <v>38091</v>
          </cell>
          <cell r="M5167" t="str">
            <v>PLATE,STAMP,207252,NEFF PRESS</v>
          </cell>
        </row>
        <row r="5168">
          <cell r="B5168" t="str">
            <v>ZSD-800938</v>
          </cell>
          <cell r="C5168" t="str">
            <v>MISSING</v>
          </cell>
          <cell r="D5168">
            <v>700</v>
          </cell>
          <cell r="G5168">
            <v>38091</v>
          </cell>
          <cell r="M5168" t="str">
            <v>PLATE,STAMP,3609824,NEFF PRESS</v>
          </cell>
        </row>
        <row r="5169">
          <cell r="B5169" t="str">
            <v>ZSD-800939</v>
          </cell>
          <cell r="C5169" t="str">
            <v>MISSING</v>
          </cell>
          <cell r="D5169">
            <v>700</v>
          </cell>
          <cell r="G5169">
            <v>38091</v>
          </cell>
          <cell r="M5169" t="str">
            <v>PLATE,STAMP,142689,NEFF PRESS</v>
          </cell>
        </row>
        <row r="5170">
          <cell r="B5170" t="str">
            <v>ZSD-800940</v>
          </cell>
          <cell r="C5170" t="str">
            <v>MISSING</v>
          </cell>
          <cell r="D5170">
            <v>700</v>
          </cell>
          <cell r="G5170">
            <v>38091</v>
          </cell>
          <cell r="M5170" t="str">
            <v>PLATE,STAMP,3609838,NEFF PRESS</v>
          </cell>
        </row>
        <row r="5171">
          <cell r="B5171" t="str">
            <v>ZSD-800941</v>
          </cell>
          <cell r="C5171" t="str">
            <v>MISSING</v>
          </cell>
          <cell r="D5171">
            <v>700</v>
          </cell>
          <cell r="G5171">
            <v>38106</v>
          </cell>
          <cell r="M5171" t="str">
            <v>STEEL STAMP TIMING MARK "II"</v>
          </cell>
        </row>
        <row r="5172">
          <cell r="B5172" t="str">
            <v>ZSD-800967</v>
          </cell>
          <cell r="C5172" t="str">
            <v>MISSING</v>
          </cell>
          <cell r="D5172">
            <v>700</v>
          </cell>
          <cell r="G5172">
            <v>38091</v>
          </cell>
          <cell r="M5172" t="str">
            <v>PLATE,STAMP 3680549 3680520 NEFF</v>
          </cell>
        </row>
        <row r="5173">
          <cell r="B5173" t="str">
            <v>ZSD-800968</v>
          </cell>
          <cell r="C5173" t="str">
            <v>MISSING</v>
          </cell>
          <cell r="D5173">
            <v>700</v>
          </cell>
          <cell r="G5173">
            <v>38091</v>
          </cell>
          <cell r="M5173" t="str">
            <v>PLATE,STAMP 3680544 3680546 NEFF</v>
          </cell>
        </row>
        <row r="5174">
          <cell r="B5174" t="str">
            <v>ZSD-800969</v>
          </cell>
          <cell r="C5174" t="str">
            <v>MISSING</v>
          </cell>
          <cell r="D5174">
            <v>700</v>
          </cell>
          <cell r="G5174">
            <v>38091</v>
          </cell>
          <cell r="M5174" t="str">
            <v>PLATE,STAMP 3680550 NEFF</v>
          </cell>
        </row>
        <row r="5175">
          <cell r="B5175" t="str">
            <v>ZSD-800970</v>
          </cell>
          <cell r="C5175" t="str">
            <v>MISSING</v>
          </cell>
          <cell r="D5175">
            <v>700</v>
          </cell>
          <cell r="G5175">
            <v>38091</v>
          </cell>
          <cell r="M5175" t="str">
            <v>STAMP PLATE</v>
          </cell>
        </row>
        <row r="5176">
          <cell r="B5176" t="str">
            <v>ZSD-800971</v>
          </cell>
          <cell r="C5176" t="str">
            <v>MISSING</v>
          </cell>
          <cell r="D5176">
            <v>700</v>
          </cell>
          <cell r="G5176">
            <v>38091</v>
          </cell>
          <cell r="M5176" t="str">
            <v>PLATE,STAMP  3680547 NEFF</v>
          </cell>
        </row>
        <row r="5177">
          <cell r="B5177" t="str">
            <v>ZSD-800972</v>
          </cell>
          <cell r="C5177" t="str">
            <v>MISSING</v>
          </cell>
          <cell r="D5177">
            <v>700</v>
          </cell>
          <cell r="G5177">
            <v>38091</v>
          </cell>
          <cell r="M5177" t="str">
            <v>PLATE,STAMP 3680542 NEFF</v>
          </cell>
        </row>
        <row r="5178">
          <cell r="B5178" t="str">
            <v>ZSD-800973</v>
          </cell>
          <cell r="C5178" t="str">
            <v>MISSING</v>
          </cell>
          <cell r="D5178">
            <v>700</v>
          </cell>
          <cell r="G5178">
            <v>38091</v>
          </cell>
          <cell r="M5178" t="str">
            <v>PLATE,STAMP 3680522 NEFF</v>
          </cell>
        </row>
        <row r="5179">
          <cell r="B5179" t="str">
            <v>ZSD-800974</v>
          </cell>
          <cell r="C5179" t="str">
            <v>MISSING</v>
          </cell>
          <cell r="D5179">
            <v>700</v>
          </cell>
          <cell r="G5179">
            <v>38091</v>
          </cell>
          <cell r="M5179" t="str">
            <v>PLATE,STAMP 3680521 NEFF</v>
          </cell>
        </row>
        <row r="5180">
          <cell r="B5180" t="str">
            <v>ZSD-801023</v>
          </cell>
          <cell r="C5180" t="str">
            <v>MISSING</v>
          </cell>
          <cell r="D5180">
            <v>700</v>
          </cell>
          <cell r="G5180">
            <v>38091</v>
          </cell>
          <cell r="M5180" t="str">
            <v>PIN RROUND LOCK 5/16X1/4#423-03 NEFF</v>
          </cell>
        </row>
        <row r="5181">
          <cell r="B5181" t="str">
            <v>ZSD-801024</v>
          </cell>
          <cell r="C5181" t="str">
            <v>MISSING</v>
          </cell>
          <cell r="D5181">
            <v>700</v>
          </cell>
          <cell r="G5181">
            <v>38091</v>
          </cell>
          <cell r="M5181" t="str">
            <v>PIN DIAMOND LOCATOR1/2X3/8 420-08 NE</v>
          </cell>
        </row>
        <row r="5182">
          <cell r="B5182" t="str">
            <v>ZSD-801025</v>
          </cell>
          <cell r="C5182" t="str">
            <v>MISSING</v>
          </cell>
          <cell r="D5182">
            <v>700</v>
          </cell>
          <cell r="G5182">
            <v>38091</v>
          </cell>
          <cell r="M5182" t="str">
            <v>PIN DIAMONDLOCATING5/16X1/4 420-03NE</v>
          </cell>
        </row>
        <row r="5183">
          <cell r="B5183" t="str">
            <v>ZSD-801037</v>
          </cell>
          <cell r="C5183" t="str">
            <v>MISSING</v>
          </cell>
          <cell r="D5183">
            <v>700</v>
          </cell>
          <cell r="F5183" t="str">
            <v>X</v>
          </cell>
          <cell r="G5183">
            <v>38036</v>
          </cell>
          <cell r="M5183" t="str">
            <v>BEARING BALL CAGE*BORDON SUPPLY*NEFF</v>
          </cell>
        </row>
        <row r="5184">
          <cell r="B5184" t="str">
            <v>ZSD-801079</v>
          </cell>
          <cell r="C5184" t="str">
            <v>MISSING</v>
          </cell>
          <cell r="D5184">
            <v>700</v>
          </cell>
          <cell r="G5184">
            <v>38091</v>
          </cell>
          <cell r="M5184" t="str">
            <v>STAMP PLATE,NEFF PRESS#3681204</v>
          </cell>
        </row>
        <row r="5185">
          <cell r="B5185" t="str">
            <v>ZSD-801146</v>
          </cell>
          <cell r="C5185" t="str">
            <v>MISSING</v>
          </cell>
          <cell r="D5185">
            <v>700</v>
          </cell>
          <cell r="F5185" t="str">
            <v>X</v>
          </cell>
          <cell r="G5185">
            <v>37886</v>
          </cell>
          <cell r="M5185" t="str">
            <v>STEEL STAMP LETTER "P"</v>
          </cell>
        </row>
        <row r="5186">
          <cell r="B5186" t="str">
            <v>ZSD-801147</v>
          </cell>
          <cell r="C5186" t="str">
            <v>MISSING</v>
          </cell>
          <cell r="D5186">
            <v>700</v>
          </cell>
          <cell r="F5186" t="str">
            <v>X</v>
          </cell>
          <cell r="G5186">
            <v>37886</v>
          </cell>
          <cell r="M5186" t="str">
            <v>STEEL STAMP LETTER "G" FOR ACC GEAR</v>
          </cell>
        </row>
        <row r="5187">
          <cell r="B5187" t="str">
            <v>ZSD-801148</v>
          </cell>
          <cell r="C5187" t="str">
            <v>MISSING</v>
          </cell>
          <cell r="D5187">
            <v>700</v>
          </cell>
          <cell r="F5187" t="str">
            <v>X</v>
          </cell>
          <cell r="G5187">
            <v>37886</v>
          </cell>
          <cell r="M5187" t="str">
            <v>STEEL STAMP LETTER "A" FOR ACC GEAR</v>
          </cell>
        </row>
        <row r="5188">
          <cell r="B5188" t="str">
            <v>ZSD-801149</v>
          </cell>
          <cell r="C5188" t="str">
            <v>MISSING</v>
          </cell>
          <cell r="D5188">
            <v>700</v>
          </cell>
          <cell r="F5188" t="str">
            <v>X</v>
          </cell>
          <cell r="G5188">
            <v>37886</v>
          </cell>
          <cell r="M5188" t="str">
            <v>steel stamp letter "S" FOR ACC GEAR</v>
          </cell>
        </row>
        <row r="5189">
          <cell r="B5189" t="str">
            <v>ZSD-801150</v>
          </cell>
          <cell r="C5189" t="str">
            <v>MISSING</v>
          </cell>
          <cell r="D5189">
            <v>700</v>
          </cell>
          <cell r="F5189" t="str">
            <v>X</v>
          </cell>
          <cell r="G5189">
            <v>37886</v>
          </cell>
          <cell r="M5189" t="str">
            <v>STEEL STAMP LRTTER "U" FOR ACC GEARS</v>
          </cell>
        </row>
        <row r="5190">
          <cell r="B5190" t="str">
            <v>ZSD-801151</v>
          </cell>
          <cell r="C5190" t="str">
            <v>MISSING</v>
          </cell>
          <cell r="D5190">
            <v>700</v>
          </cell>
          <cell r="F5190" t="str">
            <v>X</v>
          </cell>
          <cell r="G5190">
            <v>37886</v>
          </cell>
          <cell r="M5190" t="str">
            <v>STEEL STAMP NUMBER "1" FOR ACC GEARS</v>
          </cell>
        </row>
        <row r="5191">
          <cell r="B5191" t="str">
            <v>ZSD-801152</v>
          </cell>
          <cell r="C5191" t="str">
            <v>MISSING</v>
          </cell>
          <cell r="D5191">
            <v>700</v>
          </cell>
          <cell r="F5191" t="str">
            <v>X</v>
          </cell>
          <cell r="G5191">
            <v>37886</v>
          </cell>
          <cell r="M5191" t="str">
            <v>STEEL STAMP NUMBER "2" ACC GEARS</v>
          </cell>
        </row>
        <row r="5192">
          <cell r="B5192" t="str">
            <v>ZSD-801153</v>
          </cell>
          <cell r="C5192" t="str">
            <v>MISSING</v>
          </cell>
          <cell r="D5192">
            <v>700</v>
          </cell>
          <cell r="F5192" t="str">
            <v>X</v>
          </cell>
          <cell r="G5192">
            <v>37694</v>
          </cell>
          <cell r="M5192" t="str">
            <v>STEEL STAMP NUMBER "3"FOR ACC GEARS</v>
          </cell>
        </row>
        <row r="5193">
          <cell r="B5193" t="str">
            <v>ZSD-801154</v>
          </cell>
          <cell r="C5193" t="str">
            <v>MISSING</v>
          </cell>
          <cell r="D5193">
            <v>700</v>
          </cell>
          <cell r="F5193" t="str">
            <v>X</v>
          </cell>
          <cell r="G5193">
            <v>37886</v>
          </cell>
          <cell r="M5193" t="str">
            <v>STEEL STAMP NUMBER "4"</v>
          </cell>
        </row>
        <row r="5194">
          <cell r="B5194" t="str">
            <v>ZSD-801155</v>
          </cell>
          <cell r="C5194" t="str">
            <v>MISSING</v>
          </cell>
          <cell r="D5194">
            <v>700</v>
          </cell>
          <cell r="F5194" t="str">
            <v>X</v>
          </cell>
          <cell r="G5194">
            <v>37886</v>
          </cell>
          <cell r="M5194" t="str">
            <v>STEEL STAMP NUMBER "5"</v>
          </cell>
        </row>
        <row r="5195">
          <cell r="B5195" t="str">
            <v>ZSD-801156</v>
          </cell>
          <cell r="C5195" t="str">
            <v>MISSING</v>
          </cell>
          <cell r="D5195">
            <v>700</v>
          </cell>
          <cell r="F5195" t="str">
            <v>X</v>
          </cell>
          <cell r="G5195">
            <v>37694</v>
          </cell>
          <cell r="M5195" t="str">
            <v>STEEL STAMP NUMBER "6"</v>
          </cell>
        </row>
        <row r="5196">
          <cell r="B5196" t="str">
            <v>ZSD-801157</v>
          </cell>
          <cell r="C5196" t="str">
            <v>MISSING</v>
          </cell>
          <cell r="D5196">
            <v>700</v>
          </cell>
          <cell r="F5196" t="str">
            <v>X</v>
          </cell>
          <cell r="G5196">
            <v>37886</v>
          </cell>
          <cell r="M5196" t="str">
            <v>STEEL STAMP NUMBER "7" FOR ACC GEARS</v>
          </cell>
        </row>
        <row r="5197">
          <cell r="B5197" t="str">
            <v>ZSD-801158</v>
          </cell>
          <cell r="C5197" t="str">
            <v>MISSING</v>
          </cell>
          <cell r="D5197">
            <v>700</v>
          </cell>
          <cell r="F5197" t="str">
            <v>X</v>
          </cell>
          <cell r="G5197">
            <v>37694</v>
          </cell>
          <cell r="M5197" t="str">
            <v>STEEL STAMP NUMBER "8"</v>
          </cell>
        </row>
        <row r="5198">
          <cell r="B5198" t="str">
            <v>ZSD-801159</v>
          </cell>
          <cell r="C5198" t="str">
            <v>MISSING</v>
          </cell>
          <cell r="D5198">
            <v>700</v>
          </cell>
          <cell r="F5198" t="str">
            <v>X</v>
          </cell>
          <cell r="G5198">
            <v>37886</v>
          </cell>
          <cell r="M5198" t="str">
            <v>STEEL STAMP "9" FOR ACC GEAR</v>
          </cell>
        </row>
        <row r="5199">
          <cell r="B5199" t="str">
            <v>ZSD-801160</v>
          </cell>
          <cell r="C5199" t="str">
            <v>MISSING</v>
          </cell>
          <cell r="D5199">
            <v>700</v>
          </cell>
          <cell r="F5199" t="str">
            <v>X</v>
          </cell>
          <cell r="G5199">
            <v>37886</v>
          </cell>
          <cell r="M5199" t="str">
            <v>STEEL STAMP NUMBER "O"</v>
          </cell>
        </row>
        <row r="5200">
          <cell r="B5200" t="str">
            <v>ZSD-801176</v>
          </cell>
          <cell r="C5200" t="str">
            <v>MISSING</v>
          </cell>
          <cell r="D5200">
            <v>700</v>
          </cell>
          <cell r="G5200">
            <v>38014</v>
          </cell>
          <cell r="M5200" t="str">
            <v>carr lane #cl-217-dlt loc. pin 550 s</v>
          </cell>
        </row>
        <row r="5201">
          <cell r="B5201" t="str">
            <v>ZSD-801188</v>
          </cell>
          <cell r="C5201" t="str">
            <v>MISSING</v>
          </cell>
          <cell r="D5201">
            <v>700</v>
          </cell>
          <cell r="G5201">
            <v>38106</v>
          </cell>
          <cell r="M5201" t="str">
            <v>08C-00706-000 STAMP PLATE PT# 368166</v>
          </cell>
        </row>
        <row r="5202">
          <cell r="B5202" t="str">
            <v>ZSD-801192</v>
          </cell>
          <cell r="C5202" t="str">
            <v>MISSING</v>
          </cell>
          <cell r="D5202">
            <v>700</v>
          </cell>
          <cell r="G5202">
            <v>38091</v>
          </cell>
          <cell r="M5202" t="str">
            <v>KEY FOR STAMP PLUG PT.# 3084445</v>
          </cell>
        </row>
        <row r="5203">
          <cell r="B5203" t="str">
            <v>ZSD-801193</v>
          </cell>
          <cell r="C5203" t="str">
            <v>MISSING</v>
          </cell>
          <cell r="D5203">
            <v>700</v>
          </cell>
          <cell r="G5203">
            <v>38091</v>
          </cell>
          <cell r="M5203" t="str">
            <v>KEY FOR STAMP PLUG PT #3014614</v>
          </cell>
        </row>
        <row r="5204">
          <cell r="B5204" t="str">
            <v>ZSD-801194</v>
          </cell>
          <cell r="C5204" t="str">
            <v>MISSING</v>
          </cell>
          <cell r="D5204">
            <v>700</v>
          </cell>
          <cell r="G5204">
            <v>38091</v>
          </cell>
          <cell r="M5204" t="str">
            <v>KEY FOR STAMP PLUG PT.# 207259</v>
          </cell>
        </row>
        <row r="5205">
          <cell r="B5205" t="str">
            <v>ZSD-801196</v>
          </cell>
          <cell r="C5205" t="str">
            <v>MISSING</v>
          </cell>
          <cell r="D5205">
            <v>700</v>
          </cell>
          <cell r="G5205">
            <v>38091</v>
          </cell>
          <cell r="M5205" t="str">
            <v>KEY FOR STAMP PLUG PT.# 3073344</v>
          </cell>
        </row>
        <row r="5206">
          <cell r="B5206" t="str">
            <v>ZSD-801197</v>
          </cell>
          <cell r="C5206" t="str">
            <v>MISSING</v>
          </cell>
          <cell r="D5206">
            <v>700</v>
          </cell>
          <cell r="G5206">
            <v>38091</v>
          </cell>
          <cell r="M5206" t="str">
            <v>KEY FOR STAMP PLUG PT.# 3090484</v>
          </cell>
        </row>
        <row r="5207">
          <cell r="B5207" t="str">
            <v>ZSD-801198</v>
          </cell>
          <cell r="C5207" t="str">
            <v>MISSING</v>
          </cell>
          <cell r="D5207">
            <v>700</v>
          </cell>
          <cell r="G5207">
            <v>38091</v>
          </cell>
          <cell r="M5207" t="str">
            <v>KEY FOR STAMP PLUG PT.# 3401439</v>
          </cell>
        </row>
        <row r="5208">
          <cell r="B5208" t="str">
            <v>ZSD-801199</v>
          </cell>
          <cell r="C5208" t="str">
            <v>MISSING</v>
          </cell>
          <cell r="D5208">
            <v>700</v>
          </cell>
          <cell r="G5208">
            <v>38091</v>
          </cell>
          <cell r="M5208" t="str">
            <v>KEY FOR STAMP PLUG PT.# 207248</v>
          </cell>
        </row>
        <row r="5209">
          <cell r="B5209" t="str">
            <v>ZSD-801200</v>
          </cell>
          <cell r="C5209" t="str">
            <v>MISSING</v>
          </cell>
          <cell r="D5209">
            <v>700</v>
          </cell>
          <cell r="G5209">
            <v>38091</v>
          </cell>
          <cell r="M5209" t="str">
            <v>KEY FOR STAMP PLUG PT.# 3329533</v>
          </cell>
        </row>
        <row r="5210">
          <cell r="B5210" t="str">
            <v>ZSD-801201</v>
          </cell>
          <cell r="C5210" t="str">
            <v>MISSING</v>
          </cell>
          <cell r="D5210">
            <v>700</v>
          </cell>
          <cell r="G5210">
            <v>38091</v>
          </cell>
          <cell r="M5210" t="str">
            <v>STAMP PLATE FOR PT # 3008971</v>
          </cell>
        </row>
        <row r="5211">
          <cell r="B5211" t="str">
            <v>ZSD-801202</v>
          </cell>
          <cell r="C5211" t="str">
            <v>MISSING</v>
          </cell>
          <cell r="D5211">
            <v>700</v>
          </cell>
          <cell r="G5211">
            <v>38091</v>
          </cell>
          <cell r="M5211" t="str">
            <v>STAMP PLATE FOR PT# 3008970</v>
          </cell>
        </row>
        <row r="5212">
          <cell r="B5212" t="str">
            <v>ZSD-801203</v>
          </cell>
          <cell r="C5212" t="str">
            <v>MISSING</v>
          </cell>
          <cell r="D5212">
            <v>700</v>
          </cell>
          <cell r="G5212">
            <v>38091</v>
          </cell>
          <cell r="M5212" t="str">
            <v>STAMP PLATE FOR PT#3417775</v>
          </cell>
        </row>
        <row r="5213">
          <cell r="B5213" t="str">
            <v>ZSD-801204</v>
          </cell>
          <cell r="C5213" t="str">
            <v>MISSING</v>
          </cell>
          <cell r="D5213">
            <v>700</v>
          </cell>
          <cell r="G5213">
            <v>38091</v>
          </cell>
          <cell r="M5213" t="str">
            <v>STAMP PLATE FOR PT.# 206747</v>
          </cell>
        </row>
        <row r="5214">
          <cell r="B5214" t="str">
            <v>ZSD-801205</v>
          </cell>
          <cell r="C5214" t="str">
            <v>MISSING</v>
          </cell>
          <cell r="D5214">
            <v>700</v>
          </cell>
          <cell r="G5214">
            <v>38091</v>
          </cell>
          <cell r="M5214" t="str">
            <v>KEY FOR STAMP PLUG PT# 3035195</v>
          </cell>
        </row>
        <row r="5215">
          <cell r="B5215" t="str">
            <v>ZSD-801206</v>
          </cell>
          <cell r="C5215" t="str">
            <v>MISSING</v>
          </cell>
          <cell r="D5215">
            <v>700</v>
          </cell>
          <cell r="G5215">
            <v>38091</v>
          </cell>
          <cell r="M5215" t="str">
            <v>KEY FOR STAMP PLUG PT.# 3073343</v>
          </cell>
        </row>
        <row r="5216">
          <cell r="B5216" t="str">
            <v>ZSD-801207</v>
          </cell>
          <cell r="C5216" t="str">
            <v>MISSING</v>
          </cell>
          <cell r="D5216">
            <v>700</v>
          </cell>
          <cell r="G5216">
            <v>38091</v>
          </cell>
          <cell r="M5216" t="str">
            <v>STAMP PLATE FOR PT.# 3681204</v>
          </cell>
        </row>
        <row r="5217">
          <cell r="B5217" t="str">
            <v>ZSD-801208</v>
          </cell>
          <cell r="C5217" t="str">
            <v>MISSING</v>
          </cell>
          <cell r="D5217">
            <v>700</v>
          </cell>
          <cell r="G5217">
            <v>38091</v>
          </cell>
          <cell r="M5217" t="str">
            <v>KEY FOR STAMP PLUG PT.# 207253</v>
          </cell>
        </row>
        <row r="5218">
          <cell r="B5218" t="str">
            <v>ZSD-801209</v>
          </cell>
          <cell r="C5218" t="str">
            <v>MISSING</v>
          </cell>
          <cell r="D5218">
            <v>700</v>
          </cell>
          <cell r="G5218">
            <v>38091</v>
          </cell>
          <cell r="M5218" t="str">
            <v>08C-00702-000 DET#012 KEY FOR STAMP</v>
          </cell>
        </row>
        <row r="5219">
          <cell r="B5219" t="str">
            <v>ZSD-801210</v>
          </cell>
          <cell r="C5219" t="str">
            <v>MISSING</v>
          </cell>
          <cell r="D5219">
            <v>700</v>
          </cell>
          <cell r="G5219">
            <v>38091</v>
          </cell>
          <cell r="M5219" t="str">
            <v>KEY FOR STAMP PLUG # 142689</v>
          </cell>
        </row>
        <row r="5220">
          <cell r="B5220" t="str">
            <v>ZSD-801211</v>
          </cell>
          <cell r="C5220" t="str">
            <v>MISSING</v>
          </cell>
          <cell r="D5220">
            <v>700</v>
          </cell>
          <cell r="G5220">
            <v>38091</v>
          </cell>
          <cell r="M5220" t="str">
            <v>STAMP PLATE FOR PT.# 3099317</v>
          </cell>
        </row>
        <row r="5221">
          <cell r="B5221" t="str">
            <v>ZSD-801212</v>
          </cell>
          <cell r="C5221" t="str">
            <v>MISSING</v>
          </cell>
          <cell r="D5221">
            <v>700</v>
          </cell>
          <cell r="G5221">
            <v>38091</v>
          </cell>
          <cell r="M5221" t="str">
            <v>STAMP PLATE FOR PT.# 3099324</v>
          </cell>
        </row>
        <row r="5222">
          <cell r="B5222" t="str">
            <v>ZSD-801213</v>
          </cell>
          <cell r="C5222" t="str">
            <v>MISSING</v>
          </cell>
          <cell r="D5222">
            <v>700</v>
          </cell>
          <cell r="G5222">
            <v>38091</v>
          </cell>
          <cell r="M5222" t="str">
            <v>STAMP PLATE FOR PT.# 3077573</v>
          </cell>
        </row>
        <row r="5223">
          <cell r="B5223" t="str">
            <v>ZSD-801214</v>
          </cell>
          <cell r="C5223" t="str">
            <v>MISSING</v>
          </cell>
          <cell r="D5223">
            <v>700</v>
          </cell>
          <cell r="G5223">
            <v>38091</v>
          </cell>
          <cell r="M5223" t="str">
            <v>STAMP PLATE FOR PT.# 3417776</v>
          </cell>
        </row>
        <row r="5224">
          <cell r="B5224" t="str">
            <v>ZSD-801215</v>
          </cell>
          <cell r="C5224" t="str">
            <v>MISSING</v>
          </cell>
          <cell r="D5224">
            <v>700</v>
          </cell>
          <cell r="G5224">
            <v>37861</v>
          </cell>
          <cell r="M5224" t="str">
            <v>HARD TURN JAWS OP.295 FOR PN'S 0488/</v>
          </cell>
        </row>
        <row r="5225">
          <cell r="B5225" t="str">
            <v>ZSD-801216</v>
          </cell>
          <cell r="C5225" t="str">
            <v>MISSING</v>
          </cell>
          <cell r="D5225">
            <v>700</v>
          </cell>
          <cell r="G5225">
            <v>38091</v>
          </cell>
          <cell r="M5225" t="str">
            <v>L-88-22 LINER BUSHING          CARR</v>
          </cell>
        </row>
        <row r="5226">
          <cell r="B5226" t="str">
            <v>ZSD-801217</v>
          </cell>
          <cell r="C5226" t="str">
            <v>MISSING</v>
          </cell>
          <cell r="D5226">
            <v>700</v>
          </cell>
          <cell r="G5226">
            <v>38091</v>
          </cell>
          <cell r="M5226" t="str">
            <v>LS-1 LOCKING SCREW            CARR L</v>
          </cell>
        </row>
        <row r="5227">
          <cell r="B5227" t="str">
            <v>ZSD-801218</v>
          </cell>
          <cell r="C5227" t="str">
            <v>MISSING</v>
          </cell>
          <cell r="D5227">
            <v>700</v>
          </cell>
          <cell r="G5227">
            <v>38091</v>
          </cell>
          <cell r="M5227" t="str">
            <v>L-32-8 LINER BUSHING           CARR</v>
          </cell>
        </row>
        <row r="5228">
          <cell r="B5228" t="str">
            <v>ZSD-801221</v>
          </cell>
          <cell r="C5228" t="str">
            <v>MISSING</v>
          </cell>
          <cell r="D5228">
            <v>700</v>
          </cell>
          <cell r="G5228">
            <v>38154</v>
          </cell>
          <cell r="M5228" t="str">
            <v>08c-00702-000 det.009 stamp plate302</v>
          </cell>
        </row>
        <row r="5229">
          <cell r="B5229" t="str">
            <v>ZSD-801223</v>
          </cell>
          <cell r="C5229" t="str">
            <v>MISSING</v>
          </cell>
          <cell r="D5229">
            <v>700</v>
          </cell>
          <cell r="G5229">
            <v>38091</v>
          </cell>
          <cell r="M5229" t="str">
            <v>08C-00702-000 DET.72 STAMP PLATE 316</v>
          </cell>
        </row>
        <row r="5230">
          <cell r="B5230" t="str">
            <v>ZSD-801224</v>
          </cell>
          <cell r="C5230" t="str">
            <v>MISSING</v>
          </cell>
          <cell r="D5230">
            <v>700</v>
          </cell>
          <cell r="G5230">
            <v>38091</v>
          </cell>
          <cell r="M5230" t="str">
            <v>08C-00702-000 DET.71 STAMP PLATE 304</v>
          </cell>
        </row>
        <row r="5231">
          <cell r="B5231" t="str">
            <v>ZSD-801228</v>
          </cell>
          <cell r="C5231" t="str">
            <v>MISSING</v>
          </cell>
          <cell r="D5231">
            <v>700</v>
          </cell>
          <cell r="G5231">
            <v>38091</v>
          </cell>
          <cell r="M5231" t="str">
            <v>STAMP PLATE</v>
          </cell>
        </row>
        <row r="5232">
          <cell r="B5232" t="str">
            <v>ZSD-801240</v>
          </cell>
          <cell r="C5232" t="str">
            <v>MISSING</v>
          </cell>
          <cell r="D5232">
            <v>700</v>
          </cell>
          <cell r="G5232">
            <v>38091</v>
          </cell>
          <cell r="M5232" t="str">
            <v>stamp plate det054 for 3254199  DEL.</v>
          </cell>
        </row>
        <row r="5233">
          <cell r="B5233" t="str">
            <v>ZSD-801241</v>
          </cell>
          <cell r="C5233" t="str">
            <v>MISSING</v>
          </cell>
          <cell r="D5233">
            <v>700</v>
          </cell>
          <cell r="G5233">
            <v>38091</v>
          </cell>
          <cell r="M5233" t="str">
            <v>stamp plate det054 for 3053129</v>
          </cell>
        </row>
        <row r="5234">
          <cell r="B5234" t="str">
            <v>ZSD-801246</v>
          </cell>
          <cell r="C5234" t="str">
            <v>MISSING</v>
          </cell>
          <cell r="D5234">
            <v>700</v>
          </cell>
          <cell r="G5234">
            <v>38091</v>
          </cell>
          <cell r="M5234" t="str">
            <v>stamp plate for p/n 3002901 det#054</v>
          </cell>
        </row>
        <row r="5235">
          <cell r="B5235" t="str">
            <v>ZSD-801255</v>
          </cell>
          <cell r="C5235" t="str">
            <v>MISSING</v>
          </cell>
          <cell r="D5235">
            <v>700</v>
          </cell>
          <cell r="G5235">
            <v>38106</v>
          </cell>
          <cell r="M5235" t="str">
            <v>STEEL STAMP LETTER "P"</v>
          </cell>
        </row>
        <row r="5236">
          <cell r="B5236" t="str">
            <v>ZSD-801256</v>
          </cell>
          <cell r="C5236" t="str">
            <v>MISSING</v>
          </cell>
          <cell r="D5236">
            <v>700</v>
          </cell>
          <cell r="G5236">
            <v>38106</v>
          </cell>
          <cell r="M5236" t="str">
            <v>STEEL STAMP LETTER "G"</v>
          </cell>
        </row>
        <row r="5237">
          <cell r="B5237" t="str">
            <v>ZSD-801257</v>
          </cell>
          <cell r="C5237" t="str">
            <v>MISSING</v>
          </cell>
          <cell r="D5237">
            <v>700</v>
          </cell>
          <cell r="G5237">
            <v>38106</v>
          </cell>
          <cell r="M5237" t="str">
            <v>STEEL STAMP LETTER "U"</v>
          </cell>
        </row>
        <row r="5238">
          <cell r="B5238" t="str">
            <v>ZSD-801258</v>
          </cell>
          <cell r="C5238" t="str">
            <v>MISSING</v>
          </cell>
          <cell r="D5238">
            <v>700</v>
          </cell>
          <cell r="G5238">
            <v>38106</v>
          </cell>
          <cell r="M5238" t="str">
            <v>STEEL STAMP LETTER "S"</v>
          </cell>
        </row>
        <row r="5239">
          <cell r="B5239" t="str">
            <v>ZSD-801259</v>
          </cell>
          <cell r="C5239" t="str">
            <v>MISSING</v>
          </cell>
          <cell r="D5239">
            <v>700</v>
          </cell>
          <cell r="G5239">
            <v>38106</v>
          </cell>
          <cell r="M5239" t="str">
            <v>STEEL STAMP LETTER "A"</v>
          </cell>
        </row>
        <row r="5240">
          <cell r="B5240" t="str">
            <v>ZSD-801260</v>
          </cell>
          <cell r="C5240" t="str">
            <v>MISSING</v>
          </cell>
          <cell r="D5240">
            <v>700</v>
          </cell>
          <cell r="G5240">
            <v>38106</v>
          </cell>
          <cell r="M5240" t="str">
            <v>STEEL STAMP NUMBER "0"</v>
          </cell>
        </row>
        <row r="5241">
          <cell r="B5241" t="str">
            <v>ZSD-801261</v>
          </cell>
          <cell r="C5241" t="str">
            <v>MISSING</v>
          </cell>
          <cell r="D5241">
            <v>700</v>
          </cell>
          <cell r="G5241">
            <v>38106</v>
          </cell>
          <cell r="M5241" t="str">
            <v>STEEL STAMP NUMBER "1"</v>
          </cell>
        </row>
        <row r="5242">
          <cell r="B5242" t="str">
            <v>ZSD-801262</v>
          </cell>
          <cell r="C5242" t="str">
            <v>MISSING</v>
          </cell>
          <cell r="D5242">
            <v>700</v>
          </cell>
          <cell r="G5242">
            <v>38106</v>
          </cell>
          <cell r="M5242" t="str">
            <v>STEEL STAMP NUMBER "2"</v>
          </cell>
        </row>
        <row r="5243">
          <cell r="B5243" t="str">
            <v>ZSD-801263</v>
          </cell>
          <cell r="C5243" t="str">
            <v>MISSING</v>
          </cell>
          <cell r="D5243">
            <v>700</v>
          </cell>
          <cell r="G5243">
            <v>38106</v>
          </cell>
          <cell r="M5243" t="str">
            <v>STEEL STAMP NUMBER "3"</v>
          </cell>
        </row>
        <row r="5244">
          <cell r="B5244" t="str">
            <v>ZSD-801264</v>
          </cell>
          <cell r="C5244" t="str">
            <v>MISSING</v>
          </cell>
          <cell r="D5244">
            <v>700</v>
          </cell>
          <cell r="G5244">
            <v>38106</v>
          </cell>
          <cell r="M5244" t="str">
            <v>STEEL STAMP NUMBER "4"</v>
          </cell>
        </row>
        <row r="5245">
          <cell r="B5245" t="str">
            <v>ZSD-801265</v>
          </cell>
          <cell r="C5245" t="str">
            <v>MISSING</v>
          </cell>
          <cell r="D5245">
            <v>700</v>
          </cell>
          <cell r="G5245">
            <v>38106</v>
          </cell>
          <cell r="M5245" t="str">
            <v>STEEL STAMP NUMBER "5"</v>
          </cell>
        </row>
        <row r="5246">
          <cell r="B5246" t="str">
            <v>ZSD-801266</v>
          </cell>
          <cell r="C5246" t="str">
            <v>MISSING</v>
          </cell>
          <cell r="D5246">
            <v>700</v>
          </cell>
          <cell r="G5246">
            <v>38106</v>
          </cell>
          <cell r="M5246" t="str">
            <v>STEEL STAMP NUMBER "6"</v>
          </cell>
        </row>
        <row r="5247">
          <cell r="B5247" t="str">
            <v>ZSD-801267</v>
          </cell>
          <cell r="C5247" t="str">
            <v>MISSING</v>
          </cell>
          <cell r="D5247">
            <v>700</v>
          </cell>
          <cell r="G5247">
            <v>38106</v>
          </cell>
          <cell r="M5247" t="str">
            <v>STEEL STAMP NUMBER "7"</v>
          </cell>
        </row>
        <row r="5248">
          <cell r="B5248" t="str">
            <v>ZSD-801268</v>
          </cell>
          <cell r="C5248" t="str">
            <v>MISSING</v>
          </cell>
          <cell r="D5248">
            <v>700</v>
          </cell>
          <cell r="G5248">
            <v>38106</v>
          </cell>
          <cell r="M5248" t="str">
            <v>STEEL STAMP NUMBER "8"</v>
          </cell>
        </row>
        <row r="5249">
          <cell r="B5249" t="str">
            <v>ZSD-801269</v>
          </cell>
          <cell r="C5249" t="str">
            <v>MISSING</v>
          </cell>
          <cell r="D5249">
            <v>700</v>
          </cell>
          <cell r="G5249">
            <v>38106</v>
          </cell>
          <cell r="M5249" t="str">
            <v>STEEL STAMP NUMBER "9"</v>
          </cell>
        </row>
        <row r="5250">
          <cell r="B5250" t="str">
            <v>ZSD-801280</v>
          </cell>
          <cell r="C5250" t="str">
            <v>MISSING</v>
          </cell>
          <cell r="D5250">
            <v>700</v>
          </cell>
          <cell r="G5250">
            <v>38091</v>
          </cell>
          <cell r="M5250" t="str">
            <v>STAMP PLATE FOR 3918776</v>
          </cell>
        </row>
        <row r="5251">
          <cell r="B5251" t="str">
            <v>ZSD-801289</v>
          </cell>
          <cell r="C5251" t="str">
            <v>MISSING</v>
          </cell>
          <cell r="D5251">
            <v>700</v>
          </cell>
          <cell r="F5251" t="str">
            <v>X</v>
          </cell>
          <cell r="G5251">
            <v>37656</v>
          </cell>
          <cell r="M5251" t="str">
            <v>STEEL STAMP LETTER "E" 5MM CHARACTER</v>
          </cell>
        </row>
        <row r="5252">
          <cell r="B5252" t="str">
            <v>ZSD-801290</v>
          </cell>
          <cell r="C5252" t="str">
            <v>MISSING</v>
          </cell>
          <cell r="D5252">
            <v>700</v>
          </cell>
          <cell r="F5252" t="str">
            <v>X</v>
          </cell>
          <cell r="G5252">
            <v>37656</v>
          </cell>
          <cell r="M5252" t="str">
            <v>STEEL STAMP LETTER"H" 5MM CHARACTER</v>
          </cell>
        </row>
        <row r="5253">
          <cell r="B5253" t="str">
            <v>ZSD-801291</v>
          </cell>
          <cell r="C5253" t="str">
            <v>MISSING</v>
          </cell>
          <cell r="D5253">
            <v>700</v>
          </cell>
          <cell r="F5253" t="str">
            <v>X</v>
          </cell>
          <cell r="G5253">
            <v>37656</v>
          </cell>
          <cell r="M5253" t="str">
            <v>STEEL STAMP LETTER"J" 5MM CHARACTER</v>
          </cell>
        </row>
        <row r="5254">
          <cell r="B5254" t="str">
            <v>ZSD-801292</v>
          </cell>
          <cell r="C5254" t="str">
            <v>MISSING</v>
          </cell>
          <cell r="D5254">
            <v>700</v>
          </cell>
          <cell r="F5254" t="str">
            <v>X</v>
          </cell>
          <cell r="G5254">
            <v>37656</v>
          </cell>
          <cell r="M5254" t="str">
            <v>STEEL STAMP LETTER "K" 5MM CHARACTER</v>
          </cell>
        </row>
        <row r="5255">
          <cell r="B5255" t="str">
            <v>ZSD-801293</v>
          </cell>
          <cell r="C5255" t="str">
            <v>MISSING</v>
          </cell>
          <cell r="D5255">
            <v>700</v>
          </cell>
          <cell r="F5255" t="str">
            <v>X</v>
          </cell>
          <cell r="G5255">
            <v>37652</v>
          </cell>
          <cell r="M5255" t="str">
            <v>steel stamp letter "r" 5mm character</v>
          </cell>
        </row>
        <row r="5256">
          <cell r="B5256" t="str">
            <v>ZSD-801294</v>
          </cell>
          <cell r="C5256" t="str">
            <v>MISSING</v>
          </cell>
          <cell r="D5256">
            <v>700</v>
          </cell>
          <cell r="F5256" t="str">
            <v>X</v>
          </cell>
          <cell r="G5256">
            <v>37656</v>
          </cell>
          <cell r="M5256" t="str">
            <v>steel stamp letter "v"  5mm characte</v>
          </cell>
        </row>
        <row r="5257">
          <cell r="B5257" t="str">
            <v>ZSD-801295</v>
          </cell>
          <cell r="C5257" t="str">
            <v>MISSING</v>
          </cell>
          <cell r="D5257">
            <v>700</v>
          </cell>
          <cell r="G5257">
            <v>38106</v>
          </cell>
          <cell r="M5257" t="str">
            <v>CUMMINS LOGO (BRACKET WITH CENTER)</v>
          </cell>
        </row>
        <row r="5258">
          <cell r="B5258" t="str">
            <v>ZSD-801296</v>
          </cell>
          <cell r="C5258" t="str">
            <v>MISSING</v>
          </cell>
          <cell r="D5258">
            <v>700</v>
          </cell>
          <cell r="G5258">
            <v>38106</v>
          </cell>
          <cell r="M5258" t="str">
            <v>08C-00795-000 DET 29 TIMING KEY</v>
          </cell>
        </row>
        <row r="5259">
          <cell r="B5259" t="str">
            <v>ZSD-801339</v>
          </cell>
          <cell r="C5259" t="str">
            <v>MISSING</v>
          </cell>
          <cell r="D5259">
            <v>700</v>
          </cell>
          <cell r="G5259">
            <v>37984</v>
          </cell>
          <cell r="M5259" t="str">
            <v>STAMPING PLATE (ECHO GEAR)</v>
          </cell>
        </row>
        <row r="5260">
          <cell r="B5260" t="str">
            <v>ZSD-801347</v>
          </cell>
          <cell r="C5260" t="str">
            <v>MISSING</v>
          </cell>
          <cell r="D5260">
            <v>700</v>
          </cell>
          <cell r="G5260">
            <v>38091</v>
          </cell>
          <cell r="M5260" t="str">
            <v>stamping plate for p/n 779-1.5412.00</v>
          </cell>
        </row>
        <row r="5261">
          <cell r="B5261" t="str">
            <v>ZSD-801348</v>
          </cell>
          <cell r="C5261" t="str">
            <v>MISSING</v>
          </cell>
          <cell r="D5261">
            <v>700</v>
          </cell>
          <cell r="G5261">
            <v>38091</v>
          </cell>
          <cell r="M5261" t="str">
            <v>stamping plate for p/n 779.1.6436.40</v>
          </cell>
        </row>
        <row r="5262">
          <cell r="B5262" t="str">
            <v>ZSD-801355</v>
          </cell>
          <cell r="C5262" t="str">
            <v>MISSING</v>
          </cell>
          <cell r="D5262">
            <v>700</v>
          </cell>
          <cell r="G5262">
            <v>38091</v>
          </cell>
          <cell r="M5262" t="str">
            <v>08C-00702-000 STAMP PLATE FOR 309326</v>
          </cell>
        </row>
        <row r="5263">
          <cell r="B5263" t="str">
            <v>ZSD-801452</v>
          </cell>
          <cell r="C5263" t="str">
            <v>MISSING</v>
          </cell>
          <cell r="D5263">
            <v>700</v>
          </cell>
          <cell r="G5263">
            <v>38091</v>
          </cell>
          <cell r="M5263" t="str">
            <v>STAMP PLATE FOR P/N 3102742</v>
          </cell>
        </row>
        <row r="5264">
          <cell r="B5264" t="str">
            <v>ZSD-801460</v>
          </cell>
          <cell r="C5264" t="str">
            <v>MISSING</v>
          </cell>
          <cell r="D5264">
            <v>700</v>
          </cell>
          <cell r="G5264">
            <v>38106</v>
          </cell>
          <cell r="M5264" t="str">
            <v>STEEL STAMP LETTER "C"</v>
          </cell>
        </row>
        <row r="5265">
          <cell r="B5265" t="str">
            <v>ZSD-801618</v>
          </cell>
          <cell r="C5265" t="str">
            <v>MISSING</v>
          </cell>
          <cell r="D5265">
            <v>700</v>
          </cell>
          <cell r="G5265">
            <v>38106</v>
          </cell>
          <cell r="M5265" t="str">
            <v>STEEL STAMP LETTER "R"</v>
          </cell>
        </row>
        <row r="5266">
          <cell r="B5266" t="str">
            <v>ZSD-801619</v>
          </cell>
          <cell r="C5266" t="str">
            <v>MISSING</v>
          </cell>
          <cell r="D5266">
            <v>700</v>
          </cell>
          <cell r="G5266">
            <v>38106</v>
          </cell>
          <cell r="M5266" t="str">
            <v>STEEL STAMP LETTER "E"</v>
          </cell>
        </row>
        <row r="5267">
          <cell r="B5267" t="str">
            <v>ZSD-801620</v>
          </cell>
          <cell r="C5267" t="str">
            <v>MISSING</v>
          </cell>
          <cell r="D5267">
            <v>700</v>
          </cell>
          <cell r="G5267">
            <v>38106</v>
          </cell>
          <cell r="M5267" t="str">
            <v>STEEL STAMP LETTER "J"</v>
          </cell>
        </row>
        <row r="5268">
          <cell r="B5268" t="str">
            <v>ZSD-801621</v>
          </cell>
          <cell r="C5268" t="str">
            <v>MISSING</v>
          </cell>
          <cell r="D5268">
            <v>700</v>
          </cell>
          <cell r="G5268">
            <v>38106</v>
          </cell>
          <cell r="M5268" t="str">
            <v>STEEL STAMP LETTER "H"</v>
          </cell>
        </row>
        <row r="5269">
          <cell r="B5269" t="str">
            <v>ZSD-801622</v>
          </cell>
          <cell r="C5269" t="str">
            <v>MISSING</v>
          </cell>
          <cell r="D5269">
            <v>700</v>
          </cell>
          <cell r="G5269">
            <v>38106</v>
          </cell>
          <cell r="M5269" t="str">
            <v>STEEL STAMP LETTER "K"</v>
          </cell>
        </row>
        <row r="5270">
          <cell r="B5270" t="str">
            <v>ZSD-801623</v>
          </cell>
          <cell r="C5270" t="str">
            <v>MISSING</v>
          </cell>
          <cell r="D5270">
            <v>700</v>
          </cell>
          <cell r="G5270">
            <v>38106</v>
          </cell>
          <cell r="M5270" t="str">
            <v>STEEL STAMP LETTER "V"</v>
          </cell>
        </row>
        <row r="5271">
          <cell r="B5271" t="str">
            <v>ZSD-801626</v>
          </cell>
          <cell r="C5271" t="str">
            <v>MISSING</v>
          </cell>
          <cell r="D5271">
            <v>700</v>
          </cell>
          <cell r="G5271">
            <v>37855</v>
          </cell>
          <cell r="M5271" t="str">
            <v>STAMP PLATE</v>
          </cell>
        </row>
        <row r="5272">
          <cell r="B5272" t="str">
            <v>ZSD-801629</v>
          </cell>
          <cell r="C5272" t="str">
            <v>MISSING</v>
          </cell>
          <cell r="D5272">
            <v>700</v>
          </cell>
          <cell r="G5272">
            <v>38106</v>
          </cell>
          <cell r="M5272" t="str">
            <v>STEEL STAMP TIMING MARK ":"</v>
          </cell>
        </row>
        <row r="5273">
          <cell r="B5273" t="str">
            <v>ZSD-801631</v>
          </cell>
          <cell r="C5273" t="str">
            <v>MISSING</v>
          </cell>
          <cell r="D5273">
            <v>700</v>
          </cell>
          <cell r="G5273">
            <v>38106</v>
          </cell>
          <cell r="M5273" t="str">
            <v>STEEL STAMP LETTER "C"</v>
          </cell>
        </row>
        <row r="5274">
          <cell r="B5274" t="str">
            <v>ZSD-801638</v>
          </cell>
          <cell r="C5274" t="str">
            <v>MISSING</v>
          </cell>
          <cell r="D5274">
            <v>700</v>
          </cell>
          <cell r="G5274">
            <v>38106</v>
          </cell>
          <cell r="M5274" t="str">
            <v>STEEL STAMP LETTER "N"</v>
          </cell>
        </row>
        <row r="5275">
          <cell r="B5275" t="str">
            <v>ZSD-801645</v>
          </cell>
          <cell r="C5275" t="str">
            <v>MISSING</v>
          </cell>
          <cell r="D5275">
            <v>700</v>
          </cell>
          <cell r="G5275">
            <v>38106</v>
          </cell>
          <cell r="M5275" t="str">
            <v>STEEL STAMP LETTER "F"</v>
          </cell>
        </row>
        <row r="5276">
          <cell r="B5276" t="str">
            <v>ZSD-801646</v>
          </cell>
          <cell r="C5276" t="str">
            <v>MISSING</v>
          </cell>
          <cell r="D5276">
            <v>700</v>
          </cell>
          <cell r="G5276">
            <v>38106</v>
          </cell>
          <cell r="M5276" t="str">
            <v>STEEL STAMP LETTER "F"</v>
          </cell>
        </row>
        <row r="5277">
          <cell r="B5277" t="str">
            <v>ZSD-801648</v>
          </cell>
          <cell r="C5277" t="str">
            <v>MISSING</v>
          </cell>
          <cell r="D5277">
            <v>700</v>
          </cell>
          <cell r="G5277">
            <v>38148</v>
          </cell>
          <cell r="M5277" t="str">
            <v>STEEL STAMP TIMING MARK "I"</v>
          </cell>
        </row>
        <row r="5278">
          <cell r="B5278" t="str">
            <v>ZSD-801655</v>
          </cell>
          <cell r="C5278" t="str">
            <v>MISSING</v>
          </cell>
          <cell r="D5278">
            <v>700</v>
          </cell>
          <cell r="G5278">
            <v>37923</v>
          </cell>
          <cell r="M5278" t="str">
            <v>STAMP PLATE 3950135</v>
          </cell>
        </row>
        <row r="5279">
          <cell r="B5279" t="str">
            <v>ZSD-805051</v>
          </cell>
          <cell r="C5279" t="str">
            <v>MISSING</v>
          </cell>
          <cell r="D5279">
            <v>700</v>
          </cell>
          <cell r="G5279">
            <v>37854</v>
          </cell>
          <cell r="M5279" t="str">
            <v>stamp plate for p/n 149-9110</v>
          </cell>
        </row>
        <row r="5280">
          <cell r="B5280" t="str">
            <v>ZSD-805052</v>
          </cell>
          <cell r="C5280" t="str">
            <v>MISSING</v>
          </cell>
          <cell r="D5280">
            <v>700</v>
          </cell>
          <cell r="G5280">
            <v>37854</v>
          </cell>
          <cell r="M5280" t="str">
            <v>stamp plate for p/n 6i-4582</v>
          </cell>
        </row>
        <row r="5281">
          <cell r="B5281" t="str">
            <v>ZSD-805053</v>
          </cell>
          <cell r="C5281" t="str">
            <v>MISSING</v>
          </cell>
          <cell r="D5281">
            <v>700</v>
          </cell>
          <cell r="F5281" t="str">
            <v>X</v>
          </cell>
          <cell r="G5281">
            <v>38201</v>
          </cell>
          <cell r="M5281" t="str">
            <v>stamp plate for p/n 149-9106</v>
          </cell>
        </row>
        <row r="5282">
          <cell r="B5282" t="str">
            <v>ZSD-805054</v>
          </cell>
          <cell r="C5282" t="str">
            <v>MISSING</v>
          </cell>
          <cell r="D5282">
            <v>700</v>
          </cell>
          <cell r="F5282" t="str">
            <v>X</v>
          </cell>
          <cell r="G5282">
            <v>38201</v>
          </cell>
          <cell r="M5282" t="str">
            <v>stamp plate for p/n 6i-4581</v>
          </cell>
        </row>
        <row r="5283">
          <cell r="B5283" t="str">
            <v>ZSD-805055</v>
          </cell>
          <cell r="C5283" t="str">
            <v>MISSING</v>
          </cell>
          <cell r="D5283">
            <v>700</v>
          </cell>
          <cell r="G5283">
            <v>37854</v>
          </cell>
          <cell r="M5283" t="str">
            <v>stamp plate for p/n 133-7100</v>
          </cell>
        </row>
        <row r="5284">
          <cell r="B5284" t="str">
            <v>ZSD-805056</v>
          </cell>
          <cell r="C5284" t="str">
            <v>MISSING</v>
          </cell>
          <cell r="D5284">
            <v>700</v>
          </cell>
          <cell r="G5284">
            <v>37854</v>
          </cell>
          <cell r="M5284" t="str">
            <v>stamp plate for p/n 160-5120</v>
          </cell>
        </row>
        <row r="5285">
          <cell r="B5285" t="str">
            <v>ZSD-805062</v>
          </cell>
          <cell r="C5285" t="str">
            <v>MISSING</v>
          </cell>
          <cell r="D5285">
            <v>700</v>
          </cell>
          <cell r="G5285">
            <v>37942</v>
          </cell>
          <cell r="M5285" t="str">
            <v>stamp plate for 128-2659</v>
          </cell>
        </row>
        <row r="5286">
          <cell r="B5286" t="str">
            <v>ZSD-805088</v>
          </cell>
          <cell r="C5286" t="str">
            <v>MISSING</v>
          </cell>
          <cell r="D5286">
            <v>700</v>
          </cell>
          <cell r="G5286">
            <v>38014</v>
          </cell>
          <cell r="M5286" t="str">
            <v>TIMING MARK CHARACTER CAT P/N: 149-9</v>
          </cell>
        </row>
        <row r="5287">
          <cell r="B5287" t="str">
            <v>ZSD-805102</v>
          </cell>
          <cell r="C5287" t="str">
            <v>MISSING</v>
          </cell>
          <cell r="D5287">
            <v>700</v>
          </cell>
          <cell r="G5287">
            <v>37854</v>
          </cell>
          <cell r="M5287" t="str">
            <v>STAMP PLATE P/N 136-8605</v>
          </cell>
        </row>
        <row r="5288">
          <cell r="B5288" t="str">
            <v>ZSD-805107</v>
          </cell>
          <cell r="C5288" t="str">
            <v>MISSING</v>
          </cell>
          <cell r="D5288">
            <v>700</v>
          </cell>
          <cell r="G5288">
            <v>38014</v>
          </cell>
          <cell r="M5288" t="str">
            <v>TIMING MARK CHARACTER 3MM "." CAT</v>
          </cell>
        </row>
        <row r="5289">
          <cell r="B5289" t="str">
            <v>ZSD-805145</v>
          </cell>
          <cell r="C5289" t="str">
            <v>MISSING</v>
          </cell>
          <cell r="D5289">
            <v>700</v>
          </cell>
          <cell r="G5289">
            <v>37942</v>
          </cell>
          <cell r="M5289" t="str">
            <v>LOCATOR KEY FOR CAT #149-9110</v>
          </cell>
        </row>
        <row r="5290">
          <cell r="B5290" t="str">
            <v>ZSD-805147</v>
          </cell>
          <cell r="C5290" t="str">
            <v>MISSING</v>
          </cell>
          <cell r="D5290">
            <v>700</v>
          </cell>
          <cell r="G5290">
            <v>37854</v>
          </cell>
          <cell r="M5290" t="str">
            <v>STAMP PLATE FOR P/N 151-2940 CAT</v>
          </cell>
        </row>
        <row r="5291">
          <cell r="B5291" t="str">
            <v>ZSD-805148</v>
          </cell>
          <cell r="C5291" t="str">
            <v>MISSING</v>
          </cell>
          <cell r="D5291">
            <v>700</v>
          </cell>
          <cell r="G5291">
            <v>37854</v>
          </cell>
          <cell r="M5291" t="str">
            <v>STAMP PLATE</v>
          </cell>
        </row>
        <row r="5292">
          <cell r="B5292" t="str">
            <v>ZSD-805149</v>
          </cell>
          <cell r="C5292" t="str">
            <v>MISSING</v>
          </cell>
          <cell r="D5292">
            <v>700</v>
          </cell>
          <cell r="G5292">
            <v>37854</v>
          </cell>
          <cell r="M5292" t="str">
            <v>STAMP PLATE NEW DESIGN W/O TIMING MA</v>
          </cell>
        </row>
        <row r="5293">
          <cell r="B5293" t="str">
            <v>ZSD-805157</v>
          </cell>
          <cell r="C5293" t="str">
            <v>MISSING</v>
          </cell>
          <cell r="D5293">
            <v>700</v>
          </cell>
          <cell r="G5293">
            <v>37854</v>
          </cell>
          <cell r="M5293" t="str">
            <v>STAMP PLATE FOR P/N 2W7339 CAT</v>
          </cell>
        </row>
        <row r="5294">
          <cell r="B5294" t="str">
            <v>ZSD-805159</v>
          </cell>
          <cell r="C5294" t="str">
            <v>MISSING</v>
          </cell>
          <cell r="D5294">
            <v>700</v>
          </cell>
          <cell r="G5294">
            <v>37854</v>
          </cell>
          <cell r="M5294" t="str">
            <v>STAMP PLATE FOR P/N 204-9316  CAT</v>
          </cell>
        </row>
        <row r="5295">
          <cell r="B5295" t="str">
            <v>ZSD-805160</v>
          </cell>
          <cell r="C5295" t="str">
            <v>MISSING</v>
          </cell>
          <cell r="D5295">
            <v>700</v>
          </cell>
          <cell r="G5295">
            <v>37854</v>
          </cell>
          <cell r="M5295" t="str">
            <v>STAMP PLATE FOR P/N 204-2114 CAT</v>
          </cell>
        </row>
        <row r="5296">
          <cell r="B5296" t="str">
            <v>ZSD-805184</v>
          </cell>
          <cell r="C5296" t="str">
            <v>MISSING</v>
          </cell>
          <cell r="D5296">
            <v>700</v>
          </cell>
          <cell r="G5296">
            <v>37930</v>
          </cell>
          <cell r="M5296" t="str">
            <v>STAMP CHARACTER "DOT" STEEL 5MM</v>
          </cell>
        </row>
        <row r="5297">
          <cell r="B5297" t="str">
            <v>ZSD-805186</v>
          </cell>
          <cell r="C5297" t="str">
            <v>MISSING</v>
          </cell>
          <cell r="D5297">
            <v>700</v>
          </cell>
          <cell r="G5297">
            <v>38003</v>
          </cell>
          <cell r="M5297" t="str">
            <v>STAMP PLATE FOR P/N 114-0966 CAT</v>
          </cell>
        </row>
        <row r="5298">
          <cell r="B5298" t="str">
            <v>ZSD-805203</v>
          </cell>
          <cell r="C5298" t="str">
            <v>MISSING</v>
          </cell>
          <cell r="D5298">
            <v>700</v>
          </cell>
          <cell r="G5298">
            <v>37854</v>
          </cell>
          <cell r="M5298" t="str">
            <v>KEY STOCK LOCATOR</v>
          </cell>
        </row>
        <row r="5299">
          <cell r="B5299" t="str">
            <v>ZSD-805204</v>
          </cell>
          <cell r="C5299" t="str">
            <v>MISSING</v>
          </cell>
          <cell r="D5299">
            <v>700</v>
          </cell>
          <cell r="G5299">
            <v>37854</v>
          </cell>
          <cell r="M5299" t="str">
            <v>STAMP PLATE</v>
          </cell>
        </row>
        <row r="5300">
          <cell r="B5300" t="str">
            <v>ZSD-805218</v>
          </cell>
          <cell r="C5300" t="str">
            <v>MISSING</v>
          </cell>
          <cell r="D5300">
            <v>700</v>
          </cell>
          <cell r="E5300" t="str">
            <v>F</v>
          </cell>
          <cell r="G5300">
            <v>37924</v>
          </cell>
          <cell r="M5300" t="str">
            <v>STAMP PLATE 101-9640</v>
          </cell>
        </row>
        <row r="5301">
          <cell r="B5301" t="str">
            <v>ZSD-805228</v>
          </cell>
          <cell r="C5301" t="str">
            <v>MISSING</v>
          </cell>
          <cell r="D5301">
            <v>700</v>
          </cell>
          <cell r="G5301">
            <v>38077</v>
          </cell>
          <cell r="M5301" t="str">
            <v>STAMP PLATE FOR P/N 244-1640</v>
          </cell>
        </row>
        <row r="5302">
          <cell r="B5302" t="str">
            <v>ZSD-805229</v>
          </cell>
          <cell r="C5302" t="str">
            <v>MISSING</v>
          </cell>
          <cell r="D5302">
            <v>700</v>
          </cell>
          <cell r="M5302" t="str">
            <v>STAMP PLATE FOR P/N 234-4403</v>
          </cell>
        </row>
        <row r="5303">
          <cell r="B5303" t="str">
            <v>ZU8B-800752</v>
          </cell>
          <cell r="C5303" t="str">
            <v>MISSING</v>
          </cell>
          <cell r="D5303">
            <v>700</v>
          </cell>
          <cell r="F5303" t="str">
            <v>X</v>
          </cell>
          <cell r="G5303">
            <v>36522</v>
          </cell>
          <cell r="M5303" t="str">
            <v>HOLDER, PIN UG785</v>
          </cell>
        </row>
        <row r="5304">
          <cell r="B5304" t="str">
            <v>ZUB-281449</v>
          </cell>
          <cell r="C5304" t="str">
            <v>MISSING</v>
          </cell>
          <cell r="D5304">
            <v>700</v>
          </cell>
          <cell r="G5304">
            <v>38126</v>
          </cell>
          <cell r="H5304" t="str">
            <v>R1C11DJJ</v>
          </cell>
          <cell r="M5304" t="str">
            <v>SHIM PIN 174.3-861</v>
          </cell>
        </row>
        <row r="5305">
          <cell r="B5305" t="str">
            <v>ZUB-281501</v>
          </cell>
          <cell r="C5305" t="str">
            <v>MISSING</v>
          </cell>
          <cell r="D5305">
            <v>700</v>
          </cell>
          <cell r="G5305">
            <v>38139</v>
          </cell>
          <cell r="H5305" t="str">
            <v>R1C10DY</v>
          </cell>
          <cell r="M5305" t="str">
            <v>LOCK PIN NL 44</v>
          </cell>
        </row>
        <row r="5306">
          <cell r="B5306" t="str">
            <v>ZUB-281537</v>
          </cell>
          <cell r="C5306" t="str">
            <v>MISSING</v>
          </cell>
          <cell r="D5306">
            <v>700</v>
          </cell>
          <cell r="G5306">
            <v>38126</v>
          </cell>
          <cell r="M5306" t="str">
            <v>HOLDER SCREW 174.3-830</v>
          </cell>
        </row>
        <row r="5307">
          <cell r="B5307" t="str">
            <v>ZUB-281578</v>
          </cell>
          <cell r="C5307" t="str">
            <v>MISSING</v>
          </cell>
          <cell r="D5307">
            <v>700</v>
          </cell>
          <cell r="G5307">
            <v>38133</v>
          </cell>
          <cell r="H5307" t="str">
            <v>R1C5DA</v>
          </cell>
          <cell r="M5307" t="str">
            <v>INSERT SEAT IVSN-324</v>
          </cell>
        </row>
        <row r="5308">
          <cell r="B5308" t="str">
            <v>ZUB-281632</v>
          </cell>
          <cell r="C5308" t="str">
            <v>MISSING</v>
          </cell>
          <cell r="D5308">
            <v>700</v>
          </cell>
          <cell r="G5308">
            <v>38135</v>
          </cell>
          <cell r="H5308" t="str">
            <v>R1C13DC</v>
          </cell>
          <cell r="M5308" t="str">
            <v>CLAMPING LEVER 214.85.601.00</v>
          </cell>
        </row>
        <row r="5309">
          <cell r="B5309" t="str">
            <v>ZUB-281664</v>
          </cell>
          <cell r="C5309" t="str">
            <v>MISSING</v>
          </cell>
          <cell r="D5309">
            <v>700</v>
          </cell>
          <cell r="G5309">
            <v>38112</v>
          </cell>
          <cell r="H5309" t="str">
            <v>R1C10DKK</v>
          </cell>
          <cell r="M5309" t="str">
            <v>CLAMP CL-30</v>
          </cell>
        </row>
        <row r="5310">
          <cell r="B5310" t="str">
            <v>ZUB-281682</v>
          </cell>
          <cell r="C5310" t="str">
            <v>MISSING</v>
          </cell>
          <cell r="D5310">
            <v>700</v>
          </cell>
          <cell r="G5310">
            <v>38051</v>
          </cell>
          <cell r="H5310" t="str">
            <v>R1C13DM</v>
          </cell>
          <cell r="M5310" t="str">
            <v>CLAMP SCREW XNS-47</v>
          </cell>
        </row>
        <row r="5311">
          <cell r="B5311" t="str">
            <v>ZUB-281685</v>
          </cell>
          <cell r="C5311" t="str">
            <v>MISSING</v>
          </cell>
          <cell r="D5311">
            <v>700</v>
          </cell>
          <cell r="G5311">
            <v>38157</v>
          </cell>
          <cell r="H5311" t="str">
            <v>R1C9DD</v>
          </cell>
          <cell r="M5311" t="str">
            <v>CLAMP SCREW XNS-59</v>
          </cell>
        </row>
        <row r="5312">
          <cell r="B5312" t="str">
            <v>ZUB-281719</v>
          </cell>
          <cell r="C5312" t="str">
            <v>MISSING</v>
          </cell>
          <cell r="D5312">
            <v>700</v>
          </cell>
          <cell r="G5312">
            <v>38051</v>
          </cell>
          <cell r="H5312" t="str">
            <v>R1C13DL</v>
          </cell>
          <cell r="M5312" t="str">
            <v>CLAMP CL-20</v>
          </cell>
        </row>
        <row r="5313">
          <cell r="B5313" t="str">
            <v>ZUB-282355</v>
          </cell>
          <cell r="C5313" t="str">
            <v>MISSING</v>
          </cell>
          <cell r="D5313">
            <v>700</v>
          </cell>
          <cell r="G5313">
            <v>38068</v>
          </cell>
          <cell r="H5313" t="str">
            <v>ZUB-282355</v>
          </cell>
          <cell r="M5313" t="str">
            <v>LOCK PIN NL 34L</v>
          </cell>
        </row>
        <row r="5314">
          <cell r="B5314" t="str">
            <v>ZUB-282730</v>
          </cell>
          <cell r="C5314" t="str">
            <v>MISSING</v>
          </cell>
          <cell r="D5314">
            <v>700</v>
          </cell>
          <cell r="F5314" t="str">
            <v>X</v>
          </cell>
          <cell r="G5314">
            <v>38204</v>
          </cell>
          <cell r="H5314" t="str">
            <v>ZUB-282730</v>
          </cell>
          <cell r="M5314" t="str">
            <v>#6126-12.000 INSERT SEAT</v>
          </cell>
        </row>
        <row r="5315">
          <cell r="B5315" t="str">
            <v>ZUB-285111</v>
          </cell>
          <cell r="C5315" t="str">
            <v>MISSING</v>
          </cell>
          <cell r="D5315">
            <v>700</v>
          </cell>
          <cell r="G5315">
            <v>38162</v>
          </cell>
          <cell r="M5315" t="str">
            <v>SCHREM #D92-100 M30X1.5L HYD. NUT</v>
          </cell>
        </row>
        <row r="5316">
          <cell r="B5316" t="str">
            <v>ZUB-800-755</v>
          </cell>
          <cell r="C5316" t="str">
            <v>MISSING</v>
          </cell>
          <cell r="D5316">
            <v>700</v>
          </cell>
          <cell r="F5316" t="str">
            <v>X</v>
          </cell>
          <cell r="G5316">
            <v>37143</v>
          </cell>
          <cell r="M5316" t="str">
            <v>PIN, GEAR UG-02-8PL</v>
          </cell>
        </row>
        <row r="5317">
          <cell r="B5317" t="str">
            <v>ZUB-800-756</v>
          </cell>
          <cell r="C5317" t="str">
            <v>MISSING</v>
          </cell>
          <cell r="D5317">
            <v>700</v>
          </cell>
          <cell r="F5317" t="str">
            <v>X</v>
          </cell>
          <cell r="G5317">
            <v>36514</v>
          </cell>
          <cell r="M5317" t="str">
            <v>FILTER, CUNO AP124 ELEMENT</v>
          </cell>
        </row>
        <row r="5318">
          <cell r="B5318" t="str">
            <v>ZUB-80018</v>
          </cell>
          <cell r="C5318" t="str">
            <v>MISSING</v>
          </cell>
          <cell r="D5318">
            <v>700</v>
          </cell>
          <cell r="F5318" t="str">
            <v>X</v>
          </cell>
          <cell r="G5318">
            <v>36461</v>
          </cell>
          <cell r="M5318" t="str">
            <v>BACKSTOP FOR CELL 14 (1.125")</v>
          </cell>
        </row>
        <row r="5319">
          <cell r="B5319" t="str">
            <v>ZUB-800523</v>
          </cell>
          <cell r="C5319" t="str">
            <v>MISSING</v>
          </cell>
          <cell r="D5319">
            <v>700</v>
          </cell>
          <cell r="F5319" t="str">
            <v>X</v>
          </cell>
          <cell r="G5319">
            <v>36457</v>
          </cell>
          <cell r="M5319" t="str">
            <v>SCREW, INSERT MS-1369 KENNAMETAL</v>
          </cell>
        </row>
        <row r="5320">
          <cell r="B5320" t="str">
            <v>ZUB-800524</v>
          </cell>
          <cell r="C5320" t="str">
            <v>MISSING</v>
          </cell>
          <cell r="D5320">
            <v>700</v>
          </cell>
          <cell r="F5320" t="str">
            <v>X</v>
          </cell>
          <cell r="G5320">
            <v>36843</v>
          </cell>
          <cell r="M5320" t="str">
            <v>WEDGE, Y104H-W</v>
          </cell>
        </row>
        <row r="5321">
          <cell r="B5321" t="str">
            <v>ZUB-800525</v>
          </cell>
          <cell r="C5321" t="str">
            <v>MISSING</v>
          </cell>
          <cell r="D5321">
            <v>700</v>
          </cell>
          <cell r="F5321" t="str">
            <v>X</v>
          </cell>
          <cell r="G5321">
            <v>36845</v>
          </cell>
          <cell r="M5321" t="str">
            <v>WEDGE, Y104L-W</v>
          </cell>
        </row>
        <row r="5322">
          <cell r="B5322" t="str">
            <v>ZUB-800705</v>
          </cell>
          <cell r="C5322" t="str">
            <v>MISSING</v>
          </cell>
          <cell r="D5322">
            <v>700</v>
          </cell>
          <cell r="F5322" t="str">
            <v>X</v>
          </cell>
          <cell r="G5322">
            <v>36073</v>
          </cell>
          <cell r="M5322" t="str">
            <v>PIN, SHIM 174.3 - 864  OBSELETE ****</v>
          </cell>
        </row>
        <row r="5323">
          <cell r="B5323" t="str">
            <v>ZUB-800707</v>
          </cell>
          <cell r="C5323" t="str">
            <v>MISSING</v>
          </cell>
          <cell r="D5323">
            <v>700</v>
          </cell>
          <cell r="F5323" t="str">
            <v>X</v>
          </cell>
          <cell r="G5323">
            <v>36843</v>
          </cell>
          <cell r="M5323" t="str">
            <v>PUNCH, SHIM PIN 174.3 - 871</v>
          </cell>
        </row>
        <row r="5324">
          <cell r="B5324" t="str">
            <v>ZUB-800708</v>
          </cell>
          <cell r="C5324" t="str">
            <v>MISSING</v>
          </cell>
          <cell r="D5324">
            <v>700</v>
          </cell>
          <cell r="G5324">
            <v>37924</v>
          </cell>
          <cell r="M5324" t="str">
            <v>BELT, GATES 1-1/2 X 36</v>
          </cell>
        </row>
        <row r="5325">
          <cell r="B5325" t="str">
            <v>ZUB-800709</v>
          </cell>
          <cell r="C5325" t="str">
            <v>MISSING</v>
          </cell>
          <cell r="D5325">
            <v>700</v>
          </cell>
          <cell r="F5325" t="str">
            <v>X</v>
          </cell>
          <cell r="G5325">
            <v>36514</v>
          </cell>
          <cell r="M5325" t="str">
            <v>PIN, DRIFT 3/32 #96-1/4</v>
          </cell>
        </row>
        <row r="5326">
          <cell r="B5326" t="str">
            <v>ZUB-800710</v>
          </cell>
          <cell r="C5326" t="str">
            <v>MISSING</v>
          </cell>
          <cell r="D5326">
            <v>700</v>
          </cell>
          <cell r="G5326">
            <v>37924</v>
          </cell>
          <cell r="M5326" t="str">
            <v>BELT, GATES 1-1/2 x 37            MO</v>
          </cell>
        </row>
        <row r="5327">
          <cell r="B5327" t="str">
            <v>ZUB-800711</v>
          </cell>
          <cell r="C5327" t="str">
            <v>MISSING</v>
          </cell>
          <cell r="D5327">
            <v>700</v>
          </cell>
          <cell r="F5327" t="str">
            <v>X</v>
          </cell>
          <cell r="G5327">
            <v>36456</v>
          </cell>
          <cell r="M5327" t="str">
            <v>TAPE, 3" REINFORCED GUM</v>
          </cell>
        </row>
        <row r="5328">
          <cell r="B5328" t="str">
            <v>ZUB-800712</v>
          </cell>
          <cell r="C5328" t="str">
            <v>MISSING</v>
          </cell>
          <cell r="D5328">
            <v>700</v>
          </cell>
          <cell r="G5328">
            <v>37924</v>
          </cell>
          <cell r="M5328" t="str">
            <v>BELT, PANTHER #400 FLAT 2 X 37"</v>
          </cell>
        </row>
        <row r="5329">
          <cell r="B5329" t="str">
            <v>ZUB-800713</v>
          </cell>
          <cell r="C5329" t="str">
            <v>MISSING</v>
          </cell>
          <cell r="D5329">
            <v>700</v>
          </cell>
          <cell r="F5329" t="str">
            <v>X</v>
          </cell>
          <cell r="G5329">
            <v>38141</v>
          </cell>
          <cell r="M5329" t="str">
            <v>BULB, MERCURY LAMP H-44GS-100M</v>
          </cell>
        </row>
        <row r="5330">
          <cell r="B5330" t="str">
            <v>ZUB-800714</v>
          </cell>
          <cell r="C5330" t="str">
            <v>MISSING</v>
          </cell>
          <cell r="D5330">
            <v>700</v>
          </cell>
          <cell r="F5330" t="str">
            <v>X</v>
          </cell>
          <cell r="G5330">
            <v>37924</v>
          </cell>
          <cell r="M5330" t="str">
            <v>BELT, 1.25 X 37 " FOR 171 GRINDER,MO</v>
          </cell>
        </row>
        <row r="5331">
          <cell r="B5331" t="str">
            <v>ZUB-800715</v>
          </cell>
          <cell r="C5331" t="str">
            <v>MISSING</v>
          </cell>
          <cell r="D5331">
            <v>700</v>
          </cell>
          <cell r="G5331">
            <v>38196</v>
          </cell>
          <cell r="M5331" t="str">
            <v>BEARING, BARDEN L-8MM LINEAR</v>
          </cell>
        </row>
        <row r="5332">
          <cell r="B5332" t="str">
            <v>ZUB-800717</v>
          </cell>
          <cell r="C5332" t="str">
            <v>MISSING</v>
          </cell>
          <cell r="D5332">
            <v>700</v>
          </cell>
          <cell r="G5332">
            <v>37924</v>
          </cell>
          <cell r="M5332" t="str">
            <v>BELT, 340 J-16 POLY VEE</v>
          </cell>
        </row>
        <row r="5333">
          <cell r="B5333" t="str">
            <v>ZUB-800718</v>
          </cell>
          <cell r="C5333" t="str">
            <v>MISSING</v>
          </cell>
          <cell r="D5333">
            <v>700</v>
          </cell>
          <cell r="F5333" t="str">
            <v>X</v>
          </cell>
          <cell r="G5333">
            <v>36843</v>
          </cell>
          <cell r="M5333" t="str">
            <v>BACKSTOP FOR CELL 14 (1.125")</v>
          </cell>
        </row>
        <row r="5334">
          <cell r="B5334" t="str">
            <v>ZUB-800719</v>
          </cell>
          <cell r="C5334" t="str">
            <v>MISSING</v>
          </cell>
          <cell r="D5334">
            <v>700</v>
          </cell>
          <cell r="F5334" t="str">
            <v>X</v>
          </cell>
          <cell r="G5334">
            <v>36514</v>
          </cell>
          <cell r="M5334" t="str">
            <v>BRUSH, 1-3/8 X 1/4" WIRE</v>
          </cell>
        </row>
        <row r="5335">
          <cell r="B5335" t="str">
            <v>ZUB-800720</v>
          </cell>
          <cell r="C5335" t="str">
            <v>MISSING</v>
          </cell>
          <cell r="D5335">
            <v>700</v>
          </cell>
          <cell r="F5335" t="str">
            <v>X</v>
          </cell>
          <cell r="G5335">
            <v>36843</v>
          </cell>
          <cell r="M5335" t="str">
            <v>GAGE, UG-121-35T TOOTH SPACER SET</v>
          </cell>
        </row>
        <row r="5336">
          <cell r="B5336" t="str">
            <v>ZUB-800721</v>
          </cell>
          <cell r="C5336" t="str">
            <v>MISSING</v>
          </cell>
          <cell r="D5336">
            <v>700</v>
          </cell>
          <cell r="G5336">
            <v>37927</v>
          </cell>
          <cell r="M5336" t="str">
            <v>GAGE, UG-121-59 TOOTH SPACER</v>
          </cell>
        </row>
        <row r="5337">
          <cell r="B5337" t="str">
            <v>ZUB-800722</v>
          </cell>
          <cell r="C5337" t="str">
            <v>MISSING</v>
          </cell>
          <cell r="D5337">
            <v>700</v>
          </cell>
          <cell r="G5337">
            <v>37924</v>
          </cell>
          <cell r="M5337" t="str">
            <v>GAGE, UG-721-32 TOOTH SPACER</v>
          </cell>
        </row>
        <row r="5338">
          <cell r="B5338" t="str">
            <v>ZUB-800723</v>
          </cell>
          <cell r="C5338" t="str">
            <v>MISSING</v>
          </cell>
          <cell r="D5338">
            <v>700</v>
          </cell>
          <cell r="F5338" t="str">
            <v>X</v>
          </cell>
          <cell r="G5338">
            <v>36843</v>
          </cell>
          <cell r="M5338" t="str">
            <v>GAGE, UG-721-26 TOOTH SPACER</v>
          </cell>
        </row>
        <row r="5339">
          <cell r="B5339" t="str">
            <v>ZUB-800724</v>
          </cell>
          <cell r="C5339" t="str">
            <v>MISSING</v>
          </cell>
          <cell r="D5339">
            <v>700</v>
          </cell>
          <cell r="F5339" t="str">
            <v>X</v>
          </cell>
          <cell r="G5339">
            <v>36843</v>
          </cell>
          <cell r="M5339" t="str">
            <v>GAGE, UG-721-28 TOOTH SPACER</v>
          </cell>
        </row>
        <row r="5340">
          <cell r="B5340" t="str">
            <v>ZUB-800725</v>
          </cell>
          <cell r="C5340" t="str">
            <v>MISSING</v>
          </cell>
          <cell r="D5340">
            <v>700</v>
          </cell>
          <cell r="F5340" t="str">
            <v>X</v>
          </cell>
          <cell r="G5340">
            <v>36843</v>
          </cell>
          <cell r="M5340" t="str">
            <v>PIN, LOCATOR FOR 207248</v>
          </cell>
        </row>
        <row r="5341">
          <cell r="B5341" t="str">
            <v>ZUB-800726</v>
          </cell>
          <cell r="C5341" t="str">
            <v>MISSING</v>
          </cell>
          <cell r="D5341">
            <v>700</v>
          </cell>
          <cell r="G5341">
            <v>38196</v>
          </cell>
          <cell r="M5341" t="str">
            <v>BEARING, BARDEN LINEAR L-10MM</v>
          </cell>
        </row>
        <row r="5342">
          <cell r="B5342" t="str">
            <v>ZUB-800727</v>
          </cell>
          <cell r="C5342" t="str">
            <v>MISSING</v>
          </cell>
          <cell r="D5342">
            <v>700</v>
          </cell>
          <cell r="F5342" t="str">
            <v>X</v>
          </cell>
          <cell r="G5342">
            <v>36456</v>
          </cell>
          <cell r="M5342" t="str">
            <v>ZERUST VAPOR CAPSULE VC1-1 50/CASE</v>
          </cell>
        </row>
        <row r="5343">
          <cell r="B5343" t="str">
            <v>ZUB-800728</v>
          </cell>
          <cell r="C5343" t="str">
            <v>MISSING</v>
          </cell>
          <cell r="D5343">
            <v>700</v>
          </cell>
          <cell r="F5343" t="str">
            <v>X</v>
          </cell>
          <cell r="G5343">
            <v>36457</v>
          </cell>
          <cell r="M5343" t="str">
            <v>bulb, projector lamp (410W/82V)</v>
          </cell>
        </row>
        <row r="5344">
          <cell r="B5344" t="str">
            <v>ZUB-800730</v>
          </cell>
          <cell r="C5344" t="str">
            <v>MISSING</v>
          </cell>
          <cell r="D5344">
            <v>700</v>
          </cell>
          <cell r="F5344" t="str">
            <v>X</v>
          </cell>
          <cell r="G5344">
            <v>37930</v>
          </cell>
          <cell r="M5344" t="str">
            <v>BELT, 360J 10 EATON</v>
          </cell>
        </row>
        <row r="5345">
          <cell r="B5345" t="str">
            <v>ZUB-800731</v>
          </cell>
          <cell r="C5345" t="str">
            <v>MISSING</v>
          </cell>
          <cell r="D5345">
            <v>700</v>
          </cell>
          <cell r="F5345" t="str">
            <v>X</v>
          </cell>
          <cell r="G5345">
            <v>36249</v>
          </cell>
          <cell r="M5345" t="str">
            <v>bACKSTOP LIKE CL-20-JRB (1.250")</v>
          </cell>
        </row>
        <row r="5346">
          <cell r="B5346" t="str">
            <v>ZUB-800732</v>
          </cell>
          <cell r="C5346" t="str">
            <v>MISSING</v>
          </cell>
          <cell r="D5346">
            <v>700</v>
          </cell>
          <cell r="F5346" t="str">
            <v>X</v>
          </cell>
          <cell r="G5346">
            <v>37512</v>
          </cell>
          <cell r="M5346" t="str">
            <v>ZERUST VS-2-1 VAPOR VAPSULS 25/CASE</v>
          </cell>
        </row>
        <row r="5347">
          <cell r="B5347" t="str">
            <v>ZUB-800733</v>
          </cell>
          <cell r="C5347" t="str">
            <v>MISSING</v>
          </cell>
          <cell r="D5347">
            <v>700</v>
          </cell>
          <cell r="F5347" t="str">
            <v>X</v>
          </cell>
          <cell r="G5347">
            <v>36843</v>
          </cell>
          <cell r="M5347" t="str">
            <v>BELT, BROWNING POLY V BELT #460J16</v>
          </cell>
        </row>
        <row r="5348">
          <cell r="B5348" t="str">
            <v>ZUB-800734</v>
          </cell>
          <cell r="C5348" t="str">
            <v>MISSING</v>
          </cell>
          <cell r="D5348">
            <v>700</v>
          </cell>
          <cell r="F5348" t="str">
            <v>X</v>
          </cell>
          <cell r="G5348">
            <v>36843</v>
          </cell>
          <cell r="M5348" t="str">
            <v>GAGE, UG-121-40 TOOTH SPACER 2/SET</v>
          </cell>
        </row>
        <row r="5349">
          <cell r="B5349" t="str">
            <v>ZUB-800735</v>
          </cell>
          <cell r="C5349" t="str">
            <v>MISSING</v>
          </cell>
          <cell r="D5349">
            <v>700</v>
          </cell>
          <cell r="G5349">
            <v>37924</v>
          </cell>
          <cell r="M5349" t="str">
            <v>GAGE, UG-121-40 TOOTH SPACER</v>
          </cell>
        </row>
        <row r="5350">
          <cell r="B5350" t="str">
            <v>ZUB-800736</v>
          </cell>
          <cell r="C5350" t="str">
            <v>MISSING</v>
          </cell>
          <cell r="D5350">
            <v>700</v>
          </cell>
          <cell r="G5350">
            <v>37924</v>
          </cell>
          <cell r="M5350" t="str">
            <v>GAGE, UG-720 TOOTH SPACER</v>
          </cell>
        </row>
        <row r="5351">
          <cell r="B5351" t="str">
            <v>ZUB-800737</v>
          </cell>
          <cell r="C5351" t="str">
            <v>MISSING</v>
          </cell>
          <cell r="D5351">
            <v>700</v>
          </cell>
          <cell r="G5351">
            <v>37924</v>
          </cell>
          <cell r="M5351" t="str">
            <v>GAGE, UG-721-25 TOOTH SPACER</v>
          </cell>
        </row>
        <row r="5352">
          <cell r="B5352" t="str">
            <v>ZUB-800738</v>
          </cell>
          <cell r="C5352" t="str">
            <v>MISSING</v>
          </cell>
          <cell r="D5352">
            <v>700</v>
          </cell>
          <cell r="F5352" t="str">
            <v>X</v>
          </cell>
          <cell r="G5352">
            <v>36457</v>
          </cell>
          <cell r="M5352" t="str">
            <v>ADHESIVE BACKED STRIP, 6970T11</v>
          </cell>
        </row>
        <row r="5353">
          <cell r="B5353" t="str">
            <v>ZUB-800739</v>
          </cell>
          <cell r="C5353" t="str">
            <v>MISSING</v>
          </cell>
          <cell r="D5353">
            <v>700</v>
          </cell>
          <cell r="F5353" t="str">
            <v>X</v>
          </cell>
          <cell r="G5353">
            <v>37930</v>
          </cell>
          <cell r="M5353" t="str">
            <v>5/8 STEEL STRAPPING .015' SIZE ROLL</v>
          </cell>
        </row>
        <row r="5354">
          <cell r="B5354" t="str">
            <v>ZUB-800740</v>
          </cell>
          <cell r="C5354" t="str">
            <v>MISSING</v>
          </cell>
          <cell r="D5354">
            <v>700</v>
          </cell>
          <cell r="F5354" t="str">
            <v>X</v>
          </cell>
          <cell r="G5354">
            <v>36843</v>
          </cell>
          <cell r="M5354" t="str">
            <v>GAGE, UG-1321-34-D TOOTH SPACER</v>
          </cell>
        </row>
        <row r="5355">
          <cell r="B5355" t="str">
            <v>ZUB-800741</v>
          </cell>
          <cell r="C5355" t="str">
            <v>MISSING</v>
          </cell>
          <cell r="D5355">
            <v>700</v>
          </cell>
          <cell r="F5355" t="str">
            <v>X</v>
          </cell>
          <cell r="G5355">
            <v>36843</v>
          </cell>
          <cell r="M5355" t="str">
            <v>shaft, loader #4960</v>
          </cell>
        </row>
        <row r="5356">
          <cell r="B5356" t="str">
            <v>ZUB-800742</v>
          </cell>
          <cell r="C5356" t="str">
            <v>MISSING</v>
          </cell>
          <cell r="D5356">
            <v>700</v>
          </cell>
          <cell r="F5356" t="str">
            <v>X</v>
          </cell>
          <cell r="G5356">
            <v>36843</v>
          </cell>
          <cell r="M5356" t="str">
            <v>GAGE, UG-121-38 TOOTH SPACER</v>
          </cell>
        </row>
        <row r="5357">
          <cell r="B5357" t="str">
            <v>ZUB-800743</v>
          </cell>
          <cell r="C5357" t="str">
            <v>MISSING</v>
          </cell>
          <cell r="D5357">
            <v>700</v>
          </cell>
          <cell r="G5357">
            <v>37934</v>
          </cell>
          <cell r="M5357" t="str">
            <v>PIN, GEAR UG-02-5PS</v>
          </cell>
        </row>
        <row r="5358">
          <cell r="B5358" t="str">
            <v>ZUB-800744</v>
          </cell>
          <cell r="C5358" t="str">
            <v>MISSING</v>
          </cell>
          <cell r="D5358">
            <v>700</v>
          </cell>
          <cell r="F5358" t="str">
            <v>X</v>
          </cell>
          <cell r="G5358">
            <v>36040</v>
          </cell>
          <cell r="M5358" t="str">
            <v>38X29 1/2 IN.POLYSHEET(YELLOW BASKET</v>
          </cell>
        </row>
        <row r="5359">
          <cell r="B5359" t="str">
            <v>ZUB-800745</v>
          </cell>
          <cell r="C5359" t="str">
            <v>MISSING</v>
          </cell>
          <cell r="D5359">
            <v>700</v>
          </cell>
          <cell r="F5359" t="str">
            <v>X</v>
          </cell>
          <cell r="G5359">
            <v>36444</v>
          </cell>
          <cell r="M5359" t="str">
            <v>CARTRIDGE, 2" DOUBLE BB21-1</v>
          </cell>
        </row>
        <row r="5360">
          <cell r="B5360" t="str">
            <v>ZUB-800746</v>
          </cell>
          <cell r="C5360" t="str">
            <v>MISSING</v>
          </cell>
          <cell r="D5360">
            <v>700</v>
          </cell>
          <cell r="G5360">
            <v>37934</v>
          </cell>
          <cell r="M5360" t="str">
            <v>PIN, GEAR UG-02-10PL</v>
          </cell>
        </row>
        <row r="5361">
          <cell r="B5361" t="str">
            <v>ZUB-800747</v>
          </cell>
          <cell r="C5361" t="str">
            <v>MISSING</v>
          </cell>
          <cell r="D5361">
            <v>700</v>
          </cell>
          <cell r="F5361" t="str">
            <v>X</v>
          </cell>
          <cell r="G5361">
            <v>36843</v>
          </cell>
          <cell r="M5361" t="str">
            <v>GAGE, UG-120 TOOTH SPACER</v>
          </cell>
        </row>
        <row r="5362">
          <cell r="B5362" t="str">
            <v>ZUB-800748</v>
          </cell>
          <cell r="C5362" t="str">
            <v>MISSING</v>
          </cell>
          <cell r="D5362">
            <v>700</v>
          </cell>
          <cell r="F5362" t="str">
            <v>X</v>
          </cell>
          <cell r="G5362">
            <v>36249</v>
          </cell>
          <cell r="M5362" t="str">
            <v>CARTRIDGE, 2" SINGLE SB2L</v>
          </cell>
        </row>
        <row r="5363">
          <cell r="B5363" t="str">
            <v>ZUB-800749</v>
          </cell>
          <cell r="C5363" t="str">
            <v>MISSING</v>
          </cell>
          <cell r="D5363">
            <v>700</v>
          </cell>
          <cell r="F5363" t="str">
            <v>X</v>
          </cell>
          <cell r="G5363">
            <v>38141</v>
          </cell>
          <cell r="M5363" t="str">
            <v>POWDER, MAGNAFLUX 20B</v>
          </cell>
        </row>
        <row r="5364">
          <cell r="B5364" t="str">
            <v>ZUB-800750</v>
          </cell>
          <cell r="C5364" t="str">
            <v>MISSING</v>
          </cell>
          <cell r="D5364">
            <v>700</v>
          </cell>
          <cell r="F5364" t="str">
            <v>X</v>
          </cell>
          <cell r="G5364">
            <v>36249</v>
          </cell>
          <cell r="M5364" t="str">
            <v>GAGE, 06405-000</v>
          </cell>
        </row>
        <row r="5365">
          <cell r="B5365" t="str">
            <v>ZUB-800751</v>
          </cell>
          <cell r="C5365" t="str">
            <v>MISSING</v>
          </cell>
          <cell r="D5365">
            <v>700</v>
          </cell>
          <cell r="G5365">
            <v>37924</v>
          </cell>
          <cell r="M5365" t="str">
            <v>GAGE, UG-121-50 TOOTH SPACER</v>
          </cell>
        </row>
        <row r="5366">
          <cell r="B5366" t="str">
            <v>ZUB-800752</v>
          </cell>
          <cell r="C5366" t="str">
            <v>MISSING</v>
          </cell>
          <cell r="D5366">
            <v>700</v>
          </cell>
          <cell r="F5366" t="str">
            <v>X</v>
          </cell>
          <cell r="G5366">
            <v>36843</v>
          </cell>
          <cell r="M5366" t="str">
            <v>HOLDER, PIN UG785</v>
          </cell>
        </row>
        <row r="5367">
          <cell r="B5367" t="str">
            <v>ZUB-800753</v>
          </cell>
          <cell r="C5367" t="str">
            <v>MISSING</v>
          </cell>
          <cell r="D5367">
            <v>700</v>
          </cell>
          <cell r="F5367" t="str">
            <v>X</v>
          </cell>
          <cell r="G5367">
            <v>36843</v>
          </cell>
          <cell r="M5367" t="str">
            <v>ARBOR REMOVAL TOOL 2946</v>
          </cell>
        </row>
        <row r="5368">
          <cell r="B5368" t="str">
            <v>ZUB-800754</v>
          </cell>
          <cell r="C5368" t="str">
            <v>MISSING</v>
          </cell>
          <cell r="D5368">
            <v>700</v>
          </cell>
          <cell r="F5368" t="str">
            <v>X</v>
          </cell>
          <cell r="G5368">
            <v>36467</v>
          </cell>
          <cell r="M5368" t="str">
            <v>KIT,REBUILD FOR HYD D92-200</v>
          </cell>
        </row>
        <row r="5369">
          <cell r="B5369" t="str">
            <v>ZUB-800755</v>
          </cell>
          <cell r="C5369" t="str">
            <v>MISSING</v>
          </cell>
          <cell r="D5369">
            <v>700</v>
          </cell>
          <cell r="F5369" t="str">
            <v>X</v>
          </cell>
          <cell r="G5369">
            <v>36881</v>
          </cell>
          <cell r="M5369" t="str">
            <v>PIN, GEAR UG-02-8PL</v>
          </cell>
        </row>
        <row r="5370">
          <cell r="B5370" t="str">
            <v>ZUB-800756</v>
          </cell>
          <cell r="C5370" t="str">
            <v>MISSING</v>
          </cell>
          <cell r="D5370">
            <v>700</v>
          </cell>
          <cell r="F5370" t="str">
            <v>X</v>
          </cell>
          <cell r="G5370">
            <v>36467</v>
          </cell>
          <cell r="M5370" t="str">
            <v>FILTER, CUNO AP124 ELEMENT</v>
          </cell>
        </row>
        <row r="5371">
          <cell r="B5371" t="str">
            <v>ZUB-800757</v>
          </cell>
          <cell r="C5371" t="str">
            <v>MISSING</v>
          </cell>
          <cell r="D5371">
            <v>700</v>
          </cell>
          <cell r="F5371" t="str">
            <v>X</v>
          </cell>
          <cell r="G5371">
            <v>37927</v>
          </cell>
          <cell r="M5371" t="str">
            <v>REFRACTOMETER #10440</v>
          </cell>
        </row>
        <row r="5372">
          <cell r="B5372" t="str">
            <v>ZUB-800758</v>
          </cell>
          <cell r="C5372" t="str">
            <v>MISSING</v>
          </cell>
          <cell r="D5372">
            <v>700</v>
          </cell>
          <cell r="G5372">
            <v>37924</v>
          </cell>
          <cell r="M5372" t="str">
            <v>REST BUTTOM 513919 #90943-T2</v>
          </cell>
        </row>
        <row r="5373">
          <cell r="B5373" t="str">
            <v>ZUB-800759</v>
          </cell>
          <cell r="C5373" t="str">
            <v>MISSING</v>
          </cell>
          <cell r="D5373">
            <v>700</v>
          </cell>
          <cell r="G5373">
            <v>37924</v>
          </cell>
          <cell r="M5373" t="str">
            <v>PIN, GEAR UG-02-6PL</v>
          </cell>
        </row>
        <row r="5374">
          <cell r="B5374" t="str">
            <v>ZUB-800760</v>
          </cell>
          <cell r="C5374" t="str">
            <v>MISSING</v>
          </cell>
          <cell r="D5374">
            <v>700</v>
          </cell>
          <cell r="F5374" t="str">
            <v>X</v>
          </cell>
          <cell r="G5374">
            <v>36249</v>
          </cell>
          <cell r="M5374" t="str">
            <v>HOLDER, PSSNR M12</v>
          </cell>
        </row>
        <row r="5375">
          <cell r="B5375" t="str">
            <v>ZUB-800761</v>
          </cell>
          <cell r="C5375" t="str">
            <v>MISSING</v>
          </cell>
          <cell r="D5375">
            <v>700</v>
          </cell>
          <cell r="F5375" t="str">
            <v>X</v>
          </cell>
          <cell r="G5375">
            <v>36843</v>
          </cell>
          <cell r="M5375" t="str">
            <v>HOLDER, PSKNR M12</v>
          </cell>
        </row>
        <row r="5376">
          <cell r="B5376" t="str">
            <v>ZUB-800762</v>
          </cell>
          <cell r="C5376" t="str">
            <v>MISSING</v>
          </cell>
          <cell r="D5376">
            <v>700</v>
          </cell>
          <cell r="F5376" t="str">
            <v>X</v>
          </cell>
          <cell r="G5376">
            <v>36843</v>
          </cell>
          <cell r="M5376" t="str">
            <v>BALL LOCATOR</v>
          </cell>
        </row>
        <row r="5377">
          <cell r="B5377" t="str">
            <v>ZUB-800763</v>
          </cell>
          <cell r="C5377" t="str">
            <v>MISSING</v>
          </cell>
          <cell r="D5377">
            <v>700</v>
          </cell>
          <cell r="F5377" t="str">
            <v>X</v>
          </cell>
          <cell r="G5377">
            <v>36843</v>
          </cell>
          <cell r="M5377" t="str">
            <v>HOLDER, PSSPR 16-4</v>
          </cell>
        </row>
        <row r="5378">
          <cell r="B5378" t="str">
            <v>ZUB-800942</v>
          </cell>
          <cell r="C5378" t="str">
            <v>MISSING</v>
          </cell>
          <cell r="D5378">
            <v>700</v>
          </cell>
          <cell r="F5378" t="str">
            <v>X</v>
          </cell>
          <cell r="G5378">
            <v>37930</v>
          </cell>
          <cell r="M5378" t="str">
            <v>CLAMPS,5/8 BANDING FOR SHIPPING</v>
          </cell>
        </row>
        <row r="5379">
          <cell r="B5379" t="str">
            <v>ZUB-801101</v>
          </cell>
          <cell r="C5379" t="str">
            <v>MISSING</v>
          </cell>
          <cell r="D5379">
            <v>700</v>
          </cell>
          <cell r="F5379" t="str">
            <v>X</v>
          </cell>
          <cell r="G5379">
            <v>36446</v>
          </cell>
          <cell r="M5379" t="str">
            <v>#8005 non latex glv. blue/small</v>
          </cell>
        </row>
        <row r="5380">
          <cell r="B5380" t="str">
            <v>ZUB-801102</v>
          </cell>
          <cell r="C5380" t="str">
            <v>MISSING</v>
          </cell>
          <cell r="D5380">
            <v>700</v>
          </cell>
          <cell r="F5380" t="str">
            <v>X</v>
          </cell>
          <cell r="G5380">
            <v>36368</v>
          </cell>
          <cell r="M5380" t="str">
            <v>8005m non latex glv. blue medium</v>
          </cell>
        </row>
        <row r="5381">
          <cell r="B5381" t="str">
            <v>ZUB-801103</v>
          </cell>
          <cell r="C5381" t="str">
            <v>MISSING</v>
          </cell>
          <cell r="D5381">
            <v>700</v>
          </cell>
          <cell r="F5381" t="str">
            <v>X</v>
          </cell>
          <cell r="G5381">
            <v>36368</v>
          </cell>
          <cell r="M5381" t="str">
            <v>8005l non latex glv. blue large</v>
          </cell>
        </row>
        <row r="5382">
          <cell r="B5382" t="str">
            <v>ZUB-801104</v>
          </cell>
          <cell r="C5382" t="str">
            <v>MISSING</v>
          </cell>
          <cell r="D5382">
            <v>700</v>
          </cell>
          <cell r="F5382" t="str">
            <v>X</v>
          </cell>
          <cell r="G5382">
            <v>36368</v>
          </cell>
          <cell r="M5382" t="str">
            <v>8005xl non latex glv. blue xl</v>
          </cell>
        </row>
        <row r="5383">
          <cell r="B5383" t="str">
            <v>ZUB-801105</v>
          </cell>
          <cell r="C5383" t="str">
            <v>MISSING</v>
          </cell>
          <cell r="D5383">
            <v>700</v>
          </cell>
          <cell r="F5383" t="str">
            <v>X</v>
          </cell>
          <cell r="G5383">
            <v>36446</v>
          </cell>
          <cell r="M5383" t="str">
            <v>37-175 neoprene glv. green 8 1/2</v>
          </cell>
        </row>
        <row r="5384">
          <cell r="B5384" t="str">
            <v>ZUB-801106</v>
          </cell>
          <cell r="C5384" t="str">
            <v>MISSING</v>
          </cell>
          <cell r="D5384">
            <v>700</v>
          </cell>
          <cell r="F5384" t="str">
            <v>X</v>
          </cell>
          <cell r="G5384">
            <v>36368</v>
          </cell>
          <cell r="M5384" t="str">
            <v>37-175 neoprene glv. green size 10</v>
          </cell>
        </row>
        <row r="5385">
          <cell r="B5385" t="str">
            <v>ZUB-801107</v>
          </cell>
          <cell r="C5385" t="str">
            <v>MISSING</v>
          </cell>
          <cell r="D5385">
            <v>700</v>
          </cell>
          <cell r="F5385" t="str">
            <v>X</v>
          </cell>
          <cell r="G5385">
            <v>36368</v>
          </cell>
          <cell r="M5385" t="str">
            <v>47-402 nitrile coat glv. blue size 8</v>
          </cell>
        </row>
        <row r="5386">
          <cell r="B5386" t="str">
            <v>ZUB-801108</v>
          </cell>
          <cell r="C5386" t="str">
            <v>MISSING</v>
          </cell>
          <cell r="D5386">
            <v>700</v>
          </cell>
          <cell r="F5386" t="str">
            <v>X</v>
          </cell>
          <cell r="G5386">
            <v>36446</v>
          </cell>
          <cell r="M5386" t="str">
            <v>47-402 nitrile coated glv. blue size</v>
          </cell>
        </row>
        <row r="5387">
          <cell r="B5387" t="str">
            <v>ZUB-801109</v>
          </cell>
          <cell r="C5387" t="str">
            <v>MISSING</v>
          </cell>
          <cell r="D5387">
            <v>700</v>
          </cell>
          <cell r="F5387" t="str">
            <v>X</v>
          </cell>
          <cell r="G5387">
            <v>36446</v>
          </cell>
          <cell r="M5387" t="str">
            <v>47-402 nitrile coated glv. blue size</v>
          </cell>
        </row>
        <row r="5388">
          <cell r="B5388" t="str">
            <v>ZUB-801110</v>
          </cell>
          <cell r="C5388" t="str">
            <v>MISSING</v>
          </cell>
          <cell r="D5388">
            <v>700</v>
          </cell>
          <cell r="F5388" t="str">
            <v>X</v>
          </cell>
          <cell r="G5388">
            <v>36368</v>
          </cell>
          <cell r="M5388" t="str">
            <v>39-122 fully coated nitrile glv. gre</v>
          </cell>
        </row>
        <row r="5389">
          <cell r="B5389" t="str">
            <v>ZUB-801111</v>
          </cell>
          <cell r="C5389" t="str">
            <v>MISSING</v>
          </cell>
          <cell r="D5389">
            <v>700</v>
          </cell>
          <cell r="F5389" t="str">
            <v>X</v>
          </cell>
          <cell r="G5389">
            <v>36446</v>
          </cell>
          <cell r="M5389" t="str">
            <v>39-122 fully coated nitrile glv. gre</v>
          </cell>
        </row>
        <row r="5390">
          <cell r="B5390" t="str">
            <v>ZUB-801112</v>
          </cell>
          <cell r="C5390" t="str">
            <v>MISSING</v>
          </cell>
          <cell r="D5390">
            <v>700</v>
          </cell>
          <cell r="F5390" t="str">
            <v>X</v>
          </cell>
          <cell r="G5390">
            <v>36446</v>
          </cell>
          <cell r="M5390" t="str">
            <v>39-122 fully coated nitrile glv. gre</v>
          </cell>
        </row>
        <row r="5391">
          <cell r="B5391" t="str">
            <v>ZUB-801113</v>
          </cell>
          <cell r="C5391" t="str">
            <v>MISSING</v>
          </cell>
          <cell r="D5391">
            <v>700</v>
          </cell>
          <cell r="F5391" t="str">
            <v>X</v>
          </cell>
          <cell r="G5391">
            <v>36368</v>
          </cell>
          <cell r="M5391" t="str">
            <v>32-105 nitrile glv. blue size 7 1/2</v>
          </cell>
        </row>
        <row r="5392">
          <cell r="B5392" t="str">
            <v>ZUB-801114</v>
          </cell>
          <cell r="C5392" t="str">
            <v>MISSING</v>
          </cell>
          <cell r="D5392">
            <v>700</v>
          </cell>
          <cell r="F5392" t="str">
            <v>X</v>
          </cell>
          <cell r="G5392">
            <v>36446</v>
          </cell>
          <cell r="M5392" t="str">
            <v>32-105 nitrile glv. blue size 8</v>
          </cell>
        </row>
        <row r="5393">
          <cell r="B5393" t="str">
            <v>ZUB-801115</v>
          </cell>
          <cell r="C5393" t="str">
            <v>MISSING</v>
          </cell>
          <cell r="D5393">
            <v>700</v>
          </cell>
          <cell r="F5393" t="str">
            <v>X</v>
          </cell>
          <cell r="G5393">
            <v>36446</v>
          </cell>
          <cell r="M5393" t="str">
            <v>32-105 nitrile glv. blue size 9</v>
          </cell>
        </row>
        <row r="5394">
          <cell r="B5394" t="str">
            <v>ZUB-801116</v>
          </cell>
          <cell r="C5394" t="str">
            <v>MISSING</v>
          </cell>
          <cell r="D5394">
            <v>700</v>
          </cell>
          <cell r="F5394" t="str">
            <v>X</v>
          </cell>
          <cell r="G5394">
            <v>36446</v>
          </cell>
          <cell r="M5394" t="str">
            <v>32-105 nitrile glv. blue size10</v>
          </cell>
        </row>
        <row r="5395">
          <cell r="B5395" t="str">
            <v>ZUB-801117</v>
          </cell>
          <cell r="C5395" t="str">
            <v>MISSING</v>
          </cell>
          <cell r="D5395">
            <v>700</v>
          </cell>
          <cell r="F5395" t="str">
            <v>X</v>
          </cell>
          <cell r="G5395">
            <v>36446</v>
          </cell>
          <cell r="M5395" t="str">
            <v>gns-13 cloth glv. liners tan</v>
          </cell>
        </row>
        <row r="5396">
          <cell r="B5396" t="str">
            <v>ZUB-801118</v>
          </cell>
          <cell r="C5396" t="str">
            <v>MISSING</v>
          </cell>
          <cell r="D5396">
            <v>700</v>
          </cell>
          <cell r="F5396" t="str">
            <v>X</v>
          </cell>
          <cell r="G5396">
            <v>36368</v>
          </cell>
          <cell r="M5396" t="str">
            <v>glv. liners inspection white long</v>
          </cell>
        </row>
        <row r="5397">
          <cell r="B5397" t="str">
            <v>ZUB-801119</v>
          </cell>
          <cell r="C5397" t="str">
            <v>MISSING</v>
          </cell>
          <cell r="D5397">
            <v>700</v>
          </cell>
          <cell r="F5397" t="str">
            <v>X</v>
          </cell>
          <cell r="G5397">
            <v>36368</v>
          </cell>
          <cell r="M5397" t="str">
            <v>92-500 disposible nitrate glv. blue</v>
          </cell>
        </row>
        <row r="5398">
          <cell r="B5398" t="str">
            <v>ZUB-801303</v>
          </cell>
          <cell r="C5398" t="str">
            <v>MISSING</v>
          </cell>
          <cell r="D5398">
            <v>700</v>
          </cell>
          <cell r="G5398">
            <v>38078</v>
          </cell>
          <cell r="M5398" t="str">
            <v>#8367A19 2.5MM ALLEN HEAD SOCKET</v>
          </cell>
        </row>
        <row r="5399">
          <cell r="B5399" t="str">
            <v>ZUB-801304</v>
          </cell>
          <cell r="C5399" t="str">
            <v>MISSING</v>
          </cell>
          <cell r="D5399">
            <v>700</v>
          </cell>
          <cell r="G5399">
            <v>38106</v>
          </cell>
          <cell r="M5399" t="str">
            <v>#8367A212 3MM ALLEN HEAD REPLACEMENT</v>
          </cell>
        </row>
        <row r="5400">
          <cell r="B5400" t="str">
            <v>ZUB-801451</v>
          </cell>
          <cell r="C5400" t="str">
            <v>MISSING</v>
          </cell>
          <cell r="D5400">
            <v>700</v>
          </cell>
          <cell r="G5400">
            <v>37921</v>
          </cell>
          <cell r="M5400" t="str">
            <v>FAST PRINT 4.33"X1508' P/N 619911</v>
          </cell>
        </row>
        <row r="5401">
          <cell r="B5401" t="str">
            <v>ZUB-801587</v>
          </cell>
          <cell r="C5401" t="str">
            <v>MISSING</v>
          </cell>
          <cell r="D5401">
            <v>700</v>
          </cell>
          <cell r="G5401">
            <v>38094</v>
          </cell>
          <cell r="M5401" t="str">
            <v>SEAT, INSERT</v>
          </cell>
        </row>
        <row r="5402">
          <cell r="B5402" t="str">
            <v>ZUB-801647</v>
          </cell>
          <cell r="C5402" t="str">
            <v>MISSING</v>
          </cell>
          <cell r="D5402">
            <v>700</v>
          </cell>
          <cell r="G5402">
            <v>38176</v>
          </cell>
          <cell r="M5402" t="str">
            <v>REFRACTOMETER</v>
          </cell>
        </row>
        <row r="5403">
          <cell r="B5403" t="str">
            <v>ZUB-801678</v>
          </cell>
          <cell r="C5403" t="str">
            <v>MISSING</v>
          </cell>
          <cell r="D5403">
            <v>700</v>
          </cell>
          <cell r="M5403" t="str">
            <v>771175 80 GRIT COPPER FILE</v>
          </cell>
        </row>
        <row r="5404">
          <cell r="B5404" t="str">
            <v>ZUB-801679</v>
          </cell>
          <cell r="C5404" t="str">
            <v>MISSING</v>
          </cell>
          <cell r="D5404">
            <v>700</v>
          </cell>
          <cell r="G5404">
            <v>38160</v>
          </cell>
          <cell r="M5404" t="str">
            <v>107005 DIAMOND FILE</v>
          </cell>
        </row>
        <row r="5405">
          <cell r="B5405" t="str">
            <v>ZUB800733</v>
          </cell>
          <cell r="C5405" t="str">
            <v>MISSING</v>
          </cell>
          <cell r="D5405">
            <v>700</v>
          </cell>
          <cell r="F5405" t="str">
            <v>X</v>
          </cell>
          <cell r="G5405">
            <v>36456</v>
          </cell>
          <cell r="M5405" t="str">
            <v>BELT, BROWNING POLY V BELT #460J16</v>
          </cell>
        </row>
        <row r="5406">
          <cell r="B5406" t="str">
            <v>ZVB-800526</v>
          </cell>
          <cell r="C5406" t="str">
            <v>MISSING</v>
          </cell>
          <cell r="D5406">
            <v>700</v>
          </cell>
          <cell r="F5406" t="str">
            <v>X</v>
          </cell>
          <cell r="G5406">
            <v>36843</v>
          </cell>
          <cell r="M5406" t="str">
            <v>CLAMP C-3 LEFT HAND</v>
          </cell>
        </row>
        <row r="5407">
          <cell r="B5407" t="str">
            <v>ZVB-800527</v>
          </cell>
          <cell r="C5407" t="str">
            <v>MISSING</v>
          </cell>
          <cell r="D5407">
            <v>700</v>
          </cell>
          <cell r="F5407" t="str">
            <v>X</v>
          </cell>
          <cell r="G5407">
            <v>36457</v>
          </cell>
          <cell r="M5407" t="str">
            <v>CLAMP FOR GROOVE TOOL/3161251</v>
          </cell>
        </row>
        <row r="5408">
          <cell r="B5408" t="str">
            <v>ZVB-800528</v>
          </cell>
          <cell r="C5408" t="str">
            <v>MISSING</v>
          </cell>
          <cell r="D5408">
            <v>700</v>
          </cell>
          <cell r="G5408">
            <v>38068</v>
          </cell>
          <cell r="M5408" t="str">
            <v>CLAMP FOR TREPAN CM120 KENNAMETAL</v>
          </cell>
        </row>
        <row r="5409">
          <cell r="B5409" t="str">
            <v>ZVB-800529</v>
          </cell>
          <cell r="C5409" t="str">
            <v>MISSING</v>
          </cell>
          <cell r="D5409">
            <v>700</v>
          </cell>
          <cell r="F5409" t="str">
            <v>X</v>
          </cell>
          <cell r="G5409">
            <v>36458</v>
          </cell>
          <cell r="M5409" t="str">
            <v>CLAMP, CARBALLOY CL-7</v>
          </cell>
        </row>
        <row r="5410">
          <cell r="B5410" t="str">
            <v>ZVB-800530</v>
          </cell>
          <cell r="C5410" t="str">
            <v>MISSING</v>
          </cell>
          <cell r="D5410">
            <v>700</v>
          </cell>
          <cell r="G5410">
            <v>38068</v>
          </cell>
          <cell r="M5410" t="str">
            <v>CLAMP, CK-20 KENNAMETAL</v>
          </cell>
        </row>
        <row r="5411">
          <cell r="B5411" t="str">
            <v>ZVB-800531</v>
          </cell>
          <cell r="C5411" t="str">
            <v>MISSING</v>
          </cell>
          <cell r="D5411">
            <v>700</v>
          </cell>
          <cell r="G5411">
            <v>38068</v>
          </cell>
          <cell r="M5411" t="str">
            <v>CLAMP, CK-9 KENNAMETAL</v>
          </cell>
        </row>
        <row r="5412">
          <cell r="B5412" t="str">
            <v>ZVB-800532</v>
          </cell>
          <cell r="C5412" t="str">
            <v>MISSING</v>
          </cell>
          <cell r="D5412">
            <v>700</v>
          </cell>
          <cell r="F5412" t="str">
            <v>X</v>
          </cell>
          <cell r="G5412">
            <v>36843</v>
          </cell>
          <cell r="M5412" t="str">
            <v>CLAMP, KENNAMETAL  CK-27</v>
          </cell>
        </row>
        <row r="5413">
          <cell r="B5413" t="str">
            <v>ZVB-800533</v>
          </cell>
          <cell r="C5413" t="str">
            <v>MISSING</v>
          </cell>
          <cell r="D5413">
            <v>700</v>
          </cell>
          <cell r="G5413">
            <v>38148</v>
          </cell>
          <cell r="M5413" t="str">
            <v>CLAMP, KENNAMETAL CK-10</v>
          </cell>
        </row>
        <row r="5414">
          <cell r="B5414" t="str">
            <v>ZVB-800534</v>
          </cell>
          <cell r="C5414" t="str">
            <v>MISSING</v>
          </cell>
          <cell r="D5414">
            <v>700</v>
          </cell>
          <cell r="E5414" t="str">
            <v>F</v>
          </cell>
          <cell r="G5414">
            <v>38100</v>
          </cell>
          <cell r="M5414" t="str">
            <v>CLAMP, KENNAMETAL CK-12 *see note</v>
          </cell>
        </row>
        <row r="5415">
          <cell r="B5415" t="str">
            <v>ZVB-800535</v>
          </cell>
          <cell r="C5415" t="str">
            <v>MISSING</v>
          </cell>
          <cell r="D5415">
            <v>700</v>
          </cell>
          <cell r="F5415" t="str">
            <v>X</v>
          </cell>
          <cell r="G5415">
            <v>36843</v>
          </cell>
          <cell r="M5415" t="str">
            <v>CLAMP, KENNAMETAL CK-19</v>
          </cell>
        </row>
        <row r="5416">
          <cell r="B5416" t="str">
            <v>ZVB-800536</v>
          </cell>
          <cell r="C5416" t="str">
            <v>MISSING</v>
          </cell>
          <cell r="D5416">
            <v>700</v>
          </cell>
          <cell r="F5416" t="str">
            <v>X</v>
          </cell>
          <cell r="G5416">
            <v>36843</v>
          </cell>
          <cell r="M5416" t="str">
            <v>CLAMP, KENNAMETAL CK-7</v>
          </cell>
        </row>
        <row r="5417">
          <cell r="B5417" t="str">
            <v>ZVB-800537</v>
          </cell>
          <cell r="C5417" t="str">
            <v>MISSING</v>
          </cell>
          <cell r="D5417">
            <v>700</v>
          </cell>
          <cell r="F5417" t="str">
            <v>X</v>
          </cell>
          <cell r="G5417">
            <v>36843</v>
          </cell>
          <cell r="M5417" t="str">
            <v>CLAMP, KENNAMETAL CM-73</v>
          </cell>
        </row>
        <row r="5418">
          <cell r="B5418" t="str">
            <v>ZVB-800538</v>
          </cell>
          <cell r="C5418" t="str">
            <v>MISSING</v>
          </cell>
          <cell r="D5418">
            <v>700</v>
          </cell>
          <cell r="F5418" t="str">
            <v>X</v>
          </cell>
          <cell r="G5418">
            <v>36511</v>
          </cell>
          <cell r="M5418" t="str">
            <v>CLAMP, MC-9 FOR +GF+</v>
          </cell>
        </row>
        <row r="5419">
          <cell r="B5419" t="str">
            <v>ZVB-800539</v>
          </cell>
          <cell r="C5419" t="str">
            <v>MISSING</v>
          </cell>
          <cell r="D5419">
            <v>700</v>
          </cell>
          <cell r="F5419" t="str">
            <v>X</v>
          </cell>
          <cell r="G5419">
            <v>36457</v>
          </cell>
          <cell r="M5419" t="str">
            <v>CLAMP, VALENITE FDC-37</v>
          </cell>
        </row>
        <row r="5420">
          <cell r="B5420" t="str">
            <v>ZVB-800540</v>
          </cell>
          <cell r="C5420" t="str">
            <v>MISSING</v>
          </cell>
          <cell r="D5420">
            <v>700</v>
          </cell>
          <cell r="F5420" t="str">
            <v>X</v>
          </cell>
          <cell r="G5420">
            <v>36073</v>
          </cell>
          <cell r="M5420" t="str">
            <v>PIN, CAM CLP 36 - CARBOLOY</v>
          </cell>
        </row>
        <row r="5421">
          <cell r="B5421" t="str">
            <v>ZVB-800541</v>
          </cell>
          <cell r="C5421" t="str">
            <v>MISSING</v>
          </cell>
          <cell r="D5421">
            <v>700</v>
          </cell>
          <cell r="F5421" t="str">
            <v>X</v>
          </cell>
          <cell r="G5421">
            <v>36510</v>
          </cell>
          <cell r="M5421" t="str">
            <v>PIN, CAMLOCK PL-46 - CARBOLOY</v>
          </cell>
        </row>
        <row r="5422">
          <cell r="B5422" t="str">
            <v>ZVB-800542</v>
          </cell>
          <cell r="C5422" t="str">
            <v>MISSING</v>
          </cell>
          <cell r="D5422">
            <v>700</v>
          </cell>
          <cell r="G5422">
            <v>37927</v>
          </cell>
          <cell r="M5422" t="str">
            <v>PIN, KENNA KLC-46 FOR MSZNR/L 2525</v>
          </cell>
        </row>
        <row r="5423">
          <cell r="B5423" t="str">
            <v>ZVB-800543</v>
          </cell>
          <cell r="C5423" t="str">
            <v>MISSING</v>
          </cell>
          <cell r="D5423">
            <v>700</v>
          </cell>
          <cell r="G5423">
            <v>38068</v>
          </cell>
          <cell r="M5423" t="str">
            <v>PIN, LOCK KENNAMETAL KL-46</v>
          </cell>
        </row>
        <row r="5424">
          <cell r="B5424" t="str">
            <v>ZVB-800544</v>
          </cell>
          <cell r="C5424" t="str">
            <v>MISSING</v>
          </cell>
          <cell r="D5424">
            <v>700</v>
          </cell>
          <cell r="F5424" t="str">
            <v>X</v>
          </cell>
          <cell r="G5424">
            <v>36843</v>
          </cell>
          <cell r="M5424" t="str">
            <v>PIN, LOCK KENNAMETAL LP-57</v>
          </cell>
        </row>
        <row r="5425">
          <cell r="B5425" t="str">
            <v>ZVB-800545</v>
          </cell>
          <cell r="C5425" t="str">
            <v>MISSING</v>
          </cell>
          <cell r="D5425">
            <v>700</v>
          </cell>
          <cell r="F5425" t="str">
            <v>X</v>
          </cell>
          <cell r="G5425">
            <v>36843</v>
          </cell>
          <cell r="M5425" t="str">
            <v>PIN, LOCK KENNAMETAL LP59</v>
          </cell>
        </row>
        <row r="5426">
          <cell r="B5426" t="str">
            <v>ZVB-800546</v>
          </cell>
          <cell r="C5426" t="str">
            <v>MISSING</v>
          </cell>
          <cell r="D5426">
            <v>700</v>
          </cell>
          <cell r="G5426">
            <v>38068</v>
          </cell>
          <cell r="M5426" t="str">
            <v>PIN, LOCK LP-56 KENNAMETAL</v>
          </cell>
        </row>
        <row r="5427">
          <cell r="B5427" t="str">
            <v>ZVB-800547</v>
          </cell>
          <cell r="C5427" t="str">
            <v>MISSING</v>
          </cell>
          <cell r="D5427">
            <v>700</v>
          </cell>
          <cell r="F5427" t="str">
            <v>X</v>
          </cell>
          <cell r="G5427">
            <v>35775</v>
          </cell>
          <cell r="M5427" t="str">
            <v>PIN, SANDVIK MN-46 FOR +GF+</v>
          </cell>
        </row>
        <row r="5428">
          <cell r="B5428" t="str">
            <v>ZVB-800548</v>
          </cell>
          <cell r="C5428" t="str">
            <v>MISSING</v>
          </cell>
          <cell r="D5428">
            <v>700</v>
          </cell>
          <cell r="F5428" t="str">
            <v>X</v>
          </cell>
          <cell r="G5428">
            <v>36454</v>
          </cell>
          <cell r="M5428" t="str">
            <v>PIN, WARNER SWASEY CHUCK</v>
          </cell>
        </row>
        <row r="5429">
          <cell r="B5429" t="str">
            <v>ZVB-800549</v>
          </cell>
          <cell r="C5429" t="str">
            <v>MISSING</v>
          </cell>
          <cell r="D5429">
            <v>700</v>
          </cell>
          <cell r="F5429" t="str">
            <v>X</v>
          </cell>
          <cell r="G5429">
            <v>36511</v>
          </cell>
          <cell r="M5429" t="str">
            <v>SCREW, 174.3-821</v>
          </cell>
        </row>
        <row r="5430">
          <cell r="B5430" t="str">
            <v>ZVB-800550</v>
          </cell>
          <cell r="C5430" t="str">
            <v>MISSING</v>
          </cell>
          <cell r="D5430">
            <v>700</v>
          </cell>
          <cell r="F5430" t="str">
            <v>X</v>
          </cell>
          <cell r="G5430">
            <v>36457</v>
          </cell>
          <cell r="M5430" t="str">
            <v>SCREW, ADJ. VALENITE EASM-0510F</v>
          </cell>
        </row>
        <row r="5431">
          <cell r="B5431" t="str">
            <v>ZVB-800551</v>
          </cell>
          <cell r="C5431" t="str">
            <v>MISSING</v>
          </cell>
          <cell r="D5431">
            <v>700</v>
          </cell>
          <cell r="G5431">
            <v>38068</v>
          </cell>
          <cell r="M5431" t="str">
            <v>SCREW, CAP S-412-KENNAMETAL</v>
          </cell>
        </row>
        <row r="5432">
          <cell r="B5432" t="str">
            <v>ZVB-800552</v>
          </cell>
          <cell r="C5432" t="str">
            <v>MISSING</v>
          </cell>
          <cell r="D5432">
            <v>700</v>
          </cell>
          <cell r="G5432">
            <v>38068</v>
          </cell>
          <cell r="M5432" t="str">
            <v>SCREW, CLAMP STC-11 - KENNAMETAL</v>
          </cell>
        </row>
        <row r="5433">
          <cell r="B5433" t="str">
            <v>ZVB-800553</v>
          </cell>
          <cell r="C5433" t="str">
            <v>MISSING</v>
          </cell>
          <cell r="D5433">
            <v>700</v>
          </cell>
          <cell r="G5433">
            <v>38000</v>
          </cell>
          <cell r="M5433" t="str">
            <v>SCREW, CLAMP STC-9 KENNAMETAL</v>
          </cell>
        </row>
        <row r="5434">
          <cell r="B5434" t="str">
            <v>ZVB-800554</v>
          </cell>
          <cell r="C5434" t="str">
            <v>MISSING</v>
          </cell>
          <cell r="D5434">
            <v>700</v>
          </cell>
          <cell r="G5434">
            <v>38068</v>
          </cell>
          <cell r="M5434" t="str">
            <v>SCREW, INSERT MS-1369 KENNAMETAL</v>
          </cell>
        </row>
        <row r="5435">
          <cell r="B5435" t="str">
            <v>ZVB-800555</v>
          </cell>
          <cell r="C5435" t="str">
            <v>MISSING</v>
          </cell>
          <cell r="D5435">
            <v>700</v>
          </cell>
          <cell r="F5435" t="str">
            <v>X</v>
          </cell>
          <cell r="G5435">
            <v>36843</v>
          </cell>
          <cell r="M5435" t="str">
            <v>SCREW, INSERT S1011               KM</v>
          </cell>
        </row>
        <row r="5436">
          <cell r="B5436" t="str">
            <v>ZVB-800556</v>
          </cell>
          <cell r="C5436" t="str">
            <v>MISSING</v>
          </cell>
          <cell r="D5436">
            <v>700</v>
          </cell>
          <cell r="G5436">
            <v>38077</v>
          </cell>
          <cell r="M5436" t="str">
            <v>SCREW, KENNAMETAL FOR MSZNR/L2525 KM</v>
          </cell>
        </row>
        <row r="5437">
          <cell r="B5437" t="str">
            <v>ZVB-800557</v>
          </cell>
          <cell r="C5437" t="str">
            <v>MISSING</v>
          </cell>
          <cell r="D5437">
            <v>700</v>
          </cell>
          <cell r="F5437" t="str">
            <v>X</v>
          </cell>
          <cell r="G5437">
            <v>36511</v>
          </cell>
          <cell r="M5437" t="str">
            <v>SCREW, KENNAMETAL KL-46</v>
          </cell>
        </row>
        <row r="5438">
          <cell r="B5438" t="str">
            <v>ZVB-800558</v>
          </cell>
          <cell r="C5438" t="str">
            <v>MISSING</v>
          </cell>
          <cell r="D5438">
            <v>700</v>
          </cell>
          <cell r="F5438" t="str">
            <v>X</v>
          </cell>
          <cell r="G5438">
            <v>36843</v>
          </cell>
          <cell r="M5438" t="str">
            <v>SCREW, KENNAMETAL KUA-4</v>
          </cell>
        </row>
        <row r="5439">
          <cell r="B5439" t="str">
            <v>ZVB-800559</v>
          </cell>
          <cell r="C5439" t="str">
            <v>MISSING</v>
          </cell>
          <cell r="D5439">
            <v>700</v>
          </cell>
          <cell r="F5439" t="str">
            <v>X</v>
          </cell>
          <cell r="G5439">
            <v>36843</v>
          </cell>
          <cell r="M5439" t="str">
            <v>SCREW, KENNAMETAL S-329</v>
          </cell>
        </row>
        <row r="5440">
          <cell r="B5440" t="str">
            <v>ZVB-800560</v>
          </cell>
          <cell r="C5440" t="str">
            <v>MISSING</v>
          </cell>
          <cell r="D5440">
            <v>700</v>
          </cell>
          <cell r="F5440" t="str">
            <v>X</v>
          </cell>
          <cell r="G5440">
            <v>36843</v>
          </cell>
          <cell r="M5440" t="str">
            <v>SCREW, KENNAMETAL S-337</v>
          </cell>
        </row>
        <row r="5441">
          <cell r="B5441" t="str">
            <v>ZVB-800561</v>
          </cell>
          <cell r="C5441" t="str">
            <v>MISSING</v>
          </cell>
          <cell r="D5441">
            <v>700</v>
          </cell>
          <cell r="F5441" t="str">
            <v>X</v>
          </cell>
          <cell r="G5441">
            <v>36843</v>
          </cell>
          <cell r="M5441" t="str">
            <v>SCREW, KENNAMETAL S-339</v>
          </cell>
        </row>
        <row r="5442">
          <cell r="B5442" t="str">
            <v>ZVB-800562</v>
          </cell>
          <cell r="C5442" t="str">
            <v>MISSING</v>
          </cell>
          <cell r="D5442">
            <v>700</v>
          </cell>
          <cell r="F5442" t="str">
            <v>X</v>
          </cell>
          <cell r="G5442">
            <v>36843</v>
          </cell>
          <cell r="M5442" t="str">
            <v>SCREW, KENNAMETAL SL-344</v>
          </cell>
        </row>
        <row r="5443">
          <cell r="B5443" t="str">
            <v>ZVB-800563</v>
          </cell>
          <cell r="C5443" t="str">
            <v>MISSING</v>
          </cell>
          <cell r="D5443">
            <v>700</v>
          </cell>
          <cell r="F5443" t="str">
            <v>X</v>
          </cell>
          <cell r="G5443">
            <v>36073</v>
          </cell>
          <cell r="M5443" t="str">
            <v>SCREW, KENNAMETAL STC-8</v>
          </cell>
        </row>
        <row r="5444">
          <cell r="B5444" t="str">
            <v>ZVB-800564</v>
          </cell>
          <cell r="C5444" t="str">
            <v>MISSING</v>
          </cell>
          <cell r="D5444">
            <v>700</v>
          </cell>
          <cell r="G5444">
            <v>38068</v>
          </cell>
          <cell r="M5444" t="str">
            <v>SCREW, LOCK</v>
          </cell>
        </row>
        <row r="5445">
          <cell r="B5445" t="str">
            <v>ZVB-800565</v>
          </cell>
          <cell r="C5445" t="str">
            <v>MISSING</v>
          </cell>
          <cell r="D5445">
            <v>700</v>
          </cell>
          <cell r="G5445">
            <v>38068</v>
          </cell>
          <cell r="M5445" t="str">
            <v>SCREW, LOCK KL-44 KENNAMETAL</v>
          </cell>
        </row>
        <row r="5446">
          <cell r="B5446" t="str">
            <v>ZVB-800566</v>
          </cell>
          <cell r="C5446" t="str">
            <v>MISSING</v>
          </cell>
          <cell r="D5446">
            <v>700</v>
          </cell>
          <cell r="F5446" t="str">
            <v>X</v>
          </cell>
          <cell r="G5446">
            <v>36843</v>
          </cell>
          <cell r="M5446" t="str">
            <v>SCREW, LOCK TW 7</v>
          </cell>
        </row>
        <row r="5447">
          <cell r="B5447" t="str">
            <v>ZVB-800567</v>
          </cell>
          <cell r="C5447" t="str">
            <v>MISSING</v>
          </cell>
          <cell r="D5447">
            <v>700</v>
          </cell>
          <cell r="F5447" t="str">
            <v>X</v>
          </cell>
          <cell r="G5447">
            <v>36073</v>
          </cell>
          <cell r="M5447" t="str">
            <v>SCREW, MS-48 FOR +GF+ SANDVIK OBSELE</v>
          </cell>
        </row>
        <row r="5448">
          <cell r="B5448" t="str">
            <v>ZVB-800568</v>
          </cell>
          <cell r="C5448" t="str">
            <v>MISSING</v>
          </cell>
          <cell r="D5448">
            <v>700</v>
          </cell>
          <cell r="G5448">
            <v>37934</v>
          </cell>
          <cell r="M5448" t="str">
            <v>SCREW, QUILL #43083*1.25-20      W.S</v>
          </cell>
        </row>
        <row r="5449">
          <cell r="B5449" t="str">
            <v>ZVB-800569</v>
          </cell>
          <cell r="C5449" t="str">
            <v>MISSING</v>
          </cell>
          <cell r="D5449">
            <v>700</v>
          </cell>
          <cell r="F5449" t="str">
            <v>X</v>
          </cell>
          <cell r="G5449">
            <v>36456</v>
          </cell>
          <cell r="M5449" t="str">
            <v>SCREW, QUILL #7-9421-010</v>
          </cell>
        </row>
        <row r="5450">
          <cell r="B5450" t="str">
            <v>ZVB-800570</v>
          </cell>
          <cell r="C5450" t="str">
            <v>MISSING</v>
          </cell>
          <cell r="D5450">
            <v>700</v>
          </cell>
          <cell r="F5450" t="str">
            <v>X</v>
          </cell>
          <cell r="G5450">
            <v>36456</v>
          </cell>
          <cell r="M5450" t="str">
            <v>SCREW, QUILL 10-32-1.500-1 (SOPKO)</v>
          </cell>
        </row>
        <row r="5451">
          <cell r="B5451" t="str">
            <v>ZVB-800571</v>
          </cell>
          <cell r="C5451" t="str">
            <v>MISSING</v>
          </cell>
          <cell r="D5451">
            <v>700</v>
          </cell>
          <cell r="F5451" t="str">
            <v>X</v>
          </cell>
          <cell r="G5451">
            <v>36456</v>
          </cell>
          <cell r="M5451" t="str">
            <v>SCREW, QUILL 7-9417-001</v>
          </cell>
        </row>
        <row r="5452">
          <cell r="B5452" t="str">
            <v>ZVB-800572</v>
          </cell>
          <cell r="C5452" t="str">
            <v>MISSING</v>
          </cell>
          <cell r="D5452">
            <v>700</v>
          </cell>
          <cell r="F5452" t="str">
            <v>X</v>
          </cell>
          <cell r="G5452">
            <v>36456</v>
          </cell>
          <cell r="M5452" t="str">
            <v>SCREW, QUILL 7-9418-003</v>
          </cell>
        </row>
        <row r="5453">
          <cell r="B5453" t="str">
            <v>ZVB-800573</v>
          </cell>
          <cell r="C5453" t="str">
            <v>MISSING</v>
          </cell>
          <cell r="D5453">
            <v>700</v>
          </cell>
          <cell r="F5453" t="str">
            <v>X</v>
          </cell>
          <cell r="G5453">
            <v>36457</v>
          </cell>
          <cell r="M5453" t="str">
            <v>SCREW, QUILL FOR USE ON BRYANT</v>
          </cell>
        </row>
        <row r="5454">
          <cell r="B5454" t="str">
            <v>ZVB-800574</v>
          </cell>
          <cell r="C5454" t="str">
            <v>MISSING</v>
          </cell>
          <cell r="D5454">
            <v>700</v>
          </cell>
          <cell r="F5454" t="str">
            <v>X</v>
          </cell>
          <cell r="G5454">
            <v>36843</v>
          </cell>
          <cell r="M5454" t="str">
            <v>SCREW, SET FOR HEALD PINS UG165</v>
          </cell>
        </row>
        <row r="5455">
          <cell r="B5455" t="str">
            <v>ZVB-800575</v>
          </cell>
          <cell r="C5455" t="str">
            <v>MISSING</v>
          </cell>
          <cell r="D5455">
            <v>700</v>
          </cell>
          <cell r="G5455">
            <v>38068</v>
          </cell>
          <cell r="M5455" t="str">
            <v>SCREW, SET KENNAMETALSTC-4</v>
          </cell>
        </row>
        <row r="5456">
          <cell r="B5456" t="str">
            <v>ZVB-800576</v>
          </cell>
          <cell r="C5456" t="str">
            <v>MISSING</v>
          </cell>
          <cell r="D5456">
            <v>700</v>
          </cell>
          <cell r="E5456" t="str">
            <v>F</v>
          </cell>
          <cell r="G5456">
            <v>38068</v>
          </cell>
          <cell r="M5456" t="str">
            <v>SCREW, SET STC-20 KENNAMETAL</v>
          </cell>
        </row>
        <row r="5457">
          <cell r="B5457" t="str">
            <v>ZVB-800577</v>
          </cell>
          <cell r="C5457" t="str">
            <v>MISSING</v>
          </cell>
          <cell r="D5457">
            <v>700</v>
          </cell>
          <cell r="F5457" t="str">
            <v>X</v>
          </cell>
          <cell r="G5457">
            <v>36457</v>
          </cell>
          <cell r="M5457" t="str">
            <v>SCREW, SOCKET CAP - FLAT HEAD</v>
          </cell>
        </row>
        <row r="5458">
          <cell r="B5458" t="str">
            <v>ZVB-800578</v>
          </cell>
          <cell r="C5458" t="str">
            <v>MISSING</v>
          </cell>
          <cell r="D5458">
            <v>700</v>
          </cell>
          <cell r="F5458" t="str">
            <v>X</v>
          </cell>
          <cell r="G5458">
            <v>36843</v>
          </cell>
          <cell r="M5458" t="str">
            <v>SCREW, STC-27 - KENNAMETAL</v>
          </cell>
        </row>
        <row r="5459">
          <cell r="B5459" t="str">
            <v>ZVB-800579</v>
          </cell>
          <cell r="C5459" t="str">
            <v>MISSING</v>
          </cell>
          <cell r="D5459">
            <v>700</v>
          </cell>
          <cell r="G5459">
            <v>38068</v>
          </cell>
          <cell r="M5459" t="str">
            <v>SCREW, ms1156</v>
          </cell>
        </row>
        <row r="5460">
          <cell r="B5460" t="str">
            <v>ZVB-800580</v>
          </cell>
          <cell r="C5460" t="str">
            <v>MISSING</v>
          </cell>
          <cell r="D5460">
            <v>700</v>
          </cell>
          <cell r="G5460">
            <v>37934</v>
          </cell>
          <cell r="M5460" t="str">
            <v>SCREW, WHEEL #43150               WS</v>
          </cell>
        </row>
        <row r="5461">
          <cell r="B5461" t="str">
            <v>ZVB-800581</v>
          </cell>
          <cell r="C5461" t="str">
            <v>MISSING</v>
          </cell>
          <cell r="D5461">
            <v>700</v>
          </cell>
          <cell r="F5461" t="str">
            <v>X</v>
          </cell>
          <cell r="G5461">
            <v>36456</v>
          </cell>
          <cell r="M5461" t="str">
            <v>SCREW, WHEEL 0375A-2.250-1 PN#43150</v>
          </cell>
        </row>
        <row r="5462">
          <cell r="B5462" t="str">
            <v>ZVB-800582</v>
          </cell>
          <cell r="C5462" t="str">
            <v>MISSING</v>
          </cell>
          <cell r="D5462">
            <v>700</v>
          </cell>
          <cell r="F5462" t="str">
            <v>X</v>
          </cell>
          <cell r="G5462">
            <v>36456</v>
          </cell>
          <cell r="M5462" t="str">
            <v>SCREW, WHEEL 0375B-2.000 3/8-24</v>
          </cell>
        </row>
        <row r="5463">
          <cell r="B5463" t="str">
            <v>ZVB-800583</v>
          </cell>
          <cell r="C5463" t="str">
            <v>MISSING</v>
          </cell>
          <cell r="D5463">
            <v>700</v>
          </cell>
          <cell r="F5463" t="str">
            <v>X</v>
          </cell>
          <cell r="G5463">
            <v>36456</v>
          </cell>
          <cell r="M5463" t="str">
            <v>SCREW, WHEEL ALLOY SHOULDER</v>
          </cell>
        </row>
        <row r="5464">
          <cell r="B5464" t="str">
            <v>ZVB-800584</v>
          </cell>
          <cell r="C5464" t="str">
            <v>MISSING</v>
          </cell>
          <cell r="D5464">
            <v>700</v>
          </cell>
          <cell r="G5464">
            <v>38077</v>
          </cell>
          <cell r="M5464" t="str">
            <v>SEAT, CARBOLOY SSN-432</v>
          </cell>
        </row>
        <row r="5465">
          <cell r="B5465" t="str">
            <v>ZVB-800585</v>
          </cell>
          <cell r="C5465" t="str">
            <v>MISSING</v>
          </cell>
          <cell r="D5465">
            <v>700</v>
          </cell>
          <cell r="G5465">
            <v>38068</v>
          </cell>
          <cell r="M5465" t="str">
            <v>SEAT, KENNAMETAL ISSN-433</v>
          </cell>
        </row>
        <row r="5466">
          <cell r="B5466" t="str">
            <v>ZVB-800586</v>
          </cell>
          <cell r="C5466" t="str">
            <v>MISSING</v>
          </cell>
          <cell r="D5466">
            <v>700</v>
          </cell>
          <cell r="G5466">
            <v>38068</v>
          </cell>
          <cell r="M5466" t="str">
            <v>SEAT, SHIM ICSN-433 (KENNAMETAL)</v>
          </cell>
        </row>
        <row r="5467">
          <cell r="B5467" t="str">
            <v>ZVB-800587</v>
          </cell>
          <cell r="C5467" t="str">
            <v>MISSING</v>
          </cell>
          <cell r="D5467">
            <v>700</v>
          </cell>
          <cell r="G5467">
            <v>38068</v>
          </cell>
          <cell r="M5467" t="str">
            <v>SEAT, SHIM KENNAMETAL SM-292</v>
          </cell>
        </row>
        <row r="5468">
          <cell r="B5468" t="str">
            <v>ZVB-800588</v>
          </cell>
          <cell r="C5468" t="str">
            <v>MISSING</v>
          </cell>
          <cell r="D5468">
            <v>700</v>
          </cell>
          <cell r="F5468" t="str">
            <v>X</v>
          </cell>
          <cell r="G5468">
            <v>36456</v>
          </cell>
          <cell r="M5468" t="str">
            <v>SEAT, SHIM SANDVIK MCN 432 FOR +GF+</v>
          </cell>
        </row>
        <row r="5469">
          <cell r="B5469" t="str">
            <v>ZVB-800589</v>
          </cell>
          <cell r="C5469" t="str">
            <v>MISSING</v>
          </cell>
          <cell r="D5469">
            <v>700</v>
          </cell>
          <cell r="F5469" t="str">
            <v>X</v>
          </cell>
          <cell r="G5469">
            <v>36456</v>
          </cell>
          <cell r="M5469" t="str">
            <v>SEAT, VALENITE STBC-12 2A</v>
          </cell>
        </row>
      </sheetData>
      <sheetData sheetId="11" refreshError="1">
        <row r="3">
          <cell r="B3">
            <v>101</v>
          </cell>
          <cell r="D3" t="str">
            <v>FG</v>
          </cell>
          <cell r="E3" t="str">
            <v>FIN.PRODUCT(TRANS/AXLES)</v>
          </cell>
        </row>
        <row r="4">
          <cell r="B4">
            <v>102</v>
          </cell>
          <cell r="D4" t="str">
            <v>WIP</v>
          </cell>
          <cell r="E4" t="str">
            <v>Sub Assembly</v>
          </cell>
        </row>
        <row r="5">
          <cell r="B5">
            <v>206</v>
          </cell>
          <cell r="D5" t="str">
            <v>FG</v>
          </cell>
          <cell r="E5" t="str">
            <v>Fin.Mfg.Part (Gear,Hsg..)</v>
          </cell>
        </row>
        <row r="6">
          <cell r="B6">
            <v>300</v>
          </cell>
          <cell r="D6" t="str">
            <v>RM</v>
          </cell>
          <cell r="E6" t="str">
            <v>Raw Material</v>
          </cell>
        </row>
        <row r="7">
          <cell r="B7">
            <v>310</v>
          </cell>
          <cell r="D7" t="str">
            <v>RM</v>
          </cell>
          <cell r="E7" t="str">
            <v>Raw Mat. (Semi-Finished)</v>
          </cell>
        </row>
        <row r="8">
          <cell r="B8">
            <v>356</v>
          </cell>
          <cell r="D8" t="str">
            <v>RM</v>
          </cell>
          <cell r="E8" t="str">
            <v>Raw Mat. (From Customer)</v>
          </cell>
        </row>
        <row r="9">
          <cell r="B9">
            <v>400</v>
          </cell>
          <cell r="D9" t="str">
            <v>RM</v>
          </cell>
          <cell r="E9" t="str">
            <v>Purchased Components</v>
          </cell>
        </row>
        <row r="10">
          <cell r="B10">
            <v>410</v>
          </cell>
          <cell r="D10" t="str">
            <v>RM</v>
          </cell>
          <cell r="E10" t="str">
            <v>Bulk Parts(consumpt.A/R)</v>
          </cell>
        </row>
        <row r="11">
          <cell r="B11">
            <v>450</v>
          </cell>
          <cell r="D11" t="str">
            <v>RM</v>
          </cell>
          <cell r="E11" t="str">
            <v>Comp. (Provided by Cust)</v>
          </cell>
        </row>
        <row r="12">
          <cell r="B12">
            <v>460</v>
          </cell>
          <cell r="D12" t="str">
            <v>RM</v>
          </cell>
          <cell r="E12" t="str">
            <v>Bulk (Cust Provide-Free)</v>
          </cell>
        </row>
        <row r="13">
          <cell r="B13">
            <v>502</v>
          </cell>
          <cell r="D13" t="str">
            <v>FG</v>
          </cell>
          <cell r="E13" t="str">
            <v>Assembly(Incl. Mat. Prov)</v>
          </cell>
        </row>
        <row r="14">
          <cell r="B14">
            <v>506</v>
          </cell>
          <cell r="D14" t="str">
            <v>WIP</v>
          </cell>
          <cell r="E14" t="str">
            <v>Parts (First Op. Extern.)</v>
          </cell>
        </row>
        <row r="15">
          <cell r="B15">
            <v>508</v>
          </cell>
          <cell r="D15" t="str">
            <v>OUT</v>
          </cell>
          <cell r="E15" t="str">
            <v>Part (Outsourced Compl.)</v>
          </cell>
        </row>
        <row r="16">
          <cell r="B16">
            <v>700</v>
          </cell>
          <cell r="D16" t="str">
            <v>MRO</v>
          </cell>
          <cell r="E16" t="str">
            <v>Tools</v>
          </cell>
        </row>
        <row r="17">
          <cell r="B17">
            <v>900</v>
          </cell>
          <cell r="D17" t="str">
            <v>WIP</v>
          </cell>
          <cell r="E17" t="str">
            <v>Pseudo Part (or Chartdwg)</v>
          </cell>
        </row>
        <row r="18">
          <cell r="B18">
            <v>902</v>
          </cell>
          <cell r="D18" t="str">
            <v>WIP</v>
          </cell>
          <cell r="E18" t="str">
            <v>Semifinished product</v>
          </cell>
        </row>
        <row r="19">
          <cell r="B19" t="str">
            <v>CONT</v>
          </cell>
          <cell r="D19" t="str">
            <v>MRO</v>
          </cell>
          <cell r="E19" t="str">
            <v>KANBAN container</v>
          </cell>
        </row>
        <row r="20">
          <cell r="B20" t="str">
            <v>DIEN</v>
          </cell>
          <cell r="D20" t="str">
            <v>MRO</v>
          </cell>
          <cell r="E20" t="str">
            <v>Service</v>
          </cell>
        </row>
        <row r="21">
          <cell r="B21" t="str">
            <v>ERSA</v>
          </cell>
          <cell r="D21" t="str">
            <v>MRO</v>
          </cell>
          <cell r="E21" t="str">
            <v>Spare parts</v>
          </cell>
        </row>
        <row r="22">
          <cell r="B22" t="str">
            <v>FERT</v>
          </cell>
          <cell r="D22" t="str">
            <v>FG</v>
          </cell>
          <cell r="E22" t="str">
            <v>Finished product</v>
          </cell>
        </row>
        <row r="23">
          <cell r="B23" t="str">
            <v>FHMI</v>
          </cell>
          <cell r="D23" t="str">
            <v>MRO</v>
          </cell>
          <cell r="E23" t="str">
            <v>Prod. Resources/tools</v>
          </cell>
        </row>
        <row r="24">
          <cell r="B24" t="str">
            <v>HALB</v>
          </cell>
          <cell r="D24" t="str">
            <v>WIP</v>
          </cell>
          <cell r="E24" t="str">
            <v>Semifinished product</v>
          </cell>
        </row>
        <row r="25">
          <cell r="B25" t="str">
            <v>HAWA</v>
          </cell>
          <cell r="D25" t="str">
            <v>MRO</v>
          </cell>
          <cell r="E25" t="str">
            <v>Trading goods</v>
          </cell>
        </row>
        <row r="26">
          <cell r="B26" t="str">
            <v>HIBE</v>
          </cell>
          <cell r="D26" t="str">
            <v>MRO</v>
          </cell>
          <cell r="E26" t="str">
            <v>Operating supplies</v>
          </cell>
        </row>
        <row r="27">
          <cell r="B27" t="str">
            <v>IBAU</v>
          </cell>
          <cell r="D27" t="str">
            <v>MRO</v>
          </cell>
          <cell r="E27" t="str">
            <v>Maintenance assembly</v>
          </cell>
        </row>
        <row r="28">
          <cell r="B28" t="str">
            <v>INTRA</v>
          </cell>
          <cell r="D28" t="str">
            <v>WIP</v>
          </cell>
          <cell r="E28" t="str">
            <v>Intra material</v>
          </cell>
        </row>
        <row r="29">
          <cell r="B29" t="str">
            <v>KMAT</v>
          </cell>
          <cell r="D29" t="str">
            <v>WIP</v>
          </cell>
          <cell r="E29" t="str">
            <v>Configurable material</v>
          </cell>
        </row>
        <row r="30">
          <cell r="B30" t="str">
            <v>LEER</v>
          </cell>
          <cell r="D30" t="str">
            <v>MRO</v>
          </cell>
          <cell r="E30" t="str">
            <v>Empties</v>
          </cell>
        </row>
        <row r="31">
          <cell r="B31" t="str">
            <v>M00</v>
          </cell>
          <cell r="D31" t="str">
            <v>MRO</v>
          </cell>
          <cell r="E31" t="str">
            <v>MRO - Maintenance</v>
          </cell>
        </row>
        <row r="32">
          <cell r="B32" t="str">
            <v>N--</v>
          </cell>
          <cell r="D32" t="str">
            <v>MRO</v>
          </cell>
          <cell r="E32" t="str">
            <v>Mat. Type not yet Defined</v>
          </cell>
        </row>
        <row r="33">
          <cell r="B33" t="str">
            <v>NFLAG</v>
          </cell>
          <cell r="D33" t="str">
            <v>MRO</v>
          </cell>
          <cell r="E33" t="str">
            <v>Non-stock material</v>
          </cell>
        </row>
        <row r="34">
          <cell r="B34" t="str">
            <v>P80</v>
          </cell>
          <cell r="D34" t="str">
            <v>MRO</v>
          </cell>
          <cell r="E34" t="str">
            <v>Gauges</v>
          </cell>
        </row>
        <row r="35">
          <cell r="B35" t="str">
            <v>PIPE</v>
          </cell>
          <cell r="D35" t="str">
            <v>MRO</v>
          </cell>
          <cell r="E35" t="str">
            <v>Pipeline material</v>
          </cell>
        </row>
        <row r="36">
          <cell r="B36" t="str">
            <v>PROC</v>
          </cell>
          <cell r="D36" t="str">
            <v>MRO</v>
          </cell>
          <cell r="E36" t="str">
            <v>Process material</v>
          </cell>
        </row>
        <row r="37">
          <cell r="B37" t="str">
            <v>PROD</v>
          </cell>
          <cell r="D37" t="str">
            <v>WIP</v>
          </cell>
          <cell r="E37" t="str">
            <v>Product group</v>
          </cell>
        </row>
        <row r="38">
          <cell r="B38" t="str">
            <v>ROH</v>
          </cell>
          <cell r="D38" t="str">
            <v>RM</v>
          </cell>
          <cell r="E38" t="str">
            <v>Raw material</v>
          </cell>
        </row>
        <row r="39">
          <cell r="B39" t="str">
            <v>UNBW</v>
          </cell>
          <cell r="D39" t="str">
            <v>MRO</v>
          </cell>
          <cell r="E39" t="str">
            <v>Non-valuated material</v>
          </cell>
        </row>
        <row r="40">
          <cell r="B40" t="str">
            <v>V00</v>
          </cell>
          <cell r="D40" t="str">
            <v>MRO</v>
          </cell>
          <cell r="E40" t="str">
            <v>Fixtures</v>
          </cell>
        </row>
        <row r="41">
          <cell r="B41" t="str">
            <v>VERP</v>
          </cell>
          <cell r="D41" t="str">
            <v>RM</v>
          </cell>
          <cell r="E41" t="str">
            <v>Packaging</v>
          </cell>
        </row>
        <row r="42">
          <cell r="B42" t="str">
            <v>WETT</v>
          </cell>
          <cell r="D42" t="str">
            <v>MRO</v>
          </cell>
          <cell r="E42" t="str">
            <v>Competitive product</v>
          </cell>
        </row>
      </sheetData>
      <sheetData sheetId="12" refreshError="1"/>
      <sheetData sheetId="13" refreshError="1"/>
      <sheetData sheetId="1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Instructions"/>
      <sheetName val="OEM requirements"/>
      <sheetName val="NBA matrix "/>
      <sheetName val="variants-models-NBA"/>
      <sheetName val="NBAQ paper preparation"/>
      <sheetName val="NBAQpaper "/>
      <sheetName val="NBA PU Risk Assessment"/>
      <sheetName val="NBAS paper preparation"/>
      <sheetName val="NBASpaper"/>
      <sheetName val="Product Risk Assessment"/>
      <sheetName val="Programme Buyer Tracker"/>
      <sheetName val="variants-models-buyer tracker"/>
      <sheetName val="APQP-pull down menu"/>
      <sheetName val="Currency List"/>
      <sheetName val="Incoterms"/>
      <sheetName val="Payment terms"/>
      <sheetName val="list"/>
      <sheetName val="PRA lists"/>
    </sheetNames>
    <sheetDataSet>
      <sheetData sheetId="0" refreshError="1"/>
      <sheetData sheetId="1" refreshError="1"/>
      <sheetData sheetId="2"/>
      <sheetData sheetId="3">
        <row r="25">
          <cell r="AE25" t="str">
            <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9">
          <cell r="F9" t="str">
            <v>EUR</v>
          </cell>
        </row>
      </sheetData>
      <sheetData sheetId="14" refreshError="1"/>
      <sheetData sheetId="15" refreshError="1"/>
      <sheetData sheetId="16">
        <row r="4">
          <cell r="C4" t="str">
            <v>Steel</v>
          </cell>
        </row>
        <row r="5">
          <cell r="C5" t="str">
            <v>Tubes_cages_from_tube</v>
          </cell>
          <cell r="H5" t="str">
            <v>Albania</v>
          </cell>
        </row>
        <row r="6">
          <cell r="C6" t="str">
            <v>Forging_CVJ</v>
          </cell>
          <cell r="H6" t="str">
            <v>Algeria</v>
          </cell>
        </row>
        <row r="7">
          <cell r="C7" t="str">
            <v>Forging_propshafts</v>
          </cell>
          <cell r="H7" t="str">
            <v>Angola</v>
          </cell>
        </row>
        <row r="8">
          <cell r="C8" t="str">
            <v>Forging_torque_products</v>
          </cell>
          <cell r="H8" t="str">
            <v>Argentina</v>
          </cell>
        </row>
        <row r="9">
          <cell r="C9" t="str">
            <v>Finished_machined_components</v>
          </cell>
          <cell r="H9" t="str">
            <v>Armenia</v>
          </cell>
        </row>
        <row r="10">
          <cell r="C10" t="str">
            <v>Castings</v>
          </cell>
          <cell r="H10" t="str">
            <v>Australia</v>
          </cell>
        </row>
        <row r="11">
          <cell r="C11" t="str">
            <v>Sheetmetal_wire_parts</v>
          </cell>
          <cell r="H11" t="str">
            <v>Austria</v>
          </cell>
        </row>
        <row r="12">
          <cell r="C12" t="str">
            <v>Balls</v>
          </cell>
          <cell r="H12" t="str">
            <v>Azerbaijan</v>
          </cell>
        </row>
        <row r="13">
          <cell r="C13" t="str">
            <v>Bearings_brackets</v>
          </cell>
          <cell r="H13" t="str">
            <v>Bahrain</v>
          </cell>
        </row>
        <row r="14">
          <cell r="C14" t="str">
            <v>Rollers_needles</v>
          </cell>
          <cell r="H14" t="str">
            <v>Bangladesh</v>
          </cell>
        </row>
        <row r="15">
          <cell r="C15" t="str">
            <v>Clamps</v>
          </cell>
          <cell r="H15" t="str">
            <v>Barbados</v>
          </cell>
        </row>
        <row r="16">
          <cell r="C16" t="str">
            <v>Dampers</v>
          </cell>
          <cell r="H16" t="str">
            <v>Belgium</v>
          </cell>
        </row>
        <row r="17">
          <cell r="C17" t="str">
            <v>Rubber_boots</v>
          </cell>
          <cell r="H17" t="str">
            <v>Benin</v>
          </cell>
        </row>
        <row r="18">
          <cell r="C18" t="str">
            <v>Plastic_boots</v>
          </cell>
          <cell r="H18" t="str">
            <v>Bhutan</v>
          </cell>
        </row>
        <row r="19">
          <cell r="C19" t="str">
            <v>ORP</v>
          </cell>
          <cell r="H19" t="str">
            <v>Bolivia</v>
          </cell>
        </row>
        <row r="20">
          <cell r="C20" t="str">
            <v>Production_grease</v>
          </cell>
          <cell r="H20" t="str">
            <v>Bosnia and Herzegovina</v>
          </cell>
        </row>
        <row r="21">
          <cell r="C21" t="str">
            <v>Electrical</v>
          </cell>
          <cell r="H21" t="str">
            <v>Botswana</v>
          </cell>
        </row>
        <row r="22">
          <cell r="C22" t="str">
            <v>ABS_rings</v>
          </cell>
          <cell r="H22" t="str">
            <v>Brazil</v>
          </cell>
        </row>
        <row r="23">
          <cell r="C23" t="str">
            <v>Joints_jointparts</v>
          </cell>
          <cell r="H23" t="str">
            <v>Brunei Darussalam</v>
          </cell>
        </row>
        <row r="24">
          <cell r="C24" t="str">
            <v>Miscellaneous</v>
          </cell>
          <cell r="H24" t="str">
            <v>Bulgaria</v>
          </cell>
        </row>
        <row r="25">
          <cell r="C25" t="str">
            <v>Subcontract</v>
          </cell>
          <cell r="H25" t="str">
            <v>Burkina Faso</v>
          </cell>
        </row>
        <row r="26">
          <cell r="H26" t="str">
            <v>Burundi</v>
          </cell>
        </row>
        <row r="27">
          <cell r="H27" t="str">
            <v>Cambodia</v>
          </cell>
        </row>
        <row r="28">
          <cell r="H28" t="str">
            <v>Cameroon</v>
          </cell>
        </row>
        <row r="29">
          <cell r="H29" t="str">
            <v>Canada</v>
          </cell>
        </row>
        <row r="30">
          <cell r="H30" t="str">
            <v>Cape Verde</v>
          </cell>
        </row>
        <row r="31">
          <cell r="H31" t="str">
            <v>Chad</v>
          </cell>
        </row>
        <row r="32">
          <cell r="H32" t="str">
            <v>Chile</v>
          </cell>
        </row>
        <row r="33">
          <cell r="H33" t="str">
            <v>China</v>
          </cell>
        </row>
        <row r="34">
          <cell r="H34" t="str">
            <v>Colombia</v>
          </cell>
        </row>
        <row r="35">
          <cell r="H35" t="str">
            <v>Costa Rica</v>
          </cell>
        </row>
        <row r="36">
          <cell r="H36" t="str">
            <v>Côte d’Ivoire</v>
          </cell>
        </row>
        <row r="37">
          <cell r="H37" t="str">
            <v>Croatia</v>
          </cell>
        </row>
        <row r="38">
          <cell r="H38" t="str">
            <v>Cyprus</v>
          </cell>
        </row>
        <row r="39">
          <cell r="H39" t="str">
            <v>Czech Republic</v>
          </cell>
        </row>
        <row r="40">
          <cell r="H40" t="str">
            <v>Denmark</v>
          </cell>
        </row>
        <row r="41">
          <cell r="H41" t="str">
            <v>Dominican Republic</v>
          </cell>
        </row>
        <row r="42">
          <cell r="H42" t="str">
            <v>Ecuador</v>
          </cell>
        </row>
        <row r="43">
          <cell r="H43" t="str">
            <v>Egypt</v>
          </cell>
        </row>
        <row r="44">
          <cell r="H44" t="str">
            <v>El Salvador</v>
          </cell>
        </row>
        <row r="45">
          <cell r="H45" t="str">
            <v>Estonia</v>
          </cell>
        </row>
        <row r="46">
          <cell r="H46" t="str">
            <v>Ethiopia</v>
          </cell>
        </row>
        <row r="47">
          <cell r="H47" t="str">
            <v>Finland</v>
          </cell>
        </row>
        <row r="48">
          <cell r="H48" t="str">
            <v>France</v>
          </cell>
        </row>
        <row r="49">
          <cell r="H49" t="str">
            <v>Gabon</v>
          </cell>
        </row>
        <row r="50">
          <cell r="H50" t="str">
            <v>Gambia, The</v>
          </cell>
        </row>
        <row r="63">
          <cell r="H63" t="str">
            <v>Georgia</v>
          </cell>
        </row>
        <row r="64">
          <cell r="H64" t="str">
            <v>Germany</v>
          </cell>
        </row>
        <row r="65">
          <cell r="H65" t="str">
            <v>Ghana</v>
          </cell>
        </row>
        <row r="66">
          <cell r="H66" t="str">
            <v>Greece</v>
          </cell>
        </row>
        <row r="67">
          <cell r="H67" t="str">
            <v>Guatemala</v>
          </cell>
        </row>
        <row r="68">
          <cell r="H68" t="str">
            <v>Guinea</v>
          </cell>
        </row>
        <row r="69">
          <cell r="H69" t="str">
            <v>Guyana</v>
          </cell>
        </row>
        <row r="70">
          <cell r="H70" t="str">
            <v>Haiti</v>
          </cell>
        </row>
        <row r="71">
          <cell r="H71" t="str">
            <v>Honduras</v>
          </cell>
        </row>
        <row r="72">
          <cell r="H72" t="str">
            <v>Hong Kong SAR</v>
          </cell>
        </row>
        <row r="73">
          <cell r="H73" t="str">
            <v>Hungary</v>
          </cell>
        </row>
        <row r="74">
          <cell r="H74" t="str">
            <v>Iceland</v>
          </cell>
        </row>
        <row r="75">
          <cell r="H75" t="str">
            <v>India</v>
          </cell>
        </row>
        <row r="76">
          <cell r="H76" t="str">
            <v>Indonesia</v>
          </cell>
        </row>
        <row r="77">
          <cell r="H77" t="str">
            <v>Iran, Islamic Rep.</v>
          </cell>
        </row>
        <row r="78">
          <cell r="H78" t="str">
            <v>Ireland</v>
          </cell>
        </row>
        <row r="79">
          <cell r="H79" t="str">
            <v>Israel</v>
          </cell>
        </row>
        <row r="80">
          <cell r="H80" t="str">
            <v>Italy</v>
          </cell>
        </row>
        <row r="81">
          <cell r="H81" t="str">
            <v>Jamaica</v>
          </cell>
        </row>
        <row r="82">
          <cell r="H82" t="str">
            <v>Japan</v>
          </cell>
        </row>
        <row r="83">
          <cell r="H83" t="str">
            <v>Jordan</v>
          </cell>
        </row>
        <row r="84">
          <cell r="H84" t="str">
            <v>Kazakhstan</v>
          </cell>
        </row>
        <row r="85">
          <cell r="H85" t="str">
            <v>Kenya</v>
          </cell>
        </row>
        <row r="86">
          <cell r="H86" t="str">
            <v>Korea, Rep.</v>
          </cell>
        </row>
        <row r="87">
          <cell r="H87" t="str">
            <v>Kuwait</v>
          </cell>
        </row>
        <row r="88">
          <cell r="H88" t="str">
            <v>Kyrgyz Republic (Kyrgyzstan)</v>
          </cell>
        </row>
        <row r="89">
          <cell r="H89" t="str">
            <v>Lao PDR</v>
          </cell>
        </row>
        <row r="90">
          <cell r="H90" t="str">
            <v>Latvia</v>
          </cell>
        </row>
        <row r="91">
          <cell r="H91" t="str">
            <v>Lebanon</v>
          </cell>
        </row>
        <row r="92">
          <cell r="H92" t="str">
            <v>Lesotho</v>
          </cell>
        </row>
        <row r="93">
          <cell r="H93" t="str">
            <v>Liberia</v>
          </cell>
        </row>
        <row r="94">
          <cell r="H94" t="str">
            <v>Libya</v>
          </cell>
        </row>
        <row r="95">
          <cell r="H95" t="str">
            <v>Lithuania</v>
          </cell>
        </row>
        <row r="96">
          <cell r="H96" t="str">
            <v>Luxembourg</v>
          </cell>
        </row>
        <row r="97">
          <cell r="H97" t="str">
            <v>Macedonia, FYR</v>
          </cell>
        </row>
        <row r="98">
          <cell r="H98" t="str">
            <v>Madagascar</v>
          </cell>
        </row>
        <row r="99">
          <cell r="H99" t="str">
            <v>Malawi</v>
          </cell>
        </row>
        <row r="100">
          <cell r="H100" t="str">
            <v>Malaysia</v>
          </cell>
        </row>
        <row r="101">
          <cell r="H101" t="str">
            <v>Mali</v>
          </cell>
        </row>
        <row r="102">
          <cell r="H102" t="str">
            <v>Malta</v>
          </cell>
        </row>
        <row r="103">
          <cell r="H103" t="str">
            <v>Mauritania</v>
          </cell>
        </row>
        <row r="104">
          <cell r="H104" t="str">
            <v>Mauritius</v>
          </cell>
        </row>
        <row r="105">
          <cell r="H105" t="str">
            <v>Mexico</v>
          </cell>
        </row>
        <row r="106">
          <cell r="H106" t="str">
            <v>Moldova</v>
          </cell>
        </row>
        <row r="107">
          <cell r="H107" t="str">
            <v>Mongolia</v>
          </cell>
        </row>
        <row r="108">
          <cell r="H108" t="str">
            <v>Montenegro</v>
          </cell>
        </row>
        <row r="109">
          <cell r="H109" t="str">
            <v>Morocco</v>
          </cell>
        </row>
        <row r="110">
          <cell r="H110" t="str">
            <v>Mozambique</v>
          </cell>
        </row>
        <row r="111">
          <cell r="H111" t="str">
            <v>Myanmar</v>
          </cell>
        </row>
        <row r="112">
          <cell r="H112" t="str">
            <v>Namibia</v>
          </cell>
        </row>
        <row r="113">
          <cell r="H113" t="str">
            <v>Nepal</v>
          </cell>
        </row>
        <row r="114">
          <cell r="H114" t="str">
            <v>Netherlands</v>
          </cell>
        </row>
        <row r="115">
          <cell r="H115" t="str">
            <v>New Zealand</v>
          </cell>
        </row>
        <row r="116">
          <cell r="H116" t="str">
            <v>Nicaragua</v>
          </cell>
        </row>
        <row r="117">
          <cell r="H117" t="str">
            <v>Nigeria</v>
          </cell>
        </row>
        <row r="118">
          <cell r="H118" t="str">
            <v>Norway</v>
          </cell>
        </row>
        <row r="119">
          <cell r="H119" t="str">
            <v>Oman</v>
          </cell>
        </row>
        <row r="120">
          <cell r="H120" t="str">
            <v>Pakistan</v>
          </cell>
        </row>
        <row r="121">
          <cell r="H121" t="str">
            <v>Panama</v>
          </cell>
        </row>
        <row r="122">
          <cell r="H122" t="str">
            <v>Paraguay</v>
          </cell>
        </row>
        <row r="123">
          <cell r="H123" t="str">
            <v>Peru</v>
          </cell>
        </row>
        <row r="124">
          <cell r="H124" t="str">
            <v>Philippines</v>
          </cell>
        </row>
        <row r="125">
          <cell r="H125" t="str">
            <v>Poland</v>
          </cell>
        </row>
        <row r="126">
          <cell r="H126" t="str">
            <v>Portugal</v>
          </cell>
        </row>
        <row r="127">
          <cell r="H127" t="str">
            <v>Puerto Rico</v>
          </cell>
        </row>
        <row r="128">
          <cell r="H128" t="str">
            <v>Qatar</v>
          </cell>
        </row>
        <row r="129">
          <cell r="H129" t="str">
            <v>Romania</v>
          </cell>
        </row>
        <row r="130">
          <cell r="H130" t="str">
            <v>Russian Federation</v>
          </cell>
        </row>
        <row r="131">
          <cell r="H131" t="str">
            <v>Rwanda</v>
          </cell>
        </row>
        <row r="132">
          <cell r="H132" t="str">
            <v>Saudi Arabia</v>
          </cell>
        </row>
        <row r="133">
          <cell r="H133" t="str">
            <v>Senegal</v>
          </cell>
        </row>
        <row r="134">
          <cell r="H134" t="str">
            <v>Serbia</v>
          </cell>
        </row>
        <row r="135">
          <cell r="H135" t="str">
            <v>Seychelles</v>
          </cell>
        </row>
        <row r="136">
          <cell r="H136" t="str">
            <v>Sierra Leone</v>
          </cell>
        </row>
        <row r="137">
          <cell r="H137" t="str">
            <v>Singapore</v>
          </cell>
        </row>
        <row r="138">
          <cell r="H138" t="str">
            <v>Slovak Republic</v>
          </cell>
        </row>
        <row r="139">
          <cell r="H139" t="str">
            <v>Slovenia</v>
          </cell>
        </row>
        <row r="140">
          <cell r="H140" t="str">
            <v>South Africa</v>
          </cell>
        </row>
        <row r="141">
          <cell r="H141" t="str">
            <v>Spain</v>
          </cell>
        </row>
        <row r="142">
          <cell r="H142" t="str">
            <v>Sri Lanka</v>
          </cell>
        </row>
        <row r="143">
          <cell r="H143" t="str">
            <v>Suriname</v>
          </cell>
        </row>
        <row r="144">
          <cell r="H144" t="str">
            <v>Swaziland</v>
          </cell>
        </row>
        <row r="145">
          <cell r="H145" t="str">
            <v>Sweden</v>
          </cell>
        </row>
        <row r="146">
          <cell r="H146" t="str">
            <v>Switzerland</v>
          </cell>
        </row>
        <row r="147">
          <cell r="H147" t="str">
            <v>Taiwan</v>
          </cell>
        </row>
        <row r="148">
          <cell r="H148" t="str">
            <v>Tanzania</v>
          </cell>
        </row>
        <row r="149">
          <cell r="H149" t="str">
            <v>Thailand</v>
          </cell>
        </row>
        <row r="150">
          <cell r="H150" t="str">
            <v>Timor-Leste</v>
          </cell>
        </row>
        <row r="151">
          <cell r="H151" t="str">
            <v>Trinidad and Tobago</v>
          </cell>
        </row>
        <row r="152">
          <cell r="H152" t="str">
            <v>Tunisia</v>
          </cell>
        </row>
        <row r="153">
          <cell r="H153" t="str">
            <v>Turkey</v>
          </cell>
        </row>
        <row r="154">
          <cell r="H154" t="str">
            <v>Uganda</v>
          </cell>
        </row>
        <row r="155">
          <cell r="H155" t="str">
            <v>Ukraine</v>
          </cell>
        </row>
        <row r="156">
          <cell r="H156" t="str">
            <v>United Arab Emirates</v>
          </cell>
        </row>
        <row r="157">
          <cell r="H157" t="str">
            <v>United Kingdom</v>
          </cell>
        </row>
        <row r="158">
          <cell r="H158" t="str">
            <v>United States</v>
          </cell>
        </row>
        <row r="159">
          <cell r="H159" t="str">
            <v>Uruguay</v>
          </cell>
        </row>
        <row r="160">
          <cell r="H160" t="str">
            <v>Venezuela</v>
          </cell>
        </row>
        <row r="161">
          <cell r="H161" t="str">
            <v>Vietnam</v>
          </cell>
        </row>
        <row r="162">
          <cell r="H162" t="str">
            <v>Yemen</v>
          </cell>
        </row>
        <row r="163">
          <cell r="H163" t="str">
            <v>Zambia</v>
          </cell>
        </row>
        <row r="164">
          <cell r="H164" t="str">
            <v>Zimbabwe</v>
          </cell>
        </row>
      </sheetData>
      <sheetData sheetId="17">
        <row r="2">
          <cell r="A2" t="str">
            <v>Product</v>
          </cell>
          <cell r="E2" t="str">
            <v>Tooling</v>
          </cell>
          <cell r="G2" t="str">
            <v>Design responsability</v>
          </cell>
          <cell r="I2" t="str">
            <v>Program timing</v>
          </cell>
          <cell r="K2" t="str">
            <v xml:space="preserve">Volume
</v>
          </cell>
          <cell r="M2" t="str">
            <v xml:space="preserve">Safety / Legal impact
</v>
          </cell>
          <cell r="O2" t="str">
            <v xml:space="preserve">Customer expectations
</v>
          </cell>
          <cell r="Q2" t="str">
            <v xml:space="preserve">Part design
</v>
          </cell>
          <cell r="S2" t="str">
            <v xml:space="preserve">Profitability 
</v>
          </cell>
        </row>
        <row r="3">
          <cell r="A3" t="str">
            <v>Carryover</v>
          </cell>
          <cell r="B3">
            <v>0</v>
          </cell>
          <cell r="C3" t="str">
            <v>Carryover</v>
          </cell>
          <cell r="D3">
            <v>0</v>
          </cell>
          <cell r="E3" t="str">
            <v>Carryover</v>
          </cell>
          <cell r="F3">
            <v>0</v>
          </cell>
          <cell r="G3" t="str">
            <v>Carryover</v>
          </cell>
          <cell r="H3">
            <v>0</v>
          </cell>
          <cell r="I3" t="str">
            <v>Ample</v>
          </cell>
          <cell r="J3">
            <v>0</v>
          </cell>
          <cell r="K3" t="str">
            <v>Low and slow</v>
          </cell>
          <cell r="L3">
            <v>0</v>
          </cell>
          <cell r="M3" t="str">
            <v>No impact</v>
          </cell>
          <cell r="N3">
            <v>0</v>
          </cell>
          <cell r="O3" t="str">
            <v>Low</v>
          </cell>
          <cell r="P3">
            <v>0</v>
          </cell>
          <cell r="Q3" t="str">
            <v>Released</v>
          </cell>
          <cell r="R3">
            <v>0</v>
          </cell>
          <cell r="S3" t="str">
            <v>Low impact</v>
          </cell>
          <cell r="T3">
            <v>0</v>
          </cell>
          <cell r="W3" t="str">
            <v>Expert</v>
          </cell>
        </row>
        <row r="4">
          <cell r="A4" t="str">
            <v>Slight modification</v>
          </cell>
          <cell r="B4">
            <v>1</v>
          </cell>
          <cell r="C4" t="str">
            <v>New to Sector</v>
          </cell>
          <cell r="D4">
            <v>1</v>
          </cell>
          <cell r="E4" t="str">
            <v>Revised/Adjusted</v>
          </cell>
          <cell r="F4">
            <v>1</v>
          </cell>
          <cell r="G4" t="str">
            <v>GKN responsability</v>
          </cell>
          <cell r="H4">
            <v>1</v>
          </cell>
          <cell r="I4" t="str">
            <v xml:space="preserve">Adequate </v>
          </cell>
          <cell r="J4">
            <v>1</v>
          </cell>
          <cell r="K4" t="str">
            <v>Low and fast</v>
          </cell>
          <cell r="L4">
            <v>1</v>
          </cell>
          <cell r="M4" t="str">
            <v>Impact</v>
          </cell>
          <cell r="N4">
            <v>3</v>
          </cell>
          <cell r="O4" t="str">
            <v>Medium</v>
          </cell>
          <cell r="P4">
            <v>1</v>
          </cell>
          <cell r="Q4" t="str">
            <v>Pre-released / Advanced</v>
          </cell>
          <cell r="R4">
            <v>1</v>
          </cell>
          <cell r="S4" t="str">
            <v>Mandated supplier</v>
          </cell>
          <cell r="T4">
            <v>1</v>
          </cell>
          <cell r="W4" t="str">
            <v>Designer</v>
          </cell>
        </row>
        <row r="5">
          <cell r="A5" t="str">
            <v>Moderate modification</v>
          </cell>
          <cell r="B5">
            <v>2</v>
          </cell>
          <cell r="C5" t="str">
            <v>New to GKN</v>
          </cell>
          <cell r="D5">
            <v>2</v>
          </cell>
          <cell r="E5" t="str">
            <v>New simple</v>
          </cell>
          <cell r="F5">
            <v>2</v>
          </cell>
          <cell r="G5" t="str">
            <v>Supplier responsability</v>
          </cell>
          <cell r="H5">
            <v>2</v>
          </cell>
          <cell r="I5" t="str">
            <v>Compressed</v>
          </cell>
          <cell r="J5">
            <v>2</v>
          </cell>
          <cell r="K5" t="str">
            <v>High and slow</v>
          </cell>
          <cell r="L5">
            <v>2</v>
          </cell>
          <cell r="O5" t="str">
            <v>High</v>
          </cell>
          <cell r="P5">
            <v>2</v>
          </cell>
          <cell r="Q5" t="str">
            <v>Concept drawing</v>
          </cell>
          <cell r="R5">
            <v>2</v>
          </cell>
          <cell r="S5" t="str">
            <v>Aggressive price</v>
          </cell>
          <cell r="T5">
            <v>2</v>
          </cell>
          <cell r="W5" t="str">
            <v>Manufacturer</v>
          </cell>
        </row>
        <row r="6">
          <cell r="A6" t="str">
            <v>Design or Redesign needed</v>
          </cell>
          <cell r="B6">
            <v>26</v>
          </cell>
          <cell r="E6" t="str">
            <v>New complex</v>
          </cell>
          <cell r="F6">
            <v>3</v>
          </cell>
          <cell r="I6" t="str">
            <v>Critical</v>
          </cell>
          <cell r="J6">
            <v>26</v>
          </cell>
          <cell r="K6" t="str">
            <v>High and fast</v>
          </cell>
          <cell r="L6">
            <v>3</v>
          </cell>
          <cell r="O6" t="str">
            <v>Critical</v>
          </cell>
          <cell r="P6">
            <v>3</v>
          </cell>
          <cell r="Q6" t="str">
            <v xml:space="preserve"> No drawing exists</v>
          </cell>
          <cell r="R6">
            <v>3</v>
          </cell>
          <cell r="S6" t="str">
            <v>Expensive part</v>
          </cell>
          <cell r="T6">
            <v>3</v>
          </cell>
          <cell r="W6" t="str">
            <v>Sub-Contractor</v>
          </cell>
        </row>
        <row r="7">
          <cell r="E7" t="str">
            <v>Tool transfer</v>
          </cell>
          <cell r="F7">
            <v>6</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Instructions"/>
      <sheetName val="OEM requirements"/>
      <sheetName val="NBA matrix "/>
      <sheetName val="variants-models-NBA"/>
      <sheetName val="NBAQ paper preparation"/>
      <sheetName val="NBAQpaper "/>
      <sheetName val="NBA PU Risk Assessment"/>
      <sheetName val="NBAS paper preparation"/>
      <sheetName val="NBASpaper"/>
      <sheetName val="Product Risk Assessment"/>
      <sheetName val="Programme Buyer Tracker"/>
      <sheetName val="variants-models-buyer tracker"/>
      <sheetName val="APQP-pull down menu"/>
      <sheetName val="Currency List"/>
      <sheetName val="Incoterms"/>
      <sheetName val="Payment terms"/>
      <sheetName val="list"/>
      <sheetName val="PRA lists"/>
    </sheetNames>
    <sheetDataSet>
      <sheetData sheetId="0"/>
      <sheetData sheetId="1"/>
      <sheetData sheetId="2">
        <row r="12">
          <cell r="C12">
            <v>0</v>
          </cell>
        </row>
      </sheetData>
      <sheetData sheetId="3">
        <row r="23">
          <cell r="AE23" t="str">
            <v/>
          </cell>
        </row>
      </sheetData>
      <sheetData sheetId="4"/>
      <sheetData sheetId="5"/>
      <sheetData sheetId="6"/>
      <sheetData sheetId="7"/>
      <sheetData sheetId="8"/>
      <sheetData sheetId="9"/>
      <sheetData sheetId="10"/>
      <sheetData sheetId="11"/>
      <sheetData sheetId="12"/>
      <sheetData sheetId="13">
        <row r="9">
          <cell r="F9" t="str">
            <v>EUR</v>
          </cell>
          <cell r="G9">
            <v>0</v>
          </cell>
          <cell r="H9">
            <v>0</v>
          </cell>
          <cell r="I9">
            <v>0</v>
          </cell>
          <cell r="N9" t="str">
            <v>ARS</v>
          </cell>
        </row>
        <row r="10">
          <cell r="F10" t="str">
            <v>ARS</v>
          </cell>
          <cell r="G10">
            <v>0</v>
          </cell>
          <cell r="H10">
            <v>0</v>
          </cell>
          <cell r="I10">
            <v>0</v>
          </cell>
          <cell r="N10" t="str">
            <v>AUD</v>
          </cell>
        </row>
        <row r="11">
          <cell r="F11" t="str">
            <v>AUD</v>
          </cell>
          <cell r="G11">
            <v>0</v>
          </cell>
          <cell r="H11">
            <v>0</v>
          </cell>
          <cell r="I11">
            <v>0</v>
          </cell>
          <cell r="N11" t="str">
            <v>BRL</v>
          </cell>
        </row>
        <row r="12">
          <cell r="F12" t="str">
            <v>BRL</v>
          </cell>
          <cell r="G12">
            <v>0</v>
          </cell>
          <cell r="H12">
            <v>0</v>
          </cell>
          <cell r="I12">
            <v>0</v>
          </cell>
          <cell r="N12" t="str">
            <v>CAD</v>
          </cell>
        </row>
        <row r="13">
          <cell r="F13" t="str">
            <v>CAD</v>
          </cell>
          <cell r="G13">
            <v>0</v>
          </cell>
          <cell r="H13">
            <v>0</v>
          </cell>
          <cell r="I13">
            <v>0</v>
          </cell>
          <cell r="N13" t="str">
            <v>CHF</v>
          </cell>
        </row>
        <row r="14">
          <cell r="F14" t="str">
            <v>CHF</v>
          </cell>
          <cell r="G14">
            <v>0</v>
          </cell>
          <cell r="H14">
            <v>0</v>
          </cell>
          <cell r="I14">
            <v>0</v>
          </cell>
          <cell r="N14" t="str">
            <v>CNY</v>
          </cell>
        </row>
        <row r="15">
          <cell r="F15" t="str">
            <v>CNY</v>
          </cell>
          <cell r="G15">
            <v>9.1999999999999993</v>
          </cell>
          <cell r="H15">
            <v>0</v>
          </cell>
          <cell r="I15">
            <v>0</v>
          </cell>
          <cell r="N15" t="str">
            <v>COP</v>
          </cell>
        </row>
        <row r="16">
          <cell r="F16" t="str">
            <v>COP</v>
          </cell>
          <cell r="G16">
            <v>0</v>
          </cell>
          <cell r="H16">
            <v>0</v>
          </cell>
          <cell r="I16">
            <v>0</v>
          </cell>
          <cell r="N16" t="str">
            <v>CZK</v>
          </cell>
        </row>
        <row r="17">
          <cell r="F17" t="str">
            <v>CZK</v>
          </cell>
          <cell r="G17">
            <v>0</v>
          </cell>
          <cell r="H17">
            <v>0</v>
          </cell>
          <cell r="I17">
            <v>0</v>
          </cell>
          <cell r="N17" t="str">
            <v>DKK</v>
          </cell>
        </row>
        <row r="18">
          <cell r="F18" t="str">
            <v>DKK</v>
          </cell>
          <cell r="G18">
            <v>0</v>
          </cell>
          <cell r="H18">
            <v>0</v>
          </cell>
          <cell r="I18">
            <v>0</v>
          </cell>
          <cell r="N18" t="str">
            <v>EUR</v>
          </cell>
        </row>
        <row r="19">
          <cell r="F19" t="str">
            <v>GBP</v>
          </cell>
          <cell r="G19">
            <v>0</v>
          </cell>
          <cell r="H19">
            <v>0</v>
          </cell>
          <cell r="I19">
            <v>0</v>
          </cell>
          <cell r="N19" t="str">
            <v>GBP</v>
          </cell>
        </row>
        <row r="20">
          <cell r="F20" t="str">
            <v>INR</v>
          </cell>
          <cell r="G20">
            <v>0</v>
          </cell>
          <cell r="H20">
            <v>0</v>
          </cell>
          <cell r="I20">
            <v>0</v>
          </cell>
          <cell r="N20" t="str">
            <v>INR</v>
          </cell>
        </row>
        <row r="21">
          <cell r="F21" t="str">
            <v>JPY</v>
          </cell>
          <cell r="G21">
            <v>0</v>
          </cell>
          <cell r="H21">
            <v>0</v>
          </cell>
          <cell r="I21">
            <v>0</v>
          </cell>
          <cell r="N21" t="str">
            <v>JPY</v>
          </cell>
        </row>
        <row r="22">
          <cell r="F22" t="str">
            <v>KRW</v>
          </cell>
          <cell r="G22">
            <v>0</v>
          </cell>
          <cell r="H22">
            <v>0</v>
          </cell>
          <cell r="I22">
            <v>0</v>
          </cell>
          <cell r="N22" t="str">
            <v>KRW</v>
          </cell>
        </row>
        <row r="23">
          <cell r="F23" t="str">
            <v>MXP</v>
          </cell>
          <cell r="G23">
            <v>0</v>
          </cell>
          <cell r="H23">
            <v>0</v>
          </cell>
          <cell r="I23">
            <v>0</v>
          </cell>
          <cell r="N23" t="str">
            <v>MXP</v>
          </cell>
        </row>
        <row r="24">
          <cell r="F24" t="str">
            <v>MYR</v>
          </cell>
          <cell r="G24">
            <v>0</v>
          </cell>
          <cell r="H24">
            <v>0</v>
          </cell>
          <cell r="I24">
            <v>0</v>
          </cell>
          <cell r="N24" t="str">
            <v>MYR</v>
          </cell>
        </row>
        <row r="25">
          <cell r="F25" t="str">
            <v>NOK</v>
          </cell>
          <cell r="G25">
            <v>0</v>
          </cell>
          <cell r="H25">
            <v>0</v>
          </cell>
          <cell r="I25">
            <v>0</v>
          </cell>
          <cell r="N25" t="str">
            <v>NOK</v>
          </cell>
        </row>
        <row r="26">
          <cell r="F26" t="str">
            <v>PLN</v>
          </cell>
          <cell r="G26">
            <v>0</v>
          </cell>
          <cell r="H26">
            <v>0</v>
          </cell>
          <cell r="I26">
            <v>0</v>
          </cell>
          <cell r="N26" t="str">
            <v>PLN</v>
          </cell>
        </row>
        <row r="27">
          <cell r="F27" t="str">
            <v>ROL</v>
          </cell>
          <cell r="G27">
            <v>0</v>
          </cell>
          <cell r="H27">
            <v>0</v>
          </cell>
          <cell r="I27">
            <v>0</v>
          </cell>
          <cell r="N27" t="str">
            <v>ROL</v>
          </cell>
        </row>
        <row r="28">
          <cell r="F28" t="str">
            <v>ROM</v>
          </cell>
          <cell r="G28">
            <v>0</v>
          </cell>
          <cell r="H28">
            <v>0</v>
          </cell>
          <cell r="I28">
            <v>0</v>
          </cell>
          <cell r="N28" t="str">
            <v>ROM</v>
          </cell>
        </row>
        <row r="29">
          <cell r="F29" t="str">
            <v>RUB</v>
          </cell>
          <cell r="G29">
            <v>0</v>
          </cell>
          <cell r="H29">
            <v>0</v>
          </cell>
          <cell r="I29">
            <v>0</v>
          </cell>
          <cell r="N29" t="str">
            <v>RUB</v>
          </cell>
        </row>
        <row r="30">
          <cell r="F30" t="str">
            <v>SEK</v>
          </cell>
          <cell r="G30">
            <v>0</v>
          </cell>
          <cell r="H30">
            <v>0</v>
          </cell>
          <cell r="I30">
            <v>0</v>
          </cell>
          <cell r="N30" t="str">
            <v>SEK</v>
          </cell>
        </row>
        <row r="31">
          <cell r="F31" t="str">
            <v>SGD</v>
          </cell>
          <cell r="G31">
            <v>0</v>
          </cell>
          <cell r="H31">
            <v>0</v>
          </cell>
          <cell r="I31">
            <v>0</v>
          </cell>
          <cell r="N31" t="str">
            <v>SGD</v>
          </cell>
        </row>
        <row r="32">
          <cell r="F32" t="str">
            <v>THB</v>
          </cell>
          <cell r="G32">
            <v>0</v>
          </cell>
          <cell r="H32">
            <v>0</v>
          </cell>
          <cell r="I32">
            <v>0</v>
          </cell>
          <cell r="N32" t="str">
            <v>THB</v>
          </cell>
        </row>
        <row r="33">
          <cell r="F33" t="str">
            <v>TRY</v>
          </cell>
          <cell r="G33">
            <v>0</v>
          </cell>
          <cell r="H33">
            <v>0</v>
          </cell>
          <cell r="I33">
            <v>0</v>
          </cell>
          <cell r="N33" t="str">
            <v>TRY</v>
          </cell>
        </row>
        <row r="34">
          <cell r="F34" t="str">
            <v>TWD</v>
          </cell>
          <cell r="G34">
            <v>0</v>
          </cell>
          <cell r="H34">
            <v>0</v>
          </cell>
          <cell r="I34">
            <v>0</v>
          </cell>
          <cell r="N34" t="str">
            <v>TWD</v>
          </cell>
        </row>
        <row r="35">
          <cell r="F35" t="str">
            <v>USD</v>
          </cell>
          <cell r="G35">
            <v>0</v>
          </cell>
          <cell r="H35">
            <v>0</v>
          </cell>
          <cell r="I35">
            <v>0</v>
          </cell>
          <cell r="N35" t="str">
            <v>USD</v>
          </cell>
        </row>
        <row r="36">
          <cell r="F36" t="str">
            <v>ZAR</v>
          </cell>
          <cell r="G36">
            <v>0</v>
          </cell>
          <cell r="H36">
            <v>0</v>
          </cell>
          <cell r="I36">
            <v>0</v>
          </cell>
          <cell r="N36" t="str">
            <v>ZAR</v>
          </cell>
        </row>
      </sheetData>
      <sheetData sheetId="14"/>
      <sheetData sheetId="15"/>
      <sheetData sheetId="16">
        <row r="4">
          <cell r="F4" t="str">
            <v>Steel_tubes</v>
          </cell>
        </row>
        <row r="5">
          <cell r="F5" t="str">
            <v>Forging_machining</v>
          </cell>
        </row>
        <row r="6">
          <cell r="F6" t="str">
            <v>Casting_sheetmetal</v>
          </cell>
        </row>
        <row r="7">
          <cell r="F7" t="str">
            <v>Bearings_components</v>
          </cell>
        </row>
        <row r="8">
          <cell r="F8" t="str">
            <v>Boots_ORP_clamps_dampers_grease</v>
          </cell>
        </row>
        <row r="9">
          <cell r="F9" t="str">
            <v>Mechatronics</v>
          </cell>
        </row>
        <row r="10">
          <cell r="F10" t="str">
            <v>Local</v>
          </cell>
        </row>
      </sheetData>
      <sheetData sheetId="1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3101_1"/>
      <sheetName val="003427"/>
      <sheetName val="Retroplanning by part"/>
      <sheetName val="Lists"/>
      <sheetName val="Synthesis"/>
      <sheetName val="Action Plan"/>
      <sheetName val="PART 1"/>
      <sheetName val="PART 2"/>
      <sheetName val="PART 3"/>
      <sheetName val="PART 4"/>
      <sheetName val="PART 5"/>
      <sheetName val="PART 6"/>
      <sheetName val="PART 7"/>
      <sheetName val="PART 8"/>
      <sheetName val="PART 9"/>
      <sheetName val="PART 10"/>
      <sheetName val="PART 11"/>
      <sheetName val="PART 12"/>
      <sheetName val="PART 13"/>
      <sheetName val="PART 14"/>
      <sheetName val="PART 15"/>
      <sheetName val="PART 16"/>
      <sheetName val="PART 17"/>
      <sheetName val="PART 18"/>
      <sheetName val="PART 19"/>
      <sheetName val="PART 20"/>
      <sheetName val="PART 21"/>
      <sheetName val="PART 22"/>
      <sheetName val="PART 23"/>
      <sheetName val="PART 24"/>
      <sheetName val="PART 25"/>
      <sheetName val="PART 26"/>
      <sheetName val="PART 27"/>
      <sheetName val="PART 28"/>
      <sheetName val="PART 29"/>
      <sheetName val="PART 30"/>
      <sheetName val="PART 31"/>
      <sheetName val="PART 32"/>
      <sheetName val="PART 33"/>
      <sheetName val="PART 34"/>
      <sheetName val="PART 35"/>
      <sheetName val="PART 36"/>
      <sheetName val="PART 37"/>
      <sheetName val="PART 38"/>
      <sheetName val="PART 39"/>
      <sheetName val="PART 40"/>
      <sheetName val="PART 41"/>
      <sheetName val="PART 42"/>
      <sheetName val="PART 43"/>
      <sheetName val="PART 44"/>
      <sheetName val="PART 45"/>
      <sheetName val="PART 46"/>
      <sheetName val="PART 47"/>
      <sheetName val="PART 48"/>
      <sheetName val="PART 49"/>
      <sheetName val="PART 50"/>
      <sheetName val="PU activities Lead times"/>
      <sheetName val="Steps Lead-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4">
          <cell r="B4" t="str">
            <v>Iron casting</v>
          </cell>
          <cell r="C4">
            <v>105</v>
          </cell>
          <cell r="D4">
            <v>30</v>
          </cell>
          <cell r="E4">
            <v>30</v>
          </cell>
          <cell r="I4" t="str">
            <v>Castings_sheetmetals</v>
          </cell>
        </row>
        <row r="5">
          <cell r="B5" t="str">
            <v>Alu casting</v>
          </cell>
          <cell r="C5">
            <v>150</v>
          </cell>
          <cell r="D5">
            <v>30</v>
          </cell>
          <cell r="E5">
            <v>30</v>
          </cell>
          <cell r="I5" t="str">
            <v>Forgings</v>
          </cell>
        </row>
        <row r="6">
          <cell r="B6" t="str">
            <v>Iron casting machined</v>
          </cell>
          <cell r="C6">
            <v>140</v>
          </cell>
          <cell r="D6">
            <v>45</v>
          </cell>
          <cell r="E6">
            <v>30</v>
          </cell>
          <cell r="I6" t="str">
            <v>Forging_CVJ</v>
          </cell>
        </row>
        <row r="7">
          <cell r="B7" t="str">
            <v>Alu casting machined</v>
          </cell>
          <cell r="C7">
            <v>200</v>
          </cell>
          <cell r="D7">
            <v>45</v>
          </cell>
          <cell r="E7">
            <v>30</v>
          </cell>
          <cell r="I7" t="str">
            <v>Rollers_Bearings</v>
          </cell>
        </row>
        <row r="8">
          <cell r="B8" t="str">
            <v>Circlips, cup, cover, spacer, washer, shims</v>
          </cell>
          <cell r="C8">
            <v>90</v>
          </cell>
          <cell r="D8">
            <v>15</v>
          </cell>
          <cell r="E8">
            <v>15</v>
          </cell>
          <cell r="I8" t="str">
            <v>Mechatronics</v>
          </cell>
        </row>
        <row r="9">
          <cell r="B9" t="str">
            <v>Spring, coil &amp; wave spring</v>
          </cell>
          <cell r="C9">
            <v>90</v>
          </cell>
          <cell r="D9">
            <v>15</v>
          </cell>
          <cell r="E9">
            <v>15</v>
          </cell>
          <cell r="I9" t="str">
            <v>Boots_ORP_CVJ</v>
          </cell>
        </row>
        <row r="10">
          <cell r="B10" t="str">
            <v>Progressive die part (Outer disc carrier, Clutch pack &amp; friction disc)</v>
          </cell>
          <cell r="C10">
            <v>140</v>
          </cell>
          <cell r="D10">
            <v>15</v>
          </cell>
          <cell r="E10">
            <v>15</v>
          </cell>
          <cell r="I10" t="str">
            <v>Seals_Rubber_Plastics_AWD</v>
          </cell>
        </row>
        <row r="11">
          <cell r="B11" t="str">
            <v>Spiral bevel gear &amp; Helical gear forgings</v>
          </cell>
          <cell r="C11">
            <v>150</v>
          </cell>
          <cell r="D11">
            <v>14</v>
          </cell>
          <cell r="E11">
            <v>30</v>
          </cell>
          <cell r="I11" t="str">
            <v>Others</v>
          </cell>
        </row>
        <row r="12">
          <cell r="B12" t="str">
            <v>Machined parts (Diff gears, Pinion shaft, Tubular shaft, Flange)</v>
          </cell>
          <cell r="C12">
            <v>150</v>
          </cell>
          <cell r="D12">
            <v>14</v>
          </cell>
          <cell r="E12">
            <v>30</v>
          </cell>
          <cell r="I12" t="str">
            <v>Machined_Sinter</v>
          </cell>
        </row>
        <row r="13">
          <cell r="B13" t="str">
            <v>Machined parts (Input &amp; intermediate shafts)</v>
          </cell>
          <cell r="C13">
            <v>150</v>
          </cell>
          <cell r="D13">
            <v>14</v>
          </cell>
          <cell r="E13">
            <v>30</v>
          </cell>
        </row>
        <row r="14">
          <cell r="B14" t="str">
            <v>Machined helical gears</v>
          </cell>
          <cell r="C14">
            <v>150</v>
          </cell>
          <cell r="D14">
            <v>14</v>
          </cell>
          <cell r="E14">
            <v>30</v>
          </cell>
        </row>
        <row r="15">
          <cell r="B15" t="str">
            <v>hypoid gear &amp; VL discs</v>
          </cell>
          <cell r="C15">
            <v>100</v>
          </cell>
          <cell r="D15">
            <v>14</v>
          </cell>
          <cell r="E15">
            <v>30</v>
          </cell>
        </row>
        <row r="16">
          <cell r="B16" t="str">
            <v>Flange/axle/pinion shafts</v>
          </cell>
          <cell r="C16">
            <v>100</v>
          </cell>
          <cell r="D16">
            <v>14</v>
          </cell>
          <cell r="E16">
            <v>30</v>
          </cell>
        </row>
        <row r="17">
          <cell r="B17" t="str">
            <v>propshafts parts (TY, 3arms, YS)</v>
          </cell>
          <cell r="C17">
            <v>100</v>
          </cell>
          <cell r="D17">
            <v>14</v>
          </cell>
          <cell r="E17">
            <v>30</v>
          </cell>
        </row>
        <row r="18">
          <cell r="B18" t="str">
            <v>OR's</v>
          </cell>
          <cell r="C18">
            <v>90</v>
          </cell>
          <cell r="D18">
            <v>14</v>
          </cell>
          <cell r="E18">
            <v>30</v>
          </cell>
        </row>
        <row r="19">
          <cell r="B19" t="str">
            <v xml:space="preserve">tulips </v>
          </cell>
          <cell r="C19">
            <v>150</v>
          </cell>
          <cell r="D19">
            <v>14</v>
          </cell>
          <cell r="E19">
            <v>30</v>
          </cell>
        </row>
        <row r="20">
          <cell r="B20" t="str">
            <v>GI tripods</v>
          </cell>
          <cell r="C20">
            <v>110</v>
          </cell>
          <cell r="D20">
            <v>14</v>
          </cell>
          <cell r="E20">
            <v>30</v>
          </cell>
        </row>
        <row r="21">
          <cell r="B21" t="str">
            <v>AAR tripods</v>
          </cell>
          <cell r="C21">
            <v>110</v>
          </cell>
          <cell r="D21">
            <v>14</v>
          </cell>
          <cell r="E21">
            <v>30</v>
          </cell>
        </row>
        <row r="22">
          <cell r="B22" t="str">
            <v>FJ/DO Irs</v>
          </cell>
          <cell r="C22">
            <v>110</v>
          </cell>
          <cell r="D22">
            <v>14</v>
          </cell>
          <cell r="E22">
            <v>30</v>
          </cell>
        </row>
        <row r="23">
          <cell r="B23" t="str">
            <v>VL Irs</v>
          </cell>
          <cell r="C23">
            <v>100</v>
          </cell>
          <cell r="D23">
            <v>14</v>
          </cell>
          <cell r="E23">
            <v>30</v>
          </cell>
        </row>
        <row r="24">
          <cell r="B24" t="str">
            <v>Stubs &amp; stems</v>
          </cell>
          <cell r="C24">
            <v>90</v>
          </cell>
          <cell r="D24">
            <v>14</v>
          </cell>
          <cell r="E24">
            <v>30</v>
          </cell>
        </row>
        <row r="25">
          <cell r="B25" t="str">
            <v>Special bearing (new grinding &amp; assy line)</v>
          </cell>
          <cell r="C25">
            <v>90</v>
          </cell>
          <cell r="D25">
            <v>150</v>
          </cell>
          <cell r="E25">
            <v>30</v>
          </cell>
        </row>
        <row r="26">
          <cell r="B26" t="str">
            <v>Standard bearing (existing manuf &amp; assy lines)</v>
          </cell>
          <cell r="C26">
            <v>90</v>
          </cell>
          <cell r="D26">
            <v>30</v>
          </cell>
          <cell r="E26">
            <v>30</v>
          </cell>
        </row>
        <row r="27">
          <cell r="B27" t="str">
            <v>Bearing spacers, Z disc</v>
          </cell>
          <cell r="C27">
            <v>90</v>
          </cell>
          <cell r="D27">
            <v>15</v>
          </cell>
          <cell r="E27">
            <v>15</v>
          </cell>
        </row>
        <row r="28">
          <cell r="B28" t="str">
            <v>GI rollers</v>
          </cell>
          <cell r="C28">
            <v>90</v>
          </cell>
          <cell r="D28">
            <v>70</v>
          </cell>
          <cell r="E28">
            <v>30</v>
          </cell>
        </row>
        <row r="29">
          <cell r="B29" t="str">
            <v>AAR rollers</v>
          </cell>
          <cell r="C29">
            <v>90</v>
          </cell>
          <cell r="D29">
            <v>100</v>
          </cell>
          <cell r="E29">
            <v>30</v>
          </cell>
        </row>
        <row r="30">
          <cell r="B30" t="str">
            <v>balls</v>
          </cell>
          <cell r="C30">
            <v>90</v>
          </cell>
          <cell r="D30">
            <v>100</v>
          </cell>
          <cell r="E30">
            <v>30</v>
          </cell>
        </row>
        <row r="31">
          <cell r="B31" t="str">
            <v>brackets</v>
          </cell>
          <cell r="C31">
            <v>90</v>
          </cell>
          <cell r="D31">
            <v>30</v>
          </cell>
          <cell r="E31">
            <v>30</v>
          </cell>
        </row>
        <row r="32">
          <cell r="B32" t="str">
            <v>ECU, Motor, Solenoid, coil, Sensor, Pump, Coupling</v>
          </cell>
          <cell r="C32">
            <v>364</v>
          </cell>
          <cell r="D32">
            <v>14</v>
          </cell>
          <cell r="E32">
            <v>30</v>
          </cell>
        </row>
        <row r="33">
          <cell r="B33" t="str">
            <v>Harness</v>
          </cell>
          <cell r="C33">
            <v>140</v>
          </cell>
          <cell r="D33">
            <v>14</v>
          </cell>
          <cell r="E33">
            <v>30</v>
          </cell>
        </row>
        <row r="34">
          <cell r="B34" t="str">
            <v>Solenoid valves</v>
          </cell>
          <cell r="C34">
            <v>180</v>
          </cell>
          <cell r="D34">
            <v>14</v>
          </cell>
          <cell r="E34">
            <v>30</v>
          </cell>
        </row>
        <row r="35">
          <cell r="B35" t="str">
            <v>Bus bar</v>
          </cell>
          <cell r="C35">
            <v>154</v>
          </cell>
          <cell r="D35">
            <v>14</v>
          </cell>
          <cell r="E35">
            <v>30</v>
          </cell>
        </row>
        <row r="36">
          <cell r="B36" t="str">
            <v>Electrical connectors</v>
          </cell>
          <cell r="C36">
            <v>210</v>
          </cell>
          <cell r="D36">
            <v>14</v>
          </cell>
          <cell r="E36">
            <v>30</v>
          </cell>
        </row>
        <row r="37">
          <cell r="B37" t="str">
            <v>Rubber boots</v>
          </cell>
          <cell r="C37">
            <v>98</v>
          </cell>
          <cell r="D37">
            <v>14</v>
          </cell>
          <cell r="E37">
            <v>7</v>
          </cell>
        </row>
        <row r="38">
          <cell r="B38" t="str">
            <v>Plastic boots</v>
          </cell>
          <cell r="C38">
            <v>98</v>
          </cell>
          <cell r="D38">
            <v>14</v>
          </cell>
          <cell r="E38">
            <v>7</v>
          </cell>
        </row>
        <row r="39">
          <cell r="B39" t="str">
            <v>Clamps</v>
          </cell>
          <cell r="C39">
            <v>56</v>
          </cell>
          <cell r="D39">
            <v>14</v>
          </cell>
          <cell r="E39">
            <v>7</v>
          </cell>
        </row>
        <row r="40">
          <cell r="B40" t="str">
            <v>Grease</v>
          </cell>
          <cell r="C40">
            <v>0</v>
          </cell>
          <cell r="D40">
            <v>0</v>
          </cell>
          <cell r="E40">
            <v>0</v>
          </cell>
        </row>
        <row r="41">
          <cell r="B41" t="str">
            <v>Dampers</v>
          </cell>
          <cell r="C41">
            <v>98</v>
          </cell>
          <cell r="D41">
            <v>14</v>
          </cell>
          <cell r="E41">
            <v>7</v>
          </cell>
        </row>
        <row r="42">
          <cell r="B42" t="str">
            <v>Radial lip seal, V seal</v>
          </cell>
          <cell r="C42">
            <v>126</v>
          </cell>
          <cell r="D42">
            <v>14</v>
          </cell>
          <cell r="E42">
            <v>120</v>
          </cell>
        </row>
        <row r="43">
          <cell r="B43" t="str">
            <v>O ring</v>
          </cell>
          <cell r="C43">
            <v>70</v>
          </cell>
          <cell r="D43">
            <v>14</v>
          </cell>
          <cell r="E43">
            <v>30</v>
          </cell>
        </row>
        <row r="44">
          <cell r="B44" t="str">
            <v>Bushing, Gasket, Other seals</v>
          </cell>
          <cell r="C44">
            <v>28</v>
          </cell>
          <cell r="D44">
            <v>14</v>
          </cell>
          <cell r="E44">
            <v>120</v>
          </cell>
        </row>
        <row r="45">
          <cell r="B45" t="str">
            <v>Plastics parts, caps, vent, shipping plug, oil guide, orifice</v>
          </cell>
          <cell r="C45">
            <v>112</v>
          </cell>
          <cell r="D45">
            <v>14</v>
          </cell>
          <cell r="E45">
            <v>30</v>
          </cell>
        </row>
        <row r="46">
          <cell r="B46" t="str">
            <v>Air vent nipple, Oil plug, Breather</v>
          </cell>
          <cell r="C46">
            <v>84</v>
          </cell>
          <cell r="D46">
            <v>14</v>
          </cell>
          <cell r="E46">
            <v>30</v>
          </cell>
        </row>
        <row r="47">
          <cell r="B47" t="str">
            <v>Oil, grease</v>
          </cell>
          <cell r="C47">
            <v>0</v>
          </cell>
          <cell r="D47">
            <v>0</v>
          </cell>
          <cell r="E47">
            <v>0</v>
          </cell>
        </row>
        <row r="48">
          <cell r="B48" t="str">
            <v>Fasteners (Screw, bolt, nut, pins)</v>
          </cell>
          <cell r="C48">
            <v>56</v>
          </cell>
          <cell r="D48">
            <v>14</v>
          </cell>
          <cell r="E48">
            <v>30</v>
          </cell>
        </row>
        <row r="49">
          <cell r="B49" t="str">
            <v>Carry over parts</v>
          </cell>
          <cell r="C49">
            <v>0</v>
          </cell>
          <cell r="D49">
            <v>14</v>
          </cell>
          <cell r="E49">
            <v>30</v>
          </cell>
        </row>
        <row r="50">
          <cell r="B50" t="str">
            <v>Labels &amp; Tags</v>
          </cell>
          <cell r="C50">
            <v>42</v>
          </cell>
          <cell r="D50">
            <v>14</v>
          </cell>
          <cell r="E50">
            <v>30</v>
          </cell>
        </row>
        <row r="51">
          <cell r="B51" t="str">
            <v>Heat exchanger, Oil cooler</v>
          </cell>
          <cell r="C51">
            <v>336</v>
          </cell>
          <cell r="D51">
            <v>14</v>
          </cell>
          <cell r="E51">
            <v>30</v>
          </cell>
        </row>
        <row r="52">
          <cell r="B52" t="str">
            <v>Oil filters</v>
          </cell>
          <cell r="C52">
            <v>175</v>
          </cell>
          <cell r="D52">
            <v>14</v>
          </cell>
          <cell r="E52">
            <v>30</v>
          </cell>
        </row>
        <row r="53">
          <cell r="B53" t="str">
            <v>Spool, sleeve, clutch piston</v>
          </cell>
          <cell r="C53">
            <v>98</v>
          </cell>
          <cell r="D53">
            <v>14</v>
          </cell>
          <cell r="E53">
            <v>30</v>
          </cell>
        </row>
        <row r="54">
          <cell r="B54" t="str">
            <v>Pressure line</v>
          </cell>
          <cell r="C54">
            <v>112</v>
          </cell>
          <cell r="D54">
            <v>14</v>
          </cell>
          <cell r="E54">
            <v>30</v>
          </cell>
        </row>
        <row r="55">
          <cell r="B55" t="str">
            <v>Sinter</v>
          </cell>
          <cell r="C55">
            <v>150</v>
          </cell>
          <cell r="D55">
            <v>14</v>
          </cell>
          <cell r="E55">
            <v>30</v>
          </cell>
        </row>
        <row r="56">
          <cell r="B56" t="str">
            <v>Sinter machined</v>
          </cell>
          <cell r="C56">
            <v>180</v>
          </cell>
          <cell r="D56">
            <v>14</v>
          </cell>
          <cell r="E56">
            <v>30</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sheetName val="Instructions"/>
      <sheetName val="Escalation Rules"/>
      <sheetName val="Cover Page"/>
      <sheetName val="SC Matrix"/>
      <sheetName val="Supplier Risk Assessment"/>
      <sheetName val="Parameters"/>
      <sheetName val="Sub-commodities"/>
      <sheetName val="Lists"/>
      <sheetName val="Sheet1"/>
      <sheetName val="Sheet2"/>
      <sheetName val="list"/>
    </sheetNames>
    <sheetDataSet>
      <sheetData sheetId="0" refreshError="1"/>
      <sheetData sheetId="1"/>
      <sheetData sheetId="2" refreshError="1"/>
      <sheetData sheetId="3" refreshError="1"/>
      <sheetData sheetId="4">
        <row r="8">
          <cell r="R8" t="str">
            <v>Steel</v>
          </cell>
        </row>
      </sheetData>
      <sheetData sheetId="5" refreshError="1"/>
      <sheetData sheetId="6">
        <row r="2">
          <cell r="A2" t="str">
            <v>ARS</v>
          </cell>
          <cell r="B2" t="str">
            <v>Argentina</v>
          </cell>
        </row>
        <row r="3">
          <cell r="B3" t="str">
            <v>Austria</v>
          </cell>
        </row>
        <row r="4">
          <cell r="B4" t="str">
            <v>Belgium</v>
          </cell>
        </row>
        <row r="5">
          <cell r="B5" t="str">
            <v>Bulgary</v>
          </cell>
        </row>
        <row r="6">
          <cell r="B6" t="str">
            <v>Brazil</v>
          </cell>
        </row>
        <row r="7">
          <cell r="B7" t="str">
            <v>Canada</v>
          </cell>
        </row>
        <row r="8">
          <cell r="B8" t="str">
            <v>China</v>
          </cell>
        </row>
        <row r="9">
          <cell r="B9" t="str">
            <v>Czech Republic</v>
          </cell>
        </row>
        <row r="10">
          <cell r="B10" t="str">
            <v>India</v>
          </cell>
        </row>
        <row r="11">
          <cell r="B11" t="str">
            <v>Israel</v>
          </cell>
        </row>
        <row r="12">
          <cell r="B12" t="str">
            <v>Italy</v>
          </cell>
        </row>
        <row r="13">
          <cell r="B13" t="str">
            <v>France</v>
          </cell>
        </row>
        <row r="14">
          <cell r="B14" t="str">
            <v>Germany</v>
          </cell>
        </row>
        <row r="15">
          <cell r="B15" t="str">
            <v>Hungary</v>
          </cell>
        </row>
        <row r="16">
          <cell r="B16" t="str">
            <v>Japan</v>
          </cell>
        </row>
        <row r="17">
          <cell r="B17" t="str">
            <v>Maroc</v>
          </cell>
        </row>
        <row r="18">
          <cell r="B18" t="str">
            <v>Mexico</v>
          </cell>
        </row>
        <row r="19">
          <cell r="B19" t="str">
            <v>Netherland</v>
          </cell>
        </row>
        <row r="20">
          <cell r="B20" t="str">
            <v>Poland</v>
          </cell>
        </row>
        <row r="21">
          <cell r="B21" t="str">
            <v>Portugal</v>
          </cell>
        </row>
        <row r="22">
          <cell r="B22" t="str">
            <v>Romania</v>
          </cell>
        </row>
        <row r="23">
          <cell r="B23" t="str">
            <v>Russia</v>
          </cell>
        </row>
        <row r="24">
          <cell r="B24" t="str">
            <v>Slovenia</v>
          </cell>
        </row>
        <row r="25">
          <cell r="B25" t="str">
            <v>Slovakia</v>
          </cell>
        </row>
        <row r="26">
          <cell r="B26" t="str">
            <v>South Korea</v>
          </cell>
        </row>
        <row r="27">
          <cell r="B27" t="str">
            <v>Spain</v>
          </cell>
        </row>
        <row r="28">
          <cell r="B28" t="str">
            <v>Switzerland</v>
          </cell>
        </row>
        <row r="29">
          <cell r="B29" t="str">
            <v>Taiwan</v>
          </cell>
        </row>
        <row r="30">
          <cell r="B30" t="str">
            <v>Tunisia</v>
          </cell>
        </row>
        <row r="31">
          <cell r="B31" t="str">
            <v>Turkey</v>
          </cell>
        </row>
        <row r="32">
          <cell r="B32" t="str">
            <v>Ukrania</v>
          </cell>
        </row>
        <row r="33">
          <cell r="B33" t="str">
            <v>United Kingdom</v>
          </cell>
        </row>
        <row r="34">
          <cell r="B34" t="str">
            <v>United States of America</v>
          </cell>
        </row>
      </sheetData>
      <sheetData sheetId="7" refreshError="1"/>
      <sheetData sheetId="8">
        <row r="2">
          <cell r="B2">
            <v>0</v>
          </cell>
        </row>
        <row r="3">
          <cell r="B3">
            <v>1</v>
          </cell>
        </row>
        <row r="4">
          <cell r="B4">
            <v>26</v>
          </cell>
        </row>
        <row r="5">
          <cell r="B5">
            <v>34</v>
          </cell>
        </row>
        <row r="8">
          <cell r="B8">
            <v>0</v>
          </cell>
        </row>
        <row r="9">
          <cell r="B9">
            <v>1</v>
          </cell>
        </row>
        <row r="10">
          <cell r="B10">
            <v>26</v>
          </cell>
        </row>
        <row r="13">
          <cell r="B13">
            <v>0</v>
          </cell>
        </row>
        <row r="14">
          <cell r="B14">
            <v>5</v>
          </cell>
        </row>
        <row r="15">
          <cell r="B15">
            <v>10</v>
          </cell>
        </row>
        <row r="18">
          <cell r="B18">
            <v>0</v>
          </cell>
        </row>
        <row r="19">
          <cell r="B19">
            <v>1</v>
          </cell>
        </row>
        <row r="20">
          <cell r="B20">
            <v>2</v>
          </cell>
        </row>
        <row r="21">
          <cell r="B21">
            <v>10</v>
          </cell>
        </row>
        <row r="24">
          <cell r="B24">
            <v>0</v>
          </cell>
        </row>
        <row r="25">
          <cell r="B25">
            <v>10</v>
          </cell>
        </row>
        <row r="26">
          <cell r="B26">
            <v>26</v>
          </cell>
        </row>
        <row r="29">
          <cell r="B29">
            <v>0</v>
          </cell>
        </row>
        <row r="30">
          <cell r="B30">
            <v>1</v>
          </cell>
        </row>
        <row r="31">
          <cell r="B31">
            <v>10</v>
          </cell>
        </row>
        <row r="34">
          <cell r="B34">
            <v>0</v>
          </cell>
        </row>
        <row r="35">
          <cell r="B35">
            <v>10</v>
          </cell>
        </row>
        <row r="36">
          <cell r="B36">
            <v>26</v>
          </cell>
        </row>
        <row r="39">
          <cell r="B39">
            <v>0</v>
          </cell>
        </row>
        <row r="40">
          <cell r="B40">
            <v>5</v>
          </cell>
        </row>
        <row r="41">
          <cell r="B41">
            <v>10</v>
          </cell>
        </row>
        <row r="42">
          <cell r="B42">
            <v>26</v>
          </cell>
        </row>
        <row r="45">
          <cell r="B45">
            <v>0</v>
          </cell>
        </row>
        <row r="46">
          <cell r="B46">
            <v>10</v>
          </cell>
        </row>
        <row r="47">
          <cell r="B47">
            <v>15</v>
          </cell>
        </row>
        <row r="48">
          <cell r="B48">
            <v>26</v>
          </cell>
        </row>
        <row r="51">
          <cell r="B51" t="str">
            <v>Project</v>
          </cell>
        </row>
        <row r="52">
          <cell r="B52" t="str">
            <v>Series</v>
          </cell>
        </row>
        <row r="56">
          <cell r="B56" t="str">
            <v>Yes</v>
          </cell>
        </row>
        <row r="57">
          <cell r="B57" t="str">
            <v>No</v>
          </cell>
        </row>
      </sheetData>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H_TABLES"/>
      <sheetName val="Flat"/>
    </sheetNames>
    <sheetDataSet>
      <sheetData sheetId="0" refreshError="1"/>
      <sheetData sheetId="1" refreshError="1">
        <row r="2">
          <cell r="B2">
            <v>56</v>
          </cell>
        </row>
        <row r="68">
          <cell r="B68" t="str">
            <v>1086 - AI CHRYSLER</v>
          </cell>
          <cell r="C68" t="str">
            <v>USD</v>
          </cell>
          <cell r="D68" t="str">
            <v>1086</v>
          </cell>
        </row>
        <row r="69">
          <cell r="B69" t="str">
            <v>1100 - DRIVELINE HQ LTD</v>
          </cell>
          <cell r="C69" t="str">
            <v>GBP</v>
          </cell>
          <cell r="D69" t="str">
            <v>1100</v>
          </cell>
        </row>
        <row r="70">
          <cell r="B70" t="str">
            <v>1101 - DRIVELINE BIRMINGHAM</v>
          </cell>
          <cell r="C70" t="str">
            <v>GBP</v>
          </cell>
          <cell r="D70" t="str">
            <v>1101</v>
          </cell>
        </row>
        <row r="71">
          <cell r="B71" t="str">
            <v>1102 - DRIVELINE WALSALL</v>
          </cell>
          <cell r="C71" t="str">
            <v>GBP</v>
          </cell>
          <cell r="D71" t="str">
            <v>1102</v>
          </cell>
        </row>
        <row r="72">
          <cell r="B72" t="str">
            <v>1150 - AUTO INC</v>
          </cell>
          <cell r="C72" t="str">
            <v>USD</v>
          </cell>
          <cell r="D72" t="str">
            <v>1150</v>
          </cell>
        </row>
        <row r="73">
          <cell r="B73" t="str">
            <v>1277 - DRIVELINE INDIA</v>
          </cell>
          <cell r="C73" t="str">
            <v>INR</v>
          </cell>
          <cell r="D73" t="str">
            <v>1277</v>
          </cell>
        </row>
        <row r="74">
          <cell r="B74" t="str">
            <v>1351 - AUTO_INT GMBH</v>
          </cell>
          <cell r="C74" t="str">
            <v>EUR</v>
          </cell>
          <cell r="D74" t="str">
            <v>1351</v>
          </cell>
        </row>
        <row r="75">
          <cell r="B75" t="str">
            <v>1431 - DRIVELINE OLESNICA</v>
          </cell>
          <cell r="C75" t="str">
            <v>ZTY</v>
          </cell>
          <cell r="D75" t="str">
            <v>1431</v>
          </cell>
        </row>
        <row r="76">
          <cell r="B76" t="str">
            <v>1435 - DRIVELINE THAILAND</v>
          </cell>
          <cell r="C76" t="str">
            <v>THB</v>
          </cell>
          <cell r="D76" t="str">
            <v>1435</v>
          </cell>
        </row>
        <row r="77">
          <cell r="B77" t="str">
            <v>1452 - ASIA PACIF</v>
          </cell>
          <cell r="C77" t="str">
            <v>SGD</v>
          </cell>
          <cell r="D77" t="str">
            <v>1452</v>
          </cell>
        </row>
        <row r="78">
          <cell r="B78" t="str">
            <v>1466 - DRIVESHAFTS_ADJS_PS</v>
          </cell>
          <cell r="C78" t="str">
            <v>GBP</v>
          </cell>
          <cell r="D78" t="str">
            <v>1466</v>
          </cell>
        </row>
        <row r="79">
          <cell r="B79" t="str">
            <v>1555 - GKN JAPAN</v>
          </cell>
          <cell r="C79" t="str">
            <v>JPY</v>
          </cell>
          <cell r="D79" t="str">
            <v>1555</v>
          </cell>
        </row>
        <row r="80">
          <cell r="B80" t="str">
            <v>1568 - DRIVELINE GMBH</v>
          </cell>
          <cell r="C80" t="str">
            <v>EUR</v>
          </cell>
          <cell r="D80" t="str">
            <v>1568</v>
          </cell>
        </row>
        <row r="81">
          <cell r="B81" t="str">
            <v>1570 - DRIVELINE GMBH TEC</v>
          </cell>
          <cell r="C81" t="str">
            <v>EUR</v>
          </cell>
          <cell r="D81" t="str">
            <v>1570</v>
          </cell>
        </row>
        <row r="82">
          <cell r="B82" t="str">
            <v>1627 - DRIVELINE N.A. - CVJ</v>
          </cell>
          <cell r="C82" t="str">
            <v>USD</v>
          </cell>
          <cell r="D82" t="str">
            <v>1627</v>
          </cell>
        </row>
        <row r="83">
          <cell r="B83" t="str">
            <v>1633 - D/SHAFTS RCHG TO TTG</v>
          </cell>
          <cell r="C83" t="str">
            <v>GBP</v>
          </cell>
          <cell r="D83" t="str">
            <v>1633</v>
          </cell>
        </row>
        <row r="84">
          <cell r="B84" t="str">
            <v>1862 - WAL-AG LAND</v>
          </cell>
          <cell r="C84" t="str">
            <v>EUR</v>
          </cell>
          <cell r="D84" t="str">
            <v>1862</v>
          </cell>
        </row>
        <row r="85">
          <cell r="B85" t="str">
            <v>1988 - DRIVELINE KOREA</v>
          </cell>
          <cell r="C85" t="str">
            <v>KRW</v>
          </cell>
          <cell r="D85" t="str">
            <v>1988</v>
          </cell>
        </row>
        <row r="86">
          <cell r="B86" t="str">
            <v>2021 - DRIVELINE PENANG</v>
          </cell>
          <cell r="C86" t="str">
            <v>MYR</v>
          </cell>
          <cell r="D86" t="str">
            <v>2021</v>
          </cell>
        </row>
        <row r="87">
          <cell r="B87" t="str">
            <v>2024 - DRIVELINE BRAZIL LTDA</v>
          </cell>
          <cell r="C87" t="str">
            <v>BRL</v>
          </cell>
          <cell r="D87" t="str">
            <v>2024</v>
          </cell>
        </row>
        <row r="88">
          <cell r="B88" t="str">
            <v>2026 - DRIVELINE SA</v>
          </cell>
          <cell r="C88" t="str">
            <v>EUR</v>
          </cell>
          <cell r="D88" t="str">
            <v>2026</v>
          </cell>
        </row>
        <row r="89">
          <cell r="B89" t="str">
            <v>2030 - UDL</v>
          </cell>
          <cell r="C89" t="str">
            <v>AUD</v>
          </cell>
          <cell r="D89" t="str">
            <v>2030</v>
          </cell>
        </row>
        <row r="90">
          <cell r="B90" t="str">
            <v>2031 - APO MFG SUBS ADJ</v>
          </cell>
          <cell r="C90" t="str">
            <v>GBP</v>
          </cell>
          <cell r="D90" t="str">
            <v>2031</v>
          </cell>
        </row>
        <row r="91">
          <cell r="B91" t="str">
            <v>2122 - DRIVELINE UTSUNOMIYA</v>
          </cell>
          <cell r="C91" t="str">
            <v>JPY</v>
          </cell>
          <cell r="D91" t="str">
            <v>2122</v>
          </cell>
        </row>
        <row r="92">
          <cell r="B92" t="str">
            <v>2126 - ECASOL</v>
          </cell>
          <cell r="C92" t="str">
            <v>UYU</v>
          </cell>
          <cell r="D92" t="str">
            <v>2126</v>
          </cell>
        </row>
        <row r="93">
          <cell r="B93" t="str">
            <v>2163 - ASIA PACIFIC JV ADJ</v>
          </cell>
          <cell r="C93" t="str">
            <v>GBP</v>
          </cell>
          <cell r="D93" t="str">
            <v>2163</v>
          </cell>
        </row>
        <row r="94">
          <cell r="B94" t="str">
            <v>2180 - DRIVESHAFTS CC ADJ</v>
          </cell>
          <cell r="C94" t="str">
            <v>GBP</v>
          </cell>
          <cell r="D94" t="str">
            <v>2180</v>
          </cell>
        </row>
        <row r="95">
          <cell r="B95" t="str">
            <v>2196 - UNIDRIVE HSP</v>
          </cell>
          <cell r="C95" t="str">
            <v>AUD</v>
          </cell>
          <cell r="D95" t="str">
            <v>2196</v>
          </cell>
        </row>
        <row r="96">
          <cell r="B96" t="str">
            <v>2197 - DRIVELINE MELBOURNE</v>
          </cell>
          <cell r="C96" t="str">
            <v>AUD</v>
          </cell>
          <cell r="D96" t="str">
            <v>2197</v>
          </cell>
        </row>
        <row r="97">
          <cell r="B97" t="str">
            <v>2218 - OLESNICA FORGE</v>
          </cell>
          <cell r="C97" t="str">
            <v>ZTY</v>
          </cell>
          <cell r="D97" t="str">
            <v>2218</v>
          </cell>
        </row>
        <row r="98">
          <cell r="B98" t="str">
            <v>2231 - GTM</v>
          </cell>
          <cell r="C98" t="str">
            <v>THB</v>
          </cell>
          <cell r="D98" t="str">
            <v>2231</v>
          </cell>
        </row>
        <row r="99">
          <cell r="B99" t="str">
            <v>2243 - DRIVELINE COLUMBIA PROPS</v>
          </cell>
          <cell r="C99" t="str">
            <v>USD</v>
          </cell>
          <cell r="D99" t="str">
            <v>2243</v>
          </cell>
        </row>
        <row r="100">
          <cell r="B100" t="str">
            <v>2251 - GKN DRIVELINE HQO SEOUL</v>
          </cell>
          <cell r="C100" t="str">
            <v>GBP</v>
          </cell>
          <cell r="D100" t="str">
            <v>2251</v>
          </cell>
        </row>
        <row r="101">
          <cell r="B101" t="str">
            <v>2283 - DRIVELINE ADJ - EUR</v>
          </cell>
          <cell r="C101" t="str">
            <v>GBP</v>
          </cell>
          <cell r="D101" t="str">
            <v>2283</v>
          </cell>
        </row>
        <row r="102">
          <cell r="B102" t="str">
            <v>2284 - VELCON SA</v>
          </cell>
          <cell r="C102" t="str">
            <v>USD</v>
          </cell>
          <cell r="D102" t="str">
            <v>2284</v>
          </cell>
        </row>
        <row r="103">
          <cell r="B103" t="str">
            <v>3112 - NORTHERN EUROPE</v>
          </cell>
          <cell r="C103" t="str">
            <v>EUR</v>
          </cell>
          <cell r="D103" t="str">
            <v>1125</v>
          </cell>
        </row>
        <row r="104">
          <cell r="B104" t="str">
            <v>3113 - SPAIN</v>
          </cell>
          <cell r="C104" t="str">
            <v>EUR</v>
          </cell>
          <cell r="D104">
            <v>1155</v>
          </cell>
        </row>
        <row r="105">
          <cell r="B105" t="str">
            <v>3115 - ITALY</v>
          </cell>
          <cell r="C105" t="str">
            <v>EUR</v>
          </cell>
          <cell r="D105">
            <v>1618</v>
          </cell>
        </row>
        <row r="106">
          <cell r="B106" t="str">
            <v>3123 - FREIGHT SERVICES TOTAL</v>
          </cell>
          <cell r="C106" t="str">
            <v>GBP</v>
          </cell>
          <cell r="D106" t="str">
            <v>1387</v>
          </cell>
        </row>
        <row r="107">
          <cell r="B107" t="str">
            <v>S1035 - DRIVELINE NAGOYA</v>
          </cell>
          <cell r="C107" t="str">
            <v>JPY</v>
          </cell>
          <cell r="D107" t="str">
            <v>1035</v>
          </cell>
        </row>
        <row r="108">
          <cell r="B108" t="str">
            <v>S1907 - DRIVELINE JILIN</v>
          </cell>
          <cell r="C108" t="str">
            <v>CNY</v>
          </cell>
          <cell r="D108">
            <v>1907</v>
          </cell>
        </row>
        <row r="109">
          <cell r="B109" t="str">
            <v>S1908 - TRANSEJES COLUMBIA (USD)</v>
          </cell>
          <cell r="C109" t="str">
            <v>USD</v>
          </cell>
          <cell r="D109">
            <v>1908</v>
          </cell>
        </row>
        <row r="110">
          <cell r="B110" t="str">
            <v>S1925 - VELCON S A</v>
          </cell>
          <cell r="C110" t="str">
            <v>MXP</v>
          </cell>
          <cell r="D110">
            <v>1925</v>
          </cell>
        </row>
        <row r="111">
          <cell r="B111" t="str">
            <v>S1941 - TAIWAY LTD</v>
          </cell>
          <cell r="C111" t="str">
            <v>TWD</v>
          </cell>
          <cell r="D111">
            <v>1941</v>
          </cell>
        </row>
        <row r="112">
          <cell r="B112" t="str">
            <v>S1944 - UNIDRIVE PTY</v>
          </cell>
          <cell r="C112" t="str">
            <v>AUD</v>
          </cell>
          <cell r="D112">
            <v>1944</v>
          </cell>
        </row>
        <row r="113">
          <cell r="B113" t="str">
            <v>S1947 - DRIVELINE PORT ELIZABETH</v>
          </cell>
          <cell r="C113" t="str">
            <v>ZAR</v>
          </cell>
          <cell r="D113">
            <v>1947</v>
          </cell>
        </row>
        <row r="114">
          <cell r="B114" t="str">
            <v>S1949 - DRIVELINE SHANGHAI 40%</v>
          </cell>
          <cell r="C114" t="str">
            <v>CNY</v>
          </cell>
          <cell r="D114">
            <v>1949</v>
          </cell>
        </row>
        <row r="115">
          <cell r="B115" t="str">
            <v>S1953 - DRIVELINE SHANGHAI 50%</v>
          </cell>
          <cell r="C115" t="str">
            <v>CNY</v>
          </cell>
          <cell r="D115">
            <v>1953</v>
          </cell>
        </row>
        <row r="116">
          <cell r="B116" t="str">
            <v>S2232 - GTT</v>
          </cell>
          <cell r="C116" t="str">
            <v>THB</v>
          </cell>
          <cell r="D116">
            <v>2232</v>
          </cell>
        </row>
        <row r="117">
          <cell r="B117" t="str">
            <v>S2252 - TRANSEJES COLUMBIA (COP)</v>
          </cell>
          <cell r="C117" t="str">
            <v>COP</v>
          </cell>
          <cell r="D117">
            <v>2252</v>
          </cell>
        </row>
        <row r="118">
          <cell r="B118" t="str">
            <v>1619 - DRIVELINE BRUNECK - DUJ</v>
          </cell>
          <cell r="C118" t="str">
            <v>EUR</v>
          </cell>
          <cell r="D118" t="str">
            <v>1619</v>
          </cell>
        </row>
        <row r="119">
          <cell r="B119" t="str">
            <v>1626 - DRIVELINE NA - SVG</v>
          </cell>
          <cell r="C119" t="str">
            <v>USD</v>
          </cell>
          <cell r="D119" t="str">
            <v>1626</v>
          </cell>
        </row>
        <row r="120">
          <cell r="B120" t="str">
            <v>1622 - DRIVELINE BRUNECK - VCU</v>
          </cell>
          <cell r="C120" t="str">
            <v>EUR</v>
          </cell>
          <cell r="D120" t="str">
            <v>1622</v>
          </cell>
        </row>
        <row r="121">
          <cell r="B121" t="str">
            <v>1928 - DRIVELINE GMBH VISCO</v>
          </cell>
          <cell r="C121" t="str">
            <v>EUR</v>
          </cell>
          <cell r="D121" t="str">
            <v>1928</v>
          </cell>
        </row>
        <row r="122">
          <cell r="B122" t="str">
            <v>1584 - VISCODRIVE_JAPAN</v>
          </cell>
          <cell r="C122" t="str">
            <v>JPY</v>
          </cell>
          <cell r="D122" t="str">
            <v>1584</v>
          </cell>
        </row>
        <row r="123">
          <cell r="B123" t="str">
            <v>2274 - TFS JAPAN</v>
          </cell>
          <cell r="C123" t="str">
            <v>JPY</v>
          </cell>
          <cell r="D123" t="str">
            <v>2274</v>
          </cell>
        </row>
        <row r="124">
          <cell r="B124" t="str">
            <v>2275 - FUJIWA</v>
          </cell>
          <cell r="C124" t="str">
            <v>CNY</v>
          </cell>
          <cell r="D124" t="str">
            <v>2275</v>
          </cell>
        </row>
        <row r="125">
          <cell r="B125" t="str">
            <v>2276 - TAM</v>
          </cell>
          <cell r="C125" t="str">
            <v>USD</v>
          </cell>
          <cell r="D125" t="str">
            <v>2276</v>
          </cell>
        </row>
        <row r="126">
          <cell r="B126" t="str">
            <v>2278 - TFS ADJ - JPY</v>
          </cell>
          <cell r="C126" t="str">
            <v>JPY</v>
          </cell>
          <cell r="D126" t="str">
            <v>2278</v>
          </cell>
        </row>
        <row r="127">
          <cell r="B127" t="str">
            <v>2290 - TFS ADJ - USD</v>
          </cell>
          <cell r="C127" t="str">
            <v>USD</v>
          </cell>
          <cell r="D127" t="str">
            <v>2290</v>
          </cell>
        </row>
        <row r="128">
          <cell r="B128" t="str">
            <v>2291 - TFS ADJ - CNY</v>
          </cell>
          <cell r="C128" t="str">
            <v>CNY</v>
          </cell>
          <cell r="D128" t="str">
            <v>2291</v>
          </cell>
        </row>
        <row r="129">
          <cell r="B129" t="str">
            <v>2286 - TTG CENTRAL ADJ</v>
          </cell>
          <cell r="C129" t="str">
            <v>GBP</v>
          </cell>
          <cell r="D129" t="str">
            <v>2286</v>
          </cell>
        </row>
        <row r="130">
          <cell r="B130" t="str">
            <v>2287 - TTG DRIVESHAFTS RECHARGES</v>
          </cell>
          <cell r="C130" t="str">
            <v>GBP</v>
          </cell>
          <cell r="D130" t="str">
            <v>2287</v>
          </cell>
        </row>
        <row r="131">
          <cell r="B131" t="str">
            <v>S1906 - OY HARDY SP</v>
          </cell>
          <cell r="C131" t="str">
            <v>EUR</v>
          </cell>
          <cell r="D131" t="str">
            <v>1906</v>
          </cell>
        </row>
        <row r="132">
          <cell r="B132" t="str">
            <v>1129 - SA RIBEMONT</v>
          </cell>
          <cell r="C132" t="str">
            <v>EUR</v>
          </cell>
          <cell r="D132" t="str">
            <v>1129</v>
          </cell>
        </row>
        <row r="133">
          <cell r="B133" t="str">
            <v>2236 - AYS REMANUFACTURING</v>
          </cell>
          <cell r="C133" t="str">
            <v>EUR</v>
          </cell>
          <cell r="D133" t="str">
            <v>2236</v>
          </cell>
        </row>
      </sheetData>
      <sheetData sheetId="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_1"/>
      <sheetName val="Tables"/>
      <sheetName val="Flags"/>
      <sheetName val="P_and_L"/>
      <sheetName val="Sales_3"/>
      <sheetName val="Sales_2"/>
      <sheetName val="Interco_Sales"/>
      <sheetName val="Burden"/>
      <sheetName val="Asset_Mvmt"/>
      <sheetName val="Depr_Mvmt"/>
      <sheetName val="Fin_Detail"/>
      <sheetName val="Liabilities"/>
      <sheetName val="AR_Aging"/>
      <sheetName val="Reserves"/>
      <sheetName val="Interco_Bal"/>
      <sheetName val="Assets"/>
      <sheetName val="Cash_Flow_1"/>
      <sheetName val="EVA"/>
      <sheetName val="Cash_Flow_2"/>
      <sheetName val="Interco_Purch"/>
      <sheetName val="Metrics"/>
      <sheetName val="Details"/>
    </sheetNames>
    <sheetDataSet>
      <sheetData sheetId="0" refreshError="1">
        <row r="2">
          <cell r="B2">
            <v>36745.543981481482</v>
          </cell>
        </row>
        <row r="3">
          <cell r="B3">
            <v>36745.543981481482</v>
          </cell>
        </row>
      </sheetData>
      <sheetData sheetId="1" refreshError="1">
        <row r="55">
          <cell r="C55">
            <v>0</v>
          </cell>
        </row>
      </sheetData>
      <sheetData sheetId="2" refreshError="1">
        <row r="5">
          <cell r="N5" t="str">
            <v>01</v>
          </cell>
          <cell r="O5" t="str">
            <v>January 2000 (1+11)</v>
          </cell>
        </row>
        <row r="6">
          <cell r="N6" t="str">
            <v>02</v>
          </cell>
          <cell r="O6" t="str">
            <v>February 2000 (2+10)</v>
          </cell>
        </row>
        <row r="7">
          <cell r="N7" t="str">
            <v>03</v>
          </cell>
          <cell r="O7" t="str">
            <v>March 2000 (3+9)</v>
          </cell>
        </row>
        <row r="8">
          <cell r="N8" t="str">
            <v>04</v>
          </cell>
          <cell r="O8" t="str">
            <v>April 2000 (4+8)</v>
          </cell>
        </row>
        <row r="9">
          <cell r="N9" t="str">
            <v>05</v>
          </cell>
          <cell r="O9" t="str">
            <v>May 2000 (5+7)</v>
          </cell>
        </row>
        <row r="10">
          <cell r="D10" t="str">
            <v>Tower Automotive, Inc.</v>
          </cell>
          <cell r="N10" t="str">
            <v>06</v>
          </cell>
          <cell r="O10" t="str">
            <v>June 2000 (6+6)</v>
          </cell>
        </row>
        <row r="11">
          <cell r="D11" t="str">
            <v>Bluffton</v>
          </cell>
          <cell r="N11" t="str">
            <v>07</v>
          </cell>
          <cell r="O11" t="str">
            <v>July 2000 (7+5)</v>
          </cell>
        </row>
        <row r="12">
          <cell r="N12" t="str">
            <v>08</v>
          </cell>
          <cell r="O12" t="str">
            <v>August 2000 (8+4)</v>
          </cell>
        </row>
        <row r="13">
          <cell r="D13">
            <v>0</v>
          </cell>
          <cell r="N13" t="str">
            <v>09</v>
          </cell>
          <cell r="O13" t="str">
            <v>September 2000 (9+3)</v>
          </cell>
        </row>
        <row r="14">
          <cell r="N14" t="str">
            <v>10</v>
          </cell>
          <cell r="O14" t="str">
            <v>October 2000 (10+2)</v>
          </cell>
        </row>
        <row r="15">
          <cell r="N15" t="str">
            <v>11</v>
          </cell>
          <cell r="O15" t="str">
            <v>November 2000 (11+1)</v>
          </cell>
        </row>
        <row r="16">
          <cell r="N16" t="str">
            <v>AC</v>
          </cell>
          <cell r="O16" t="str">
            <v>Full Year 2000</v>
          </cell>
        </row>
        <row r="17">
          <cell r="D17">
            <v>0</v>
          </cell>
          <cell r="N17" t="str">
            <v>BU</v>
          </cell>
          <cell r="O17" t="str">
            <v>Budget 2000</v>
          </cell>
        </row>
        <row r="20">
          <cell r="D20">
            <v>1</v>
          </cell>
        </row>
        <row r="23">
          <cell r="K23" t="str">
            <v>01</v>
          </cell>
          <cell r="L23" t="str">
            <v>January 2000 (1+11)</v>
          </cell>
          <cell r="M23" t="str">
            <v>January 2000 (1+11)</v>
          </cell>
          <cell r="N23" t="str">
            <v>0200</v>
          </cell>
          <cell r="O23" t="str">
            <v>AC99</v>
          </cell>
          <cell r="P23" t="str">
            <v>BU00</v>
          </cell>
          <cell r="Q23" t="str">
            <v>AC99</v>
          </cell>
          <cell r="R23" t="str">
            <v>D</v>
          </cell>
          <cell r="S23" t="str">
            <v>W</v>
          </cell>
        </row>
        <row r="24">
          <cell r="K24" t="str">
            <v>02</v>
          </cell>
          <cell r="L24" t="str">
            <v>February 2000 (2+10)</v>
          </cell>
          <cell r="M24" t="str">
            <v>February 2000 (2+10)</v>
          </cell>
          <cell r="N24" t="str">
            <v>0300</v>
          </cell>
          <cell r="O24" t="str">
            <v>0100</v>
          </cell>
          <cell r="P24" t="str">
            <v>BU00</v>
          </cell>
          <cell r="Q24" t="str">
            <v>AC99</v>
          </cell>
          <cell r="R24" t="str">
            <v>E</v>
          </cell>
          <cell r="S24" t="str">
            <v>X</v>
          </cell>
        </row>
        <row r="25">
          <cell r="K25" t="str">
            <v>03</v>
          </cell>
          <cell r="L25" t="str">
            <v>March 2000 (3+9)</v>
          </cell>
          <cell r="M25" t="str">
            <v>March 2000 (3+9)</v>
          </cell>
          <cell r="N25" t="str">
            <v>0400</v>
          </cell>
          <cell r="O25" t="str">
            <v>0200</v>
          </cell>
          <cell r="P25" t="str">
            <v>BU00</v>
          </cell>
          <cell r="Q25" t="str">
            <v>AC99</v>
          </cell>
          <cell r="R25" t="str">
            <v>F</v>
          </cell>
          <cell r="S25" t="str">
            <v>Y</v>
          </cell>
        </row>
        <row r="26">
          <cell r="D26" t="str">
            <v>C$</v>
          </cell>
          <cell r="K26" t="str">
            <v>04</v>
          </cell>
          <cell r="L26" t="str">
            <v>April 2000 (4+8)</v>
          </cell>
          <cell r="M26" t="str">
            <v>April 2000 (4+8)</v>
          </cell>
          <cell r="N26" t="str">
            <v>0500</v>
          </cell>
          <cell r="O26" t="str">
            <v>0300</v>
          </cell>
          <cell r="P26" t="str">
            <v>BU00</v>
          </cell>
          <cell r="Q26" t="str">
            <v>AC99</v>
          </cell>
          <cell r="R26" t="str">
            <v>G</v>
          </cell>
          <cell r="S26" t="str">
            <v>Z</v>
          </cell>
        </row>
        <row r="27">
          <cell r="K27" t="str">
            <v>05</v>
          </cell>
          <cell r="L27" t="str">
            <v>May 2000 (5+7)</v>
          </cell>
          <cell r="M27" t="str">
            <v>May 2000 (5+7)</v>
          </cell>
          <cell r="N27" t="str">
            <v>0600</v>
          </cell>
          <cell r="O27" t="str">
            <v>0400</v>
          </cell>
          <cell r="P27" t="str">
            <v>BU00</v>
          </cell>
          <cell r="Q27" t="str">
            <v>AC99</v>
          </cell>
          <cell r="R27" t="str">
            <v>H</v>
          </cell>
          <cell r="S27" t="str">
            <v>AA</v>
          </cell>
        </row>
        <row r="28">
          <cell r="K28" t="str">
            <v>06</v>
          </cell>
          <cell r="L28" t="str">
            <v>June 2000 (6+6)</v>
          </cell>
          <cell r="M28" t="str">
            <v>June 2000 (6+6)</v>
          </cell>
          <cell r="N28" t="str">
            <v>0700</v>
          </cell>
          <cell r="O28" t="str">
            <v>0500</v>
          </cell>
          <cell r="P28" t="str">
            <v>BU00</v>
          </cell>
          <cell r="Q28" t="str">
            <v>AC99</v>
          </cell>
          <cell r="R28" t="str">
            <v>I</v>
          </cell>
          <cell r="S28" t="str">
            <v>AB</v>
          </cell>
        </row>
        <row r="29">
          <cell r="K29" t="str">
            <v>07</v>
          </cell>
          <cell r="L29" t="str">
            <v>July 2000 (7+5)</v>
          </cell>
          <cell r="M29" t="str">
            <v>July 2000 (7+5)</v>
          </cell>
          <cell r="N29" t="str">
            <v>0800</v>
          </cell>
          <cell r="O29" t="str">
            <v>0600</v>
          </cell>
          <cell r="P29" t="str">
            <v>BU00</v>
          </cell>
          <cell r="Q29" t="str">
            <v>AC99</v>
          </cell>
          <cell r="R29" t="str">
            <v>J</v>
          </cell>
          <cell r="S29" t="str">
            <v>AC</v>
          </cell>
        </row>
        <row r="30">
          <cell r="K30" t="str">
            <v>08</v>
          </cell>
          <cell r="L30" t="str">
            <v>August 2000 (8+4)</v>
          </cell>
          <cell r="M30" t="str">
            <v>August 2000 (8+4)</v>
          </cell>
          <cell r="N30" t="str">
            <v>0900</v>
          </cell>
          <cell r="O30" t="str">
            <v>0700</v>
          </cell>
          <cell r="P30" t="str">
            <v>BU00</v>
          </cell>
          <cell r="Q30" t="str">
            <v>AC99</v>
          </cell>
          <cell r="R30" t="str">
            <v>K</v>
          </cell>
          <cell r="S30" t="str">
            <v>AD</v>
          </cell>
        </row>
        <row r="31">
          <cell r="K31" t="str">
            <v>09</v>
          </cell>
          <cell r="L31" t="str">
            <v>September 2000 (9+3)</v>
          </cell>
          <cell r="M31" t="str">
            <v>September 2000 (9+3)</v>
          </cell>
          <cell r="N31" t="str">
            <v>1000</v>
          </cell>
          <cell r="O31" t="str">
            <v>0800</v>
          </cell>
          <cell r="P31" t="str">
            <v>BU00</v>
          </cell>
          <cell r="Q31" t="str">
            <v>AC99</v>
          </cell>
          <cell r="R31" t="str">
            <v>L</v>
          </cell>
          <cell r="S31" t="str">
            <v>AE</v>
          </cell>
        </row>
        <row r="32">
          <cell r="D32" t="str">
            <v>¤</v>
          </cell>
          <cell r="K32" t="str">
            <v>10</v>
          </cell>
          <cell r="L32" t="str">
            <v>October 2000 (10+2)</v>
          </cell>
          <cell r="M32" t="str">
            <v>October 2000 (10+2)</v>
          </cell>
          <cell r="N32" t="str">
            <v>1100</v>
          </cell>
          <cell r="O32" t="str">
            <v>0900</v>
          </cell>
          <cell r="P32" t="str">
            <v>BU00</v>
          </cell>
          <cell r="Q32" t="str">
            <v>AC99</v>
          </cell>
          <cell r="R32" t="str">
            <v>M</v>
          </cell>
          <cell r="S32" t="str">
            <v>AF</v>
          </cell>
        </row>
        <row r="33">
          <cell r="D33" t="str">
            <v xml:space="preserve"> </v>
          </cell>
          <cell r="K33" t="str">
            <v>11</v>
          </cell>
          <cell r="L33" t="str">
            <v>November 2000 (11+1)</v>
          </cell>
          <cell r="M33" t="str">
            <v>November 2000 (11+1)</v>
          </cell>
          <cell r="N33" t="str">
            <v>AC00</v>
          </cell>
          <cell r="O33" t="str">
            <v>1000</v>
          </cell>
          <cell r="P33" t="str">
            <v>BU00</v>
          </cell>
          <cell r="Q33" t="str">
            <v>AC99</v>
          </cell>
          <cell r="R33" t="str">
            <v>N</v>
          </cell>
          <cell r="S33" t="str">
            <v>AG</v>
          </cell>
        </row>
        <row r="34">
          <cell r="K34" t="str">
            <v>AC</v>
          </cell>
          <cell r="L34" t="str">
            <v>Full Year 2000</v>
          </cell>
          <cell r="M34" t="str">
            <v>Full Year 2000</v>
          </cell>
          <cell r="N34" t="str">
            <v>0101</v>
          </cell>
          <cell r="O34" t="str">
            <v>1100</v>
          </cell>
          <cell r="P34" t="str">
            <v>BU00</v>
          </cell>
          <cell r="Q34" t="str">
            <v>AC99</v>
          </cell>
          <cell r="R34" t="str">
            <v>O</v>
          </cell>
          <cell r="S34" t="str">
            <v>AH</v>
          </cell>
        </row>
        <row r="35">
          <cell r="G35" t="str">
            <v>Yes</v>
          </cell>
          <cell r="K35" t="str">
            <v>BU</v>
          </cell>
          <cell r="L35" t="str">
            <v>Budget 2000</v>
          </cell>
          <cell r="M35" t="str">
            <v>Budget 2000</v>
          </cell>
          <cell r="N35" t="str">
            <v>0100</v>
          </cell>
          <cell r="O35" t="str">
            <v>AC99</v>
          </cell>
          <cell r="P35" t="str">
            <v>BU99</v>
          </cell>
          <cell r="Q35" t="str">
            <v>AC99</v>
          </cell>
          <cell r="R35" t="str">
            <v>O</v>
          </cell>
          <cell r="S35" t="str">
            <v>AH</v>
          </cell>
        </row>
        <row r="36">
          <cell r="G36" t="str">
            <v>Yes</v>
          </cell>
        </row>
        <row r="38">
          <cell r="G38" t="str">
            <v>Yes</v>
          </cell>
        </row>
        <row r="41">
          <cell r="G41" t="str">
            <v>Yes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Instructions for Use"/>
      <sheetName val="Year to Date"/>
      <sheetName val="Q1 to Date"/>
      <sheetName val="Q2 to Date"/>
      <sheetName val="Q3 to Date"/>
      <sheetName val="Q4 to Date"/>
      <sheetName val="01-2000"/>
      <sheetName val="02-2000"/>
      <sheetName val="03-2000"/>
      <sheetName val="04-2000"/>
      <sheetName val="05-2000"/>
      <sheetName val="06-2000"/>
      <sheetName val="07-2000"/>
      <sheetName val="08-2000"/>
      <sheetName val="09-2000"/>
      <sheetName val="10-2000"/>
      <sheetName val="11-2000"/>
      <sheetName val="12-2000"/>
      <sheetName val="Tie Out Error Report"/>
      <sheetName val="Reference"/>
      <sheetName val="Example"/>
      <sheetName val="Variance 2000 BLU"/>
      <sheetName val="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5">
          <cell r="C15">
            <v>0.2</v>
          </cell>
        </row>
        <row r="16">
          <cell r="C16">
            <v>7.9166666666666673E-3</v>
          </cell>
        </row>
      </sheetData>
      <sheetData sheetId="21" refreshError="1"/>
      <sheetData sheetId="22" refreshError="1"/>
      <sheetData sheetId="23"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igation"/>
      <sheetName val="Front Sheet"/>
      <sheetName val="2004 Runout Figures"/>
      <sheetName val="ER Effect"/>
      <sheetName val="Annual Key Figures_2"/>
      <sheetName val="Annual Key Figures_1"/>
      <sheetName val="Annual Key Figures_1 (05 Rts)"/>
      <sheetName val="Annual Key Figures_2 (05 Rts)"/>
      <sheetName val="2005 Half Year Figures"/>
      <sheetName val="P&amp;L Info"/>
      <sheetName val="2005 Half Year Figures (05 Rts)"/>
      <sheetName val="CFA_2_Bud04vsSF304"/>
      <sheetName val="P&amp;L Info (05 Rts)"/>
      <sheetName val="CFA_2_Bud04vsSF304 (05 Rts)"/>
      <sheetName val="CFA_3_SF304vsBud05"/>
      <sheetName val="CFA_3_SF304vsBud05 (05 Rts)"/>
      <sheetName val="CFA_4_Bud05vsFor06"/>
      <sheetName val="CFA_4_Bud05vsFor06 (05 Rts)"/>
      <sheetName val="CFA_5_For06vsFor07"/>
      <sheetName val="CFA_5_For06vsFor07 (05 Rts)"/>
      <sheetName val="CFA_1_Act03vsSF304"/>
      <sheetName val="CFA_1_Act03vsSF304 (05 Rts)"/>
      <sheetName val="Slide4"/>
      <sheetName val="Slide4 (05 Rts)"/>
      <sheetName val="Slide9"/>
      <sheetName val="Slide9 (05 Rts)"/>
      <sheetName val="Slide10"/>
      <sheetName val="Slide10 (05 Rts)"/>
      <sheetName val="Slide 14a"/>
      <sheetName val="Slide 14a (05 Rts)"/>
      <sheetName val="Prod"/>
      <sheetName val="Hours"/>
      <sheetName val="KPI"/>
      <sheetName val="KPI (05 Rts)"/>
      <sheetName val="StdHr"/>
      <sheetName val="Risks_Opps"/>
      <sheetName val="CAPEX1"/>
      <sheetName val="CAPEX2"/>
      <sheetName val="Best Practice"/>
      <sheetName val="Quality"/>
      <sheetName val="WC"/>
      <sheetName val="Eliminations info for Aug Causa"/>
      <sheetName val="Currencies"/>
      <sheetName val="WC (05 Rts)"/>
      <sheetName val="Assumptions"/>
      <sheetName val="Causal Formulae"/>
      <sheetName val="Clime Formulae"/>
      <sheetName val="Causal Data 2004"/>
      <sheetName val="Causal Data 2005"/>
      <sheetName val="Clime Output 2004 Rates"/>
      <sheetName val="Clime Output 2005 Rates"/>
      <sheetName val="Structure"/>
      <sheetName val="Lists"/>
      <sheetName val="Aug YTD Causal 2004 Rates"/>
      <sheetName val="Aug YTD Causal 2005 Rates"/>
      <sheetName val="KPI's - Input"/>
    </sheetNames>
    <sheetDataSet>
      <sheetData sheetId="0" refreshError="1"/>
      <sheetData sheetId="1" refreshError="1">
        <row r="25">
          <cell r="C25">
            <v>1000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7">
          <cell r="I47">
            <v>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0">
          <cell r="B10" t="str">
            <v>Renault Group</v>
          </cell>
          <cell r="C10">
            <v>16</v>
          </cell>
          <cell r="D10">
            <v>0</v>
          </cell>
          <cell r="E10">
            <v>0</v>
          </cell>
          <cell r="F10">
            <v>0</v>
          </cell>
          <cell r="G10">
            <v>0</v>
          </cell>
          <cell r="I10">
            <v>16</v>
          </cell>
        </row>
        <row r="11">
          <cell r="B11" t="str">
            <v>Visteon</v>
          </cell>
          <cell r="C11">
            <v>0</v>
          </cell>
          <cell r="D11">
            <v>0</v>
          </cell>
          <cell r="E11">
            <v>0</v>
          </cell>
          <cell r="F11">
            <v>0</v>
          </cell>
          <cell r="G11">
            <v>0</v>
          </cell>
          <cell r="I11">
            <v>0</v>
          </cell>
        </row>
        <row r="12">
          <cell r="B12" t="str">
            <v>Other External Customers</v>
          </cell>
          <cell r="C12">
            <v>11472</v>
          </cell>
          <cell r="D12">
            <v>14773</v>
          </cell>
          <cell r="E12">
            <v>15064</v>
          </cell>
          <cell r="F12">
            <v>15449</v>
          </cell>
          <cell r="G12">
            <v>17979</v>
          </cell>
          <cell r="I12">
            <v>74737</v>
          </cell>
        </row>
        <row r="13">
          <cell r="B13" t="str">
            <v>Toyota Group</v>
          </cell>
          <cell r="C13">
            <v>0</v>
          </cell>
          <cell r="D13">
            <v>0</v>
          </cell>
          <cell r="E13">
            <v>0</v>
          </cell>
          <cell r="F13">
            <v>0</v>
          </cell>
          <cell r="G13">
            <v>0</v>
          </cell>
          <cell r="I13">
            <v>0</v>
          </cell>
        </row>
        <row r="14">
          <cell r="B14" t="str">
            <v>GM/Opel (GM)</v>
          </cell>
          <cell r="C14">
            <v>0</v>
          </cell>
          <cell r="D14">
            <v>0</v>
          </cell>
          <cell r="E14">
            <v>0</v>
          </cell>
          <cell r="F14">
            <v>0</v>
          </cell>
          <cell r="G14">
            <v>0</v>
          </cell>
          <cell r="I14">
            <v>0</v>
          </cell>
        </row>
        <row r="15">
          <cell r="B15" t="str">
            <v>Proton Group</v>
          </cell>
          <cell r="C15">
            <v>0</v>
          </cell>
          <cell r="D15">
            <v>0</v>
          </cell>
          <cell r="E15">
            <v>0</v>
          </cell>
          <cell r="F15">
            <v>0</v>
          </cell>
          <cell r="G15">
            <v>0</v>
          </cell>
          <cell r="I15">
            <v>0</v>
          </cell>
        </row>
        <row r="16">
          <cell r="B16" t="str">
            <v>Suzuki Group (GM)</v>
          </cell>
          <cell r="C16">
            <v>0</v>
          </cell>
          <cell r="D16">
            <v>0</v>
          </cell>
          <cell r="E16">
            <v>0</v>
          </cell>
          <cell r="F16">
            <v>0</v>
          </cell>
          <cell r="G16">
            <v>0</v>
          </cell>
          <cell r="I16">
            <v>0</v>
          </cell>
        </row>
        <row r="17">
          <cell r="B17" t="str">
            <v>Ford Group</v>
          </cell>
          <cell r="C17">
            <v>464</v>
          </cell>
          <cell r="D17">
            <v>558</v>
          </cell>
          <cell r="E17">
            <v>677</v>
          </cell>
          <cell r="F17">
            <v>664</v>
          </cell>
          <cell r="G17">
            <v>705</v>
          </cell>
          <cell r="I17">
            <v>3068</v>
          </cell>
        </row>
        <row r="18">
          <cell r="B18" t="str">
            <v>Daimler Chrysler</v>
          </cell>
          <cell r="C18">
            <v>303</v>
          </cell>
          <cell r="D18">
            <v>401</v>
          </cell>
          <cell r="E18">
            <v>410</v>
          </cell>
          <cell r="F18">
            <v>410</v>
          </cell>
          <cell r="G18">
            <v>506</v>
          </cell>
          <cell r="I18">
            <v>2030</v>
          </cell>
        </row>
        <row r="19">
          <cell r="B19" t="str">
            <v>Rover</v>
          </cell>
          <cell r="C19">
            <v>0</v>
          </cell>
          <cell r="D19">
            <v>0</v>
          </cell>
          <cell r="E19">
            <v>0</v>
          </cell>
          <cell r="F19">
            <v>0</v>
          </cell>
          <cell r="G19">
            <v>0</v>
          </cell>
          <cell r="I19">
            <v>0</v>
          </cell>
        </row>
        <row r="20">
          <cell r="B20" t="str">
            <v>Hyundai Group</v>
          </cell>
          <cell r="C20">
            <v>0</v>
          </cell>
          <cell r="D20">
            <v>0</v>
          </cell>
          <cell r="E20">
            <v>0</v>
          </cell>
          <cell r="F20">
            <v>0</v>
          </cell>
          <cell r="G20">
            <v>0</v>
          </cell>
          <cell r="I20">
            <v>0</v>
          </cell>
        </row>
        <row r="21">
          <cell r="B21" t="str">
            <v>PSA</v>
          </cell>
          <cell r="C21">
            <v>0</v>
          </cell>
          <cell r="D21">
            <v>0</v>
          </cell>
          <cell r="E21">
            <v>0</v>
          </cell>
          <cell r="F21">
            <v>0</v>
          </cell>
          <cell r="G21">
            <v>0</v>
          </cell>
          <cell r="I21">
            <v>0</v>
          </cell>
        </row>
        <row r="22">
          <cell r="B22" t="str">
            <v>VW Group</v>
          </cell>
          <cell r="C22">
            <v>0</v>
          </cell>
          <cell r="D22">
            <v>0</v>
          </cell>
          <cell r="E22">
            <v>0</v>
          </cell>
          <cell r="F22">
            <v>0</v>
          </cell>
          <cell r="G22">
            <v>0</v>
          </cell>
          <cell r="I22">
            <v>0</v>
          </cell>
        </row>
        <row r="23">
          <cell r="B23" t="str">
            <v>Honda</v>
          </cell>
          <cell r="C23">
            <v>0</v>
          </cell>
          <cell r="D23">
            <v>0</v>
          </cell>
          <cell r="E23">
            <v>0</v>
          </cell>
          <cell r="F23">
            <v>0</v>
          </cell>
          <cell r="G23">
            <v>0</v>
          </cell>
          <cell r="I23">
            <v>0</v>
          </cell>
        </row>
        <row r="24">
          <cell r="B24" t="str">
            <v>BMW Group</v>
          </cell>
          <cell r="C24">
            <v>0</v>
          </cell>
          <cell r="D24">
            <v>0</v>
          </cell>
          <cell r="E24">
            <v>0</v>
          </cell>
          <cell r="F24">
            <v>0</v>
          </cell>
          <cell r="G24">
            <v>0</v>
          </cell>
          <cell r="I24">
            <v>0</v>
          </cell>
        </row>
        <row r="25">
          <cell r="B25" t="str">
            <v>MAN</v>
          </cell>
          <cell r="C25">
            <v>95</v>
          </cell>
          <cell r="D25">
            <v>121</v>
          </cell>
          <cell r="E25">
            <v>0</v>
          </cell>
          <cell r="F25">
            <v>0</v>
          </cell>
          <cell r="G25">
            <v>0</v>
          </cell>
          <cell r="I25">
            <v>216</v>
          </cell>
        </row>
        <row r="26">
          <cell r="B26" t="str">
            <v>Scania</v>
          </cell>
          <cell r="C26">
            <v>166</v>
          </cell>
          <cell r="D26">
            <v>179</v>
          </cell>
          <cell r="E26">
            <v>167</v>
          </cell>
          <cell r="F26">
            <v>239</v>
          </cell>
          <cell r="G26">
            <v>242</v>
          </cell>
          <cell r="I26">
            <v>993</v>
          </cell>
        </row>
        <row r="27">
          <cell r="B27" t="str">
            <v>Daewoo Group (GM)</v>
          </cell>
          <cell r="C27">
            <v>0</v>
          </cell>
          <cell r="D27">
            <v>0</v>
          </cell>
          <cell r="E27">
            <v>0</v>
          </cell>
          <cell r="F27">
            <v>0</v>
          </cell>
          <cell r="G27">
            <v>0</v>
          </cell>
          <cell r="I27">
            <v>0</v>
          </cell>
        </row>
        <row r="28">
          <cell r="B28" t="str">
            <v>Other GM Companies (GM)</v>
          </cell>
          <cell r="C28">
            <v>-16</v>
          </cell>
          <cell r="D28">
            <v>0</v>
          </cell>
          <cell r="E28">
            <v>0</v>
          </cell>
          <cell r="F28">
            <v>0</v>
          </cell>
          <cell r="G28">
            <v>-6226</v>
          </cell>
          <cell r="I28">
            <v>-6242</v>
          </cell>
        </row>
        <row r="29">
          <cell r="B29" t="str">
            <v>Porsche</v>
          </cell>
          <cell r="C29">
            <v>0</v>
          </cell>
          <cell r="D29">
            <v>0</v>
          </cell>
          <cell r="E29">
            <v>0</v>
          </cell>
          <cell r="F29">
            <v>0</v>
          </cell>
          <cell r="G29">
            <v>0</v>
          </cell>
          <cell r="I29">
            <v>0</v>
          </cell>
        </row>
        <row r="30">
          <cell r="B30" t="str">
            <v>Polaris</v>
          </cell>
          <cell r="C30">
            <v>0</v>
          </cell>
          <cell r="D30">
            <v>0</v>
          </cell>
          <cell r="E30">
            <v>0</v>
          </cell>
          <cell r="F30">
            <v>0</v>
          </cell>
          <cell r="G30">
            <v>0</v>
          </cell>
          <cell r="I30">
            <v>0</v>
          </cell>
        </row>
        <row r="31">
          <cell r="B31" t="str">
            <v>Bombardier</v>
          </cell>
          <cell r="C31">
            <v>0</v>
          </cell>
          <cell r="D31">
            <v>0</v>
          </cell>
          <cell r="E31">
            <v>0</v>
          </cell>
          <cell r="F31">
            <v>0</v>
          </cell>
          <cell r="G31">
            <v>0</v>
          </cell>
          <cell r="I31">
            <v>0</v>
          </cell>
        </row>
        <row r="32">
          <cell r="B32" t="str">
            <v>Other Japanese Customers</v>
          </cell>
          <cell r="C32">
            <v>0</v>
          </cell>
          <cell r="D32">
            <v>0</v>
          </cell>
          <cell r="E32">
            <v>0</v>
          </cell>
          <cell r="F32">
            <v>0</v>
          </cell>
          <cell r="G32">
            <v>0</v>
          </cell>
          <cell r="I32">
            <v>0</v>
          </cell>
        </row>
        <row r="33">
          <cell r="B33" t="str">
            <v>Fiat Group (GM)</v>
          </cell>
          <cell r="C33">
            <v>6213</v>
          </cell>
          <cell r="D33">
            <v>6134</v>
          </cell>
          <cell r="E33">
            <v>6326</v>
          </cell>
          <cell r="F33">
            <v>6349</v>
          </cell>
          <cell r="G33">
            <v>6226</v>
          </cell>
          <cell r="I33">
            <v>31248</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2">
          <cell r="B2" t="str">
            <v>Standard Hours, Headcount &amp; Employee Cost Reconciliation</v>
          </cell>
        </row>
        <row r="3">
          <cell r="B3" t="str">
            <v>Bruneck DUJ</v>
          </cell>
        </row>
        <row r="5">
          <cell r="C5" t="str">
            <v>Standard Hours</v>
          </cell>
          <cell r="D5" t="str">
            <v>Variable Attended Hours</v>
          </cell>
          <cell r="G5" t="str">
            <v>Average Headcount</v>
          </cell>
        </row>
        <row r="6">
          <cell r="G6" t="str">
            <v>Production Variable</v>
          </cell>
          <cell r="H6" t="str">
            <v>All Other Non Global</v>
          </cell>
          <cell r="I6" t="str">
            <v>Total Plant Headcount</v>
          </cell>
        </row>
        <row r="7">
          <cell r="B7">
            <v>2003</v>
          </cell>
          <cell r="C7">
            <v>189559</v>
          </cell>
          <cell r="D7">
            <v>210445</v>
          </cell>
          <cell r="F7">
            <v>2003</v>
          </cell>
          <cell r="G7">
            <v>131</v>
          </cell>
          <cell r="H7">
            <v>87</v>
          </cell>
          <cell r="I7">
            <v>218</v>
          </cell>
        </row>
        <row r="8">
          <cell r="B8" t="str">
            <v>Movements</v>
          </cell>
          <cell r="C8" t="str">
            <v/>
          </cell>
          <cell r="D8" t="str">
            <v/>
          </cell>
          <cell r="F8" t="str">
            <v>Movements</v>
          </cell>
          <cell r="G8" t="str">
            <v/>
          </cell>
          <cell r="H8" t="str">
            <v/>
          </cell>
          <cell r="I8" t="str">
            <v/>
          </cell>
        </row>
        <row r="9">
          <cell r="B9" t="str">
            <v>Volume / Mix</v>
          </cell>
          <cell r="C9">
            <v>23870</v>
          </cell>
          <cell r="D9">
            <v>26296</v>
          </cell>
          <cell r="F9" t="str">
            <v>Volume / Mix</v>
          </cell>
          <cell r="G9">
            <v>14</v>
          </cell>
          <cell r="H9" t="str">
            <v/>
          </cell>
          <cell r="I9">
            <v>14</v>
          </cell>
        </row>
        <row r="10">
          <cell r="B10" t="str">
            <v>Productivity</v>
          </cell>
          <cell r="C10">
            <v>-9773</v>
          </cell>
          <cell r="D10">
            <v>-11364</v>
          </cell>
          <cell r="F10" t="str">
            <v>Productivity</v>
          </cell>
          <cell r="G10">
            <v>-8</v>
          </cell>
          <cell r="H10" t="str">
            <v/>
          </cell>
          <cell r="I10">
            <v>-8</v>
          </cell>
        </row>
        <row r="11">
          <cell r="B11" t="str">
            <v>Fixed Headcount Reduction</v>
          </cell>
          <cell r="C11" t="str">
            <v/>
          </cell>
          <cell r="D11" t="str">
            <v/>
          </cell>
          <cell r="F11" t="str">
            <v>Fixed Headcount Reduction</v>
          </cell>
          <cell r="G11" t="str">
            <v/>
          </cell>
          <cell r="H11">
            <v>-7</v>
          </cell>
          <cell r="I11">
            <v>-7</v>
          </cell>
        </row>
        <row r="12">
          <cell r="B12" t="str">
            <v>Other:</v>
          </cell>
          <cell r="C12" t="str">
            <v/>
          </cell>
          <cell r="D12" t="str">
            <v/>
          </cell>
          <cell r="F12" t="str">
            <v>Other:</v>
          </cell>
          <cell r="G12" t="str">
            <v/>
          </cell>
          <cell r="H12" t="str">
            <v/>
          </cell>
          <cell r="I12" t="str">
            <v/>
          </cell>
        </row>
        <row r="13">
          <cell r="B13" t="str">
            <v>Strategic Moves</v>
          </cell>
          <cell r="C13" t="str">
            <v/>
          </cell>
          <cell r="D13" t="str">
            <v/>
          </cell>
          <cell r="F13" t="str">
            <v>Strategic Moves</v>
          </cell>
          <cell r="G13" t="str">
            <v/>
          </cell>
          <cell r="H13" t="str">
            <v/>
          </cell>
          <cell r="I13" t="str">
            <v/>
          </cell>
        </row>
        <row r="14">
          <cell r="B14" t="str">
            <v/>
          </cell>
          <cell r="C14" t="str">
            <v/>
          </cell>
          <cell r="D14" t="str">
            <v/>
          </cell>
          <cell r="F14" t="str">
            <v/>
          </cell>
          <cell r="G14" t="str">
            <v/>
          </cell>
          <cell r="H14" t="str">
            <v/>
          </cell>
          <cell r="I14" t="str">
            <v/>
          </cell>
        </row>
        <row r="15">
          <cell r="B15">
            <v>2004</v>
          </cell>
          <cell r="C15">
            <v>203656</v>
          </cell>
          <cell r="D15">
            <v>225377</v>
          </cell>
          <cell r="F15">
            <v>2004</v>
          </cell>
          <cell r="G15">
            <v>137</v>
          </cell>
          <cell r="H15">
            <v>80</v>
          </cell>
          <cell r="I15">
            <v>217</v>
          </cell>
        </row>
        <row r="16">
          <cell r="B16" t="str">
            <v>Movements</v>
          </cell>
          <cell r="C16" t="str">
            <v/>
          </cell>
          <cell r="D16" t="str">
            <v/>
          </cell>
          <cell r="F16" t="str">
            <v>Movements</v>
          </cell>
          <cell r="G16" t="str">
            <v/>
          </cell>
          <cell r="H16" t="str">
            <v/>
          </cell>
          <cell r="I16" t="str">
            <v/>
          </cell>
        </row>
        <row r="17">
          <cell r="B17" t="str">
            <v>Volume / Mix</v>
          </cell>
          <cell r="C17">
            <v>1920</v>
          </cell>
          <cell r="D17">
            <v>8844</v>
          </cell>
          <cell r="F17" t="str">
            <v>Volume / Mix</v>
          </cell>
          <cell r="G17">
            <v>8</v>
          </cell>
          <cell r="H17" t="str">
            <v/>
          </cell>
          <cell r="I17">
            <v>8</v>
          </cell>
        </row>
        <row r="18">
          <cell r="B18" t="str">
            <v>Productivity</v>
          </cell>
          <cell r="C18">
            <v>-12499</v>
          </cell>
          <cell r="D18">
            <v>-16307</v>
          </cell>
          <cell r="F18" t="str">
            <v>Productivity</v>
          </cell>
          <cell r="G18">
            <v>-10</v>
          </cell>
          <cell r="H18" t="str">
            <v/>
          </cell>
          <cell r="I18">
            <v>-10</v>
          </cell>
        </row>
        <row r="19">
          <cell r="B19" t="str">
            <v>Fixed Headcount Reduction</v>
          </cell>
          <cell r="C19" t="str">
            <v/>
          </cell>
          <cell r="D19" t="str">
            <v/>
          </cell>
          <cell r="F19" t="str">
            <v>Fixed Headcount Reduction</v>
          </cell>
          <cell r="G19" t="str">
            <v/>
          </cell>
          <cell r="H19">
            <v>0</v>
          </cell>
          <cell r="I19">
            <v>0</v>
          </cell>
        </row>
        <row r="20">
          <cell r="B20" t="str">
            <v>Other:</v>
          </cell>
          <cell r="C20" t="str">
            <v/>
          </cell>
          <cell r="D20" t="str">
            <v/>
          </cell>
          <cell r="F20" t="str">
            <v>Other:</v>
          </cell>
          <cell r="G20" t="str">
            <v/>
          </cell>
          <cell r="H20" t="str">
            <v/>
          </cell>
          <cell r="I20" t="str">
            <v/>
          </cell>
        </row>
        <row r="21">
          <cell r="B21" t="str">
            <v>Strategic Moves</v>
          </cell>
          <cell r="C21" t="str">
            <v/>
          </cell>
          <cell r="D21" t="str">
            <v/>
          </cell>
          <cell r="F21" t="str">
            <v>Strategic Moves</v>
          </cell>
          <cell r="G21" t="str">
            <v/>
          </cell>
          <cell r="H21" t="str">
            <v/>
          </cell>
          <cell r="I21" t="str">
            <v/>
          </cell>
        </row>
        <row r="22">
          <cell r="B22" t="str">
            <v/>
          </cell>
          <cell r="C22" t="str">
            <v/>
          </cell>
          <cell r="D22" t="str">
            <v/>
          </cell>
          <cell r="F22" t="str">
            <v/>
          </cell>
          <cell r="G22" t="str">
            <v/>
          </cell>
          <cell r="H22" t="str">
            <v/>
          </cell>
          <cell r="I22" t="str">
            <v/>
          </cell>
        </row>
        <row r="23">
          <cell r="B23">
            <v>2005</v>
          </cell>
          <cell r="C23">
            <v>193077</v>
          </cell>
          <cell r="D23">
            <v>217914</v>
          </cell>
          <cell r="F23">
            <v>2005</v>
          </cell>
          <cell r="G23">
            <v>135.25</v>
          </cell>
          <cell r="H23">
            <v>79.5</v>
          </cell>
          <cell r="I23">
            <v>214.75</v>
          </cell>
        </row>
        <row r="24">
          <cell r="B24" t="str">
            <v>Movements</v>
          </cell>
          <cell r="C24" t="str">
            <v/>
          </cell>
          <cell r="D24" t="str">
            <v/>
          </cell>
          <cell r="F24" t="str">
            <v>Movements</v>
          </cell>
          <cell r="G24" t="str">
            <v/>
          </cell>
          <cell r="H24" t="str">
            <v/>
          </cell>
          <cell r="I24" t="str">
            <v/>
          </cell>
        </row>
        <row r="25">
          <cell r="B25" t="str">
            <v>Volume / Mix</v>
          </cell>
          <cell r="C25">
            <v>15495</v>
          </cell>
          <cell r="D25">
            <v>11659</v>
          </cell>
          <cell r="F25" t="str">
            <v>Volume / Mix</v>
          </cell>
          <cell r="G25">
            <v>6</v>
          </cell>
          <cell r="H25" t="str">
            <v/>
          </cell>
          <cell r="I25">
            <v>6</v>
          </cell>
        </row>
        <row r="26">
          <cell r="B26" t="str">
            <v>Productivity</v>
          </cell>
          <cell r="C26">
            <v>-11781</v>
          </cell>
          <cell r="D26">
            <v>-13699</v>
          </cell>
          <cell r="F26" t="str">
            <v>Productivity</v>
          </cell>
          <cell r="G26">
            <v>-8</v>
          </cell>
          <cell r="H26" t="str">
            <v/>
          </cell>
          <cell r="I26">
            <v>-8</v>
          </cell>
        </row>
        <row r="27">
          <cell r="B27" t="str">
            <v>Fixed Headcount Reduction</v>
          </cell>
          <cell r="C27" t="str">
            <v/>
          </cell>
          <cell r="D27" t="str">
            <v/>
          </cell>
          <cell r="F27" t="str">
            <v>Fixed Headcount Reduction</v>
          </cell>
          <cell r="G27" t="str">
            <v/>
          </cell>
          <cell r="H27">
            <v>-1</v>
          </cell>
          <cell r="I27">
            <v>-1</v>
          </cell>
        </row>
        <row r="28">
          <cell r="B28" t="str">
            <v>Other:</v>
          </cell>
          <cell r="C28" t="str">
            <v/>
          </cell>
          <cell r="D28" t="str">
            <v/>
          </cell>
          <cell r="F28" t="str">
            <v>Other:</v>
          </cell>
          <cell r="G28" t="str">
            <v/>
          </cell>
          <cell r="H28" t="str">
            <v/>
          </cell>
          <cell r="I28" t="str">
            <v/>
          </cell>
        </row>
        <row r="29">
          <cell r="B29" t="str">
            <v>Strategic Moves</v>
          </cell>
          <cell r="C29" t="str">
            <v/>
          </cell>
          <cell r="D29" t="str">
            <v/>
          </cell>
          <cell r="F29" t="str">
            <v>Strategic Moves</v>
          </cell>
          <cell r="G29" t="str">
            <v/>
          </cell>
          <cell r="H29" t="str">
            <v/>
          </cell>
          <cell r="I29" t="str">
            <v/>
          </cell>
        </row>
        <row r="30">
          <cell r="B30" t="str">
            <v/>
          </cell>
          <cell r="C30" t="str">
            <v/>
          </cell>
          <cell r="D30" t="str">
            <v/>
          </cell>
          <cell r="F30" t="str">
            <v/>
          </cell>
          <cell r="G30" t="str">
            <v/>
          </cell>
          <cell r="H30" t="str">
            <v/>
          </cell>
          <cell r="I30" t="str">
            <v/>
          </cell>
        </row>
        <row r="31">
          <cell r="B31">
            <v>2006</v>
          </cell>
          <cell r="C31">
            <v>196791</v>
          </cell>
          <cell r="D31">
            <v>215874</v>
          </cell>
          <cell r="F31">
            <v>2006</v>
          </cell>
          <cell r="G31">
            <v>133</v>
          </cell>
          <cell r="H31">
            <v>79</v>
          </cell>
          <cell r="I31">
            <v>212</v>
          </cell>
        </row>
      </sheetData>
      <sheetData sheetId="35" refreshError="1"/>
      <sheetData sheetId="36" refreshError="1"/>
      <sheetData sheetId="37" refreshError="1"/>
      <sheetData sheetId="38" refreshError="1"/>
      <sheetData sheetId="39" refreshError="1"/>
      <sheetData sheetId="40" refreshError="1">
        <row r="2">
          <cell r="B2" t="str">
            <v>Working Capital % to Last 3 months Sales Evolution</v>
          </cell>
        </row>
      </sheetData>
      <sheetData sheetId="41" refreshError="1"/>
      <sheetData sheetId="42" refreshError="1">
        <row r="1">
          <cell r="C1" t="str">
            <v>GBP at 2003 budget rates</v>
          </cell>
          <cell r="D1" t="str">
            <v>GBP at 2004 budget rates</v>
          </cell>
          <cell r="E1" t="str">
            <v>GBP at 2005 budget rates</v>
          </cell>
        </row>
        <row r="2">
          <cell r="B2" t="str">
            <v>Argentinian Peso</v>
          </cell>
          <cell r="C2">
            <v>6</v>
          </cell>
          <cell r="D2">
            <v>5.2</v>
          </cell>
          <cell r="E2">
            <v>5.51</v>
          </cell>
        </row>
        <row r="3">
          <cell r="B3" t="str">
            <v>Austrian Schilling</v>
          </cell>
          <cell r="C3">
            <v>0</v>
          </cell>
          <cell r="D3">
            <v>1.37</v>
          </cell>
          <cell r="E3">
            <v>1.46</v>
          </cell>
        </row>
        <row r="4">
          <cell r="A4" t="str">
            <v>AD</v>
          </cell>
          <cell r="B4" t="str">
            <v>Australian Dollar</v>
          </cell>
          <cell r="C4">
            <v>2.89</v>
          </cell>
          <cell r="D4">
            <v>2.58</v>
          </cell>
          <cell r="E4">
            <v>2.4</v>
          </cell>
        </row>
        <row r="5">
          <cell r="B5" t="str">
            <v>Belgian Franc</v>
          </cell>
          <cell r="C5">
            <v>1.55</v>
          </cell>
          <cell r="D5">
            <v>1.37</v>
          </cell>
          <cell r="E5">
            <v>1.46</v>
          </cell>
        </row>
        <row r="6">
          <cell r="A6" t="str">
            <v>BRL</v>
          </cell>
          <cell r="B6" t="str">
            <v>Brazilian Reais</v>
          </cell>
          <cell r="C6">
            <v>4.75</v>
          </cell>
          <cell r="D6">
            <v>5.2</v>
          </cell>
          <cell r="E6">
            <v>5.76</v>
          </cell>
        </row>
        <row r="7">
          <cell r="B7" t="str">
            <v>Canadian Dollar</v>
          </cell>
          <cell r="C7">
            <v>2.4500000000000002</v>
          </cell>
          <cell r="D7">
            <v>2.2599999999999998</v>
          </cell>
          <cell r="E7">
            <v>2.2999999999999998</v>
          </cell>
        </row>
        <row r="8">
          <cell r="B8" t="str">
            <v>Swiss Franc</v>
          </cell>
          <cell r="C8">
            <v>2.3199999999999998</v>
          </cell>
          <cell r="D8">
            <v>2.1</v>
          </cell>
          <cell r="E8">
            <v>2.2599999999999998</v>
          </cell>
        </row>
        <row r="9">
          <cell r="A9" t="str">
            <v>CH</v>
          </cell>
          <cell r="B9" t="str">
            <v>Chinese Renminbi</v>
          </cell>
          <cell r="C9">
            <v>12.83</v>
          </cell>
          <cell r="D9">
            <v>14.11</v>
          </cell>
          <cell r="E9">
            <v>15.1</v>
          </cell>
        </row>
        <row r="10">
          <cell r="A10" t="str">
            <v>CP</v>
          </cell>
          <cell r="B10" t="str">
            <v>Columbian Peso</v>
          </cell>
          <cell r="C10">
            <v>4.7</v>
          </cell>
          <cell r="D10">
            <v>4.75</v>
          </cell>
          <cell r="E10">
            <v>4.75</v>
          </cell>
        </row>
        <row r="11">
          <cell r="B11" t="str">
            <v>DMarks</v>
          </cell>
          <cell r="C11">
            <v>1.55</v>
          </cell>
          <cell r="D11">
            <v>1.37</v>
          </cell>
          <cell r="E11">
            <v>1.46</v>
          </cell>
        </row>
        <row r="12">
          <cell r="A12" t="str">
            <v>DK</v>
          </cell>
          <cell r="B12" t="str">
            <v>Danish Krone</v>
          </cell>
          <cell r="C12">
            <v>11.84</v>
          </cell>
          <cell r="D12">
            <v>10.43</v>
          </cell>
          <cell r="E12">
            <v>11</v>
          </cell>
        </row>
        <row r="13">
          <cell r="B13" t="str">
            <v>European Currency Unit</v>
          </cell>
          <cell r="C13">
            <v>1.55</v>
          </cell>
          <cell r="D13">
            <v>0</v>
          </cell>
          <cell r="E13">
            <v>1.46</v>
          </cell>
        </row>
        <row r="14">
          <cell r="A14" t="str">
            <v>EUR</v>
          </cell>
          <cell r="B14" t="str">
            <v>Euro</v>
          </cell>
          <cell r="C14">
            <v>1.55</v>
          </cell>
          <cell r="D14">
            <v>1.37</v>
          </cell>
          <cell r="E14">
            <v>1.46</v>
          </cell>
        </row>
        <row r="15">
          <cell r="B15" t="str">
            <v>Spanish Peseta</v>
          </cell>
          <cell r="C15">
            <v>0</v>
          </cell>
          <cell r="D15">
            <v>1.37</v>
          </cell>
          <cell r="E15">
            <v>1.46</v>
          </cell>
        </row>
        <row r="16">
          <cell r="B16" t="str">
            <v>Finnish Markka</v>
          </cell>
          <cell r="C16">
            <v>0</v>
          </cell>
          <cell r="D16">
            <v>1.37</v>
          </cell>
          <cell r="E16">
            <v>1.46</v>
          </cell>
        </row>
        <row r="17">
          <cell r="B17" t="str">
            <v>French Franc</v>
          </cell>
          <cell r="C17">
            <v>1.55</v>
          </cell>
          <cell r="D17">
            <v>1.37</v>
          </cell>
          <cell r="E17">
            <v>1.46</v>
          </cell>
        </row>
        <row r="18">
          <cell r="A18" t="str">
            <v>PS</v>
          </cell>
          <cell r="B18" t="str">
            <v>Sterling</v>
          </cell>
          <cell r="C18">
            <v>1</v>
          </cell>
          <cell r="D18">
            <v>1</v>
          </cell>
          <cell r="E18">
            <v>1</v>
          </cell>
        </row>
        <row r="19">
          <cell r="B19" t="str">
            <v>Sterling 000s</v>
          </cell>
          <cell r="C19">
            <v>1</v>
          </cell>
          <cell r="D19">
            <v>1</v>
          </cell>
          <cell r="E19">
            <v>1</v>
          </cell>
        </row>
        <row r="20">
          <cell r="B20" t="str">
            <v>Greek Drachma</v>
          </cell>
          <cell r="C20">
            <v>1.55</v>
          </cell>
          <cell r="D20">
            <v>1.37</v>
          </cell>
          <cell r="E20">
            <v>1.46</v>
          </cell>
        </row>
        <row r="21">
          <cell r="B21" t="str">
            <v>Hong Kong Dollar</v>
          </cell>
          <cell r="C21">
            <v>12.09</v>
          </cell>
          <cell r="D21">
            <v>13.5</v>
          </cell>
          <cell r="E21">
            <v>14.2</v>
          </cell>
        </row>
        <row r="22">
          <cell r="A22" t="str">
            <v>IR</v>
          </cell>
          <cell r="B22" t="str">
            <v>Indian Rupee</v>
          </cell>
          <cell r="C22">
            <v>75.33</v>
          </cell>
          <cell r="D22">
            <v>80</v>
          </cell>
          <cell r="E22">
            <v>81.8</v>
          </cell>
        </row>
        <row r="23">
          <cell r="A23" t="str">
            <v>IDR</v>
          </cell>
          <cell r="B23" t="str">
            <v>INDONESIA RUPEA</v>
          </cell>
          <cell r="C23">
            <v>0</v>
          </cell>
          <cell r="D23">
            <v>15.4</v>
          </cell>
          <cell r="E23">
            <v>16.2</v>
          </cell>
        </row>
        <row r="24">
          <cell r="B24" t="str">
            <v>Irish Punt</v>
          </cell>
          <cell r="C24">
            <v>1.55</v>
          </cell>
          <cell r="D24">
            <v>1.37</v>
          </cell>
          <cell r="E24">
            <v>1.46</v>
          </cell>
        </row>
        <row r="25">
          <cell r="B25" t="str">
            <v>Italian Lira</v>
          </cell>
          <cell r="C25">
            <v>1.55</v>
          </cell>
          <cell r="D25">
            <v>1.37</v>
          </cell>
          <cell r="E25">
            <v>1.46</v>
          </cell>
        </row>
        <row r="26">
          <cell r="A26" t="str">
            <v>JY</v>
          </cell>
          <cell r="B26" t="str">
            <v>Japanese Yen</v>
          </cell>
          <cell r="C26">
            <v>186.73</v>
          </cell>
          <cell r="D26">
            <v>190</v>
          </cell>
          <cell r="E26">
            <v>192</v>
          </cell>
        </row>
        <row r="27">
          <cell r="A27" t="str">
            <v>KO</v>
          </cell>
          <cell r="B27" t="str">
            <v>Korean Won</v>
          </cell>
          <cell r="C27">
            <v>1.8662000000000001</v>
          </cell>
          <cell r="D27">
            <v>2.0608</v>
          </cell>
          <cell r="E27">
            <v>2.04</v>
          </cell>
        </row>
        <row r="28">
          <cell r="A28" t="str">
            <v>MD</v>
          </cell>
          <cell r="B28" t="str">
            <v>Mexican Peso</v>
          </cell>
          <cell r="C28">
            <v>15.08</v>
          </cell>
          <cell r="D28">
            <v>18</v>
          </cell>
          <cell r="E28">
            <v>21.6</v>
          </cell>
        </row>
        <row r="29">
          <cell r="A29" t="str">
            <v>MA</v>
          </cell>
          <cell r="B29" t="str">
            <v>Malaysian Ringgit</v>
          </cell>
          <cell r="C29">
            <v>5.89</v>
          </cell>
          <cell r="D29">
            <v>6.46</v>
          </cell>
          <cell r="E29">
            <v>6.93</v>
          </cell>
        </row>
        <row r="30">
          <cell r="B30" t="str">
            <v>Dutch Guilder</v>
          </cell>
          <cell r="C30">
            <v>0</v>
          </cell>
          <cell r="D30">
            <v>1.37</v>
          </cell>
          <cell r="E30">
            <v>1.46</v>
          </cell>
        </row>
        <row r="31">
          <cell r="A31" t="str">
            <v>NK</v>
          </cell>
          <cell r="B31" t="str">
            <v>Norwegian Krone</v>
          </cell>
          <cell r="C31">
            <v>11.97</v>
          </cell>
          <cell r="D31">
            <v>10.9</v>
          </cell>
          <cell r="E31">
            <v>11.8</v>
          </cell>
        </row>
        <row r="32">
          <cell r="B32" t="str">
            <v>Philippine Peso</v>
          </cell>
          <cell r="C32">
            <v>0</v>
          </cell>
          <cell r="D32">
            <v>0</v>
          </cell>
          <cell r="E32">
            <v>0</v>
          </cell>
        </row>
        <row r="33">
          <cell r="A33" t="str">
            <v>PZ</v>
          </cell>
          <cell r="B33" t="str">
            <v>Polish Zloty</v>
          </cell>
          <cell r="C33">
            <v>6.48</v>
          </cell>
          <cell r="D33">
            <v>6.1</v>
          </cell>
          <cell r="E33">
            <v>6.8</v>
          </cell>
        </row>
        <row r="34">
          <cell r="B34" t="str">
            <v>Portugese Escudo</v>
          </cell>
          <cell r="C34">
            <v>1.55</v>
          </cell>
          <cell r="D34">
            <v>1.37</v>
          </cell>
          <cell r="E34">
            <v>1.46</v>
          </cell>
        </row>
        <row r="35">
          <cell r="B35" t="str">
            <v>Saudi Arabian Riyal</v>
          </cell>
          <cell r="C35">
            <v>0</v>
          </cell>
          <cell r="D35">
            <v>6.5</v>
          </cell>
          <cell r="E35">
            <v>0</v>
          </cell>
        </row>
        <row r="36">
          <cell r="A36" t="str">
            <v>SK</v>
          </cell>
          <cell r="B36" t="str">
            <v>Swedish Krone</v>
          </cell>
          <cell r="C36">
            <v>14.88</v>
          </cell>
          <cell r="D36">
            <v>12.3</v>
          </cell>
          <cell r="E36">
            <v>12.9</v>
          </cell>
        </row>
        <row r="37">
          <cell r="A37" t="str">
            <v>SD</v>
          </cell>
          <cell r="B37" t="str">
            <v>Singapore Dollar</v>
          </cell>
          <cell r="C37">
            <v>2.74</v>
          </cell>
          <cell r="D37">
            <v>2.95</v>
          </cell>
          <cell r="E37">
            <v>2.96</v>
          </cell>
        </row>
        <row r="38">
          <cell r="A38" t="str">
            <v>ST</v>
          </cell>
          <cell r="B38" t="str">
            <v>Slovenian Tolar</v>
          </cell>
          <cell r="C38">
            <v>362.2</v>
          </cell>
          <cell r="D38">
            <v>320</v>
          </cell>
          <cell r="E38">
            <v>358</v>
          </cell>
        </row>
        <row r="39">
          <cell r="A39" t="str">
            <v>BH</v>
          </cell>
          <cell r="B39" t="str">
            <v>Thai Baht</v>
          </cell>
          <cell r="C39">
            <v>65.69</v>
          </cell>
          <cell r="D39">
            <v>70.900000000000006</v>
          </cell>
          <cell r="E39">
            <v>75.8</v>
          </cell>
        </row>
        <row r="40">
          <cell r="A40" t="str">
            <v>TW</v>
          </cell>
          <cell r="B40" t="str">
            <v>Taiwanese Dollar</v>
          </cell>
          <cell r="C40">
            <v>52.16</v>
          </cell>
          <cell r="D40">
            <v>56.9</v>
          </cell>
          <cell r="E40">
            <v>61.1</v>
          </cell>
        </row>
        <row r="41">
          <cell r="B41" t="str">
            <v>UAE Dirham</v>
          </cell>
          <cell r="C41">
            <v>0</v>
          </cell>
          <cell r="D41">
            <v>0</v>
          </cell>
          <cell r="E41">
            <v>0</v>
          </cell>
        </row>
        <row r="42">
          <cell r="A42" t="str">
            <v>UD</v>
          </cell>
          <cell r="B42" t="str">
            <v>US Dollar</v>
          </cell>
          <cell r="C42">
            <v>1.55</v>
          </cell>
          <cell r="D42">
            <v>1.7</v>
          </cell>
          <cell r="E42">
            <v>1.82</v>
          </cell>
        </row>
        <row r="43">
          <cell r="A43" t="str">
            <v>UYP</v>
          </cell>
          <cell r="B43" t="str">
            <v>URAGUAYAN NEW PESO</v>
          </cell>
          <cell r="C43">
            <v>38.75</v>
          </cell>
          <cell r="D43">
            <v>48</v>
          </cell>
          <cell r="E43">
            <v>55.2</v>
          </cell>
        </row>
        <row r="44">
          <cell r="B44" t="str">
            <v>Venezuelan Bolivar</v>
          </cell>
          <cell r="C44">
            <v>0</v>
          </cell>
          <cell r="D44">
            <v>0</v>
          </cell>
          <cell r="E44">
            <v>0</v>
          </cell>
        </row>
        <row r="45">
          <cell r="A45" t="str">
            <v>SR</v>
          </cell>
          <cell r="B45" t="str">
            <v>South African Rand</v>
          </cell>
          <cell r="C45">
            <v>16.149999999999999</v>
          </cell>
          <cell r="D45">
            <v>14</v>
          </cell>
          <cell r="E45">
            <v>13.2</v>
          </cell>
        </row>
      </sheetData>
      <sheetData sheetId="43" refreshError="1"/>
      <sheetData sheetId="44" refreshError="1"/>
      <sheetData sheetId="45" refreshError="1"/>
      <sheetData sheetId="46" refreshError="1">
        <row r="1">
          <cell r="T1" t="str">
            <v>J:\Budget_2005\Submission 23-09-04\DivDL\DivDL_1619.xls</v>
          </cell>
          <cell r="X1" t="str">
            <v>J:\Budget_2005\Outputs\Slides\Central &amp; Regional Packs\TSG\Excel\Bud05_1619 - DRIVELINE BRUNECK - DUJ.xls</v>
          </cell>
        </row>
        <row r="2">
          <cell r="Q2">
            <v>0</v>
          </cell>
          <cell r="T2" t="str">
            <v>J:\Budget_2005\Submission 23-09-04\DivDL\DivDL_1102.xls</v>
          </cell>
        </row>
        <row r="3">
          <cell r="Q3">
            <v>0</v>
          </cell>
        </row>
        <row r="4">
          <cell r="Q4">
            <v>0</v>
          </cell>
          <cell r="R4">
            <v>0</v>
          </cell>
          <cell r="Y4">
            <v>4</v>
          </cell>
        </row>
        <row r="11">
          <cell r="G11">
            <v>13314</v>
          </cell>
        </row>
        <row r="12">
          <cell r="G12">
            <v>1387</v>
          </cell>
        </row>
        <row r="13">
          <cell r="G13">
            <v>0</v>
          </cell>
        </row>
        <row r="14">
          <cell r="G14">
            <v>4151</v>
          </cell>
        </row>
        <row r="15">
          <cell r="G15">
            <v>7080</v>
          </cell>
        </row>
        <row r="16">
          <cell r="G16">
            <v>339</v>
          </cell>
        </row>
        <row r="17">
          <cell r="G17">
            <v>-116</v>
          </cell>
        </row>
        <row r="18">
          <cell r="G18">
            <v>65</v>
          </cell>
        </row>
        <row r="19">
          <cell r="G19">
            <v>2769</v>
          </cell>
        </row>
        <row r="20">
          <cell r="G20">
            <v>0</v>
          </cell>
        </row>
        <row r="21">
          <cell r="G21">
            <v>10545</v>
          </cell>
        </row>
        <row r="22">
          <cell r="G22">
            <v>13314</v>
          </cell>
        </row>
        <row r="23">
          <cell r="G23">
            <v>-6362</v>
          </cell>
        </row>
        <row r="24">
          <cell r="G24">
            <v>0</v>
          </cell>
        </row>
        <row r="25">
          <cell r="G25">
            <v>-1392</v>
          </cell>
        </row>
        <row r="26">
          <cell r="G26">
            <v>-1477</v>
          </cell>
        </row>
        <row r="27">
          <cell r="G27">
            <v>-481</v>
          </cell>
        </row>
        <row r="28">
          <cell r="G28">
            <v>103</v>
          </cell>
        </row>
        <row r="29">
          <cell r="G29">
            <v>-9608</v>
          </cell>
        </row>
        <row r="30">
          <cell r="G30">
            <v>3706</v>
          </cell>
        </row>
        <row r="31">
          <cell r="G31">
            <v>-1847</v>
          </cell>
        </row>
        <row r="32">
          <cell r="G32">
            <v>-276</v>
          </cell>
        </row>
        <row r="33">
          <cell r="G33">
            <v>0</v>
          </cell>
        </row>
        <row r="34">
          <cell r="G34">
            <v>0</v>
          </cell>
          <cell r="J34" t="str">
            <v>Europe</v>
          </cell>
        </row>
        <row r="35">
          <cell r="G35">
            <v>29</v>
          </cell>
          <cell r="J35" t="str">
            <v>Americas</v>
          </cell>
        </row>
        <row r="36">
          <cell r="G36">
            <v>-1987</v>
          </cell>
          <cell r="J36" t="str">
            <v>APO</v>
          </cell>
        </row>
        <row r="37">
          <cell r="G37">
            <v>-11</v>
          </cell>
          <cell r="J37" t="str">
            <v>TSG</v>
          </cell>
        </row>
        <row r="38">
          <cell r="G38">
            <v>1708</v>
          </cell>
          <cell r="J38" t="str">
            <v>Props</v>
          </cell>
        </row>
        <row r="39">
          <cell r="G39">
            <v>0</v>
          </cell>
          <cell r="J39" t="str">
            <v>TTG</v>
          </cell>
        </row>
        <row r="40">
          <cell r="G40">
            <v>0</v>
          </cell>
          <cell r="J40" t="str">
            <v>Eds Europe Test</v>
          </cell>
        </row>
        <row r="41">
          <cell r="G41">
            <v>0</v>
          </cell>
          <cell r="J41" t="str">
            <v>User defined 4</v>
          </cell>
        </row>
        <row r="42">
          <cell r="G42">
            <v>0</v>
          </cell>
          <cell r="J42" t="str">
            <v>User defined 5</v>
          </cell>
        </row>
        <row r="43">
          <cell r="G43">
            <v>0</v>
          </cell>
          <cell r="J43" t="str">
            <v>ALL</v>
          </cell>
        </row>
        <row r="44">
          <cell r="G44">
            <v>0</v>
          </cell>
        </row>
        <row r="45">
          <cell r="G45">
            <v>0</v>
          </cell>
        </row>
        <row r="46">
          <cell r="G46">
            <v>0</v>
          </cell>
        </row>
        <row r="47">
          <cell r="G47">
            <v>0</v>
          </cell>
        </row>
        <row r="48">
          <cell r="G48">
            <v>0</v>
          </cell>
          <cell r="K48">
            <v>57</v>
          </cell>
          <cell r="L48">
            <v>74</v>
          </cell>
        </row>
        <row r="49">
          <cell r="G49">
            <v>0</v>
          </cell>
        </row>
        <row r="50">
          <cell r="G50">
            <v>0</v>
          </cell>
        </row>
        <row r="51">
          <cell r="G51">
            <v>0</v>
          </cell>
        </row>
        <row r="52">
          <cell r="G52">
            <v>0</v>
          </cell>
        </row>
        <row r="53">
          <cell r="G53">
            <v>0</v>
          </cell>
        </row>
        <row r="54">
          <cell r="G54">
            <v>0</v>
          </cell>
        </row>
        <row r="55">
          <cell r="G55">
            <v>0</v>
          </cell>
        </row>
        <row r="56">
          <cell r="G56">
            <v>0</v>
          </cell>
        </row>
        <row r="57">
          <cell r="G57">
            <v>0</v>
          </cell>
        </row>
        <row r="58">
          <cell r="G58">
            <v>0</v>
          </cell>
        </row>
        <row r="59">
          <cell r="G59">
            <v>0</v>
          </cell>
        </row>
        <row r="60">
          <cell r="G60">
            <v>0</v>
          </cell>
        </row>
        <row r="61">
          <cell r="G61">
            <v>0</v>
          </cell>
        </row>
        <row r="62">
          <cell r="G62">
            <v>0</v>
          </cell>
        </row>
        <row r="63">
          <cell r="G63">
            <v>0</v>
          </cell>
        </row>
        <row r="64">
          <cell r="G64">
            <v>0</v>
          </cell>
        </row>
        <row r="65">
          <cell r="G65">
            <v>0</v>
          </cell>
        </row>
        <row r="66">
          <cell r="G66">
            <v>0</v>
          </cell>
        </row>
        <row r="67">
          <cell r="G67">
            <v>0</v>
          </cell>
        </row>
        <row r="68">
          <cell r="G68">
            <v>0</v>
          </cell>
        </row>
        <row r="69">
          <cell r="G69">
            <v>0</v>
          </cell>
        </row>
        <row r="70">
          <cell r="G70">
            <v>0</v>
          </cell>
        </row>
        <row r="71">
          <cell r="G71">
            <v>0</v>
          </cell>
        </row>
        <row r="72">
          <cell r="G72">
            <v>0</v>
          </cell>
        </row>
        <row r="73">
          <cell r="G73">
            <v>0</v>
          </cell>
        </row>
        <row r="74">
          <cell r="G74">
            <v>0</v>
          </cell>
        </row>
        <row r="75">
          <cell r="G75">
            <v>0</v>
          </cell>
        </row>
        <row r="76">
          <cell r="G76">
            <v>0</v>
          </cell>
        </row>
        <row r="77">
          <cell r="G77">
            <v>0</v>
          </cell>
        </row>
        <row r="78">
          <cell r="G78">
            <v>0</v>
          </cell>
        </row>
        <row r="79">
          <cell r="G79">
            <v>0</v>
          </cell>
        </row>
        <row r="80">
          <cell r="G80">
            <v>0</v>
          </cell>
        </row>
        <row r="81">
          <cell r="G81">
            <v>0</v>
          </cell>
        </row>
        <row r="82">
          <cell r="G82">
            <v>0</v>
          </cell>
        </row>
        <row r="83">
          <cell r="G83">
            <v>0</v>
          </cell>
        </row>
        <row r="84">
          <cell r="G84">
            <v>0</v>
          </cell>
        </row>
        <row r="85">
          <cell r="G85">
            <v>0</v>
          </cell>
        </row>
        <row r="86">
          <cell r="G86">
            <v>0</v>
          </cell>
        </row>
        <row r="87">
          <cell r="G87">
            <v>0</v>
          </cell>
        </row>
        <row r="88">
          <cell r="G88">
            <v>0</v>
          </cell>
        </row>
        <row r="89">
          <cell r="G89">
            <v>0</v>
          </cell>
        </row>
        <row r="90">
          <cell r="G90">
            <v>0</v>
          </cell>
        </row>
        <row r="91">
          <cell r="G91">
            <v>0</v>
          </cell>
        </row>
        <row r="92">
          <cell r="G92">
            <v>0</v>
          </cell>
        </row>
        <row r="93">
          <cell r="G93">
            <v>0</v>
          </cell>
        </row>
        <row r="94">
          <cell r="G94">
            <v>0</v>
          </cell>
        </row>
        <row r="95">
          <cell r="G95">
            <v>0</v>
          </cell>
        </row>
        <row r="96">
          <cell r="G96">
            <v>0</v>
          </cell>
        </row>
        <row r="97">
          <cell r="G97">
            <v>0</v>
          </cell>
        </row>
        <row r="98">
          <cell r="G98">
            <v>0</v>
          </cell>
        </row>
        <row r="99">
          <cell r="G99">
            <v>0</v>
          </cell>
        </row>
        <row r="100">
          <cell r="G100">
            <v>0</v>
          </cell>
        </row>
        <row r="101">
          <cell r="G101">
            <v>0</v>
          </cell>
        </row>
        <row r="102">
          <cell r="G102">
            <v>0</v>
          </cell>
        </row>
        <row r="103">
          <cell r="G103">
            <v>0</v>
          </cell>
        </row>
        <row r="104">
          <cell r="G104">
            <v>0</v>
          </cell>
        </row>
        <row r="105">
          <cell r="G105">
            <v>0</v>
          </cell>
        </row>
        <row r="106">
          <cell r="G106">
            <v>0</v>
          </cell>
        </row>
        <row r="107">
          <cell r="G107">
            <v>0</v>
          </cell>
        </row>
        <row r="108">
          <cell r="G108">
            <v>10545</v>
          </cell>
        </row>
        <row r="109">
          <cell r="G109">
            <v>2929</v>
          </cell>
        </row>
        <row r="110">
          <cell r="G110">
            <v>2427</v>
          </cell>
        </row>
        <row r="111">
          <cell r="G111">
            <v>8094</v>
          </cell>
        </row>
        <row r="112">
          <cell r="G112">
            <v>-6371</v>
          </cell>
        </row>
        <row r="113">
          <cell r="G113">
            <v>4151</v>
          </cell>
        </row>
        <row r="114">
          <cell r="G114">
            <v>7080</v>
          </cell>
        </row>
        <row r="115">
          <cell r="G115">
            <v>1387</v>
          </cell>
        </row>
        <row r="116">
          <cell r="G116">
            <v>339</v>
          </cell>
        </row>
        <row r="117">
          <cell r="G117">
            <v>-2323</v>
          </cell>
        </row>
        <row r="118">
          <cell r="G118">
            <v>-116</v>
          </cell>
        </row>
        <row r="119">
          <cell r="G119">
            <v>779</v>
          </cell>
        </row>
        <row r="120">
          <cell r="G120">
            <v>65</v>
          </cell>
        </row>
        <row r="121">
          <cell r="G121">
            <v>-479</v>
          </cell>
        </row>
        <row r="122">
          <cell r="G122">
            <v>8159</v>
          </cell>
        </row>
        <row r="123">
          <cell r="G123">
            <v>443</v>
          </cell>
        </row>
        <row r="124">
          <cell r="G124">
            <v>-289</v>
          </cell>
        </row>
        <row r="125">
          <cell r="G125">
            <v>0</v>
          </cell>
        </row>
        <row r="126">
          <cell r="G126">
            <v>0</v>
          </cell>
        </row>
        <row r="127">
          <cell r="G127">
            <v>0</v>
          </cell>
        </row>
        <row r="128">
          <cell r="G128">
            <v>0</v>
          </cell>
        </row>
        <row r="129">
          <cell r="G129">
            <v>0</v>
          </cell>
        </row>
        <row r="130">
          <cell r="G130">
            <v>0</v>
          </cell>
        </row>
        <row r="131">
          <cell r="G131">
            <v>0</v>
          </cell>
        </row>
        <row r="132">
          <cell r="G132">
            <v>0</v>
          </cell>
        </row>
        <row r="133">
          <cell r="G133">
            <v>0</v>
          </cell>
        </row>
        <row r="134">
          <cell r="G134">
            <v>0</v>
          </cell>
        </row>
        <row r="135">
          <cell r="G135">
            <v>0</v>
          </cell>
        </row>
        <row r="136">
          <cell r="G136">
            <v>0</v>
          </cell>
        </row>
        <row r="137">
          <cell r="G137">
            <v>0</v>
          </cell>
        </row>
        <row r="138">
          <cell r="G138">
            <v>-180</v>
          </cell>
        </row>
        <row r="139">
          <cell r="G139">
            <v>-53</v>
          </cell>
        </row>
        <row r="140">
          <cell r="G140">
            <v>-1090</v>
          </cell>
        </row>
        <row r="141">
          <cell r="G141">
            <v>-330</v>
          </cell>
        </row>
        <row r="142">
          <cell r="G142">
            <v>6743</v>
          </cell>
        </row>
        <row r="143">
          <cell r="G143">
            <v>-323</v>
          </cell>
        </row>
        <row r="144">
          <cell r="G144">
            <v>0</v>
          </cell>
        </row>
        <row r="145">
          <cell r="G145">
            <v>0</v>
          </cell>
        </row>
        <row r="146">
          <cell r="G146">
            <v>0</v>
          </cell>
        </row>
      </sheetData>
      <sheetData sheetId="47" refreshError="1"/>
      <sheetData sheetId="48" refreshError="1"/>
      <sheetData sheetId="49" refreshError="1"/>
      <sheetData sheetId="50" refreshError="1"/>
      <sheetData sheetId="51" refreshError="1">
        <row r="4">
          <cell r="D4" t="str">
            <v>Budget</v>
          </cell>
          <cell r="I4" t="str">
            <v>Budget 05</v>
          </cell>
          <cell r="J4" t="e">
            <v>#N/A</v>
          </cell>
        </row>
        <row r="5">
          <cell r="D5" t="str">
            <v>Bud05_1619 - DRIVELINE BRUNECK - DUJ.ppt</v>
          </cell>
          <cell r="I5" t="str">
            <v>J:\Budget_2005\Outputs\Slides\Central &amp; Regional Packs\TSG</v>
          </cell>
        </row>
        <row r="6">
          <cell r="D6" t="str">
            <v>Template.ppt</v>
          </cell>
          <cell r="I6" t="str">
            <v>J:\Budget_2005\Outputs\Slides\Central &amp; Regional Packs</v>
          </cell>
        </row>
        <row r="7">
          <cell r="D7" t="str">
            <v>Bruneck DUJ</v>
          </cell>
          <cell r="I7" t="str">
            <v>Budget - GKN Driveline</v>
          </cell>
          <cell r="M7" t="str">
            <v>YES</v>
          </cell>
        </row>
        <row r="9">
          <cell r="D9" t="str">
            <v>ThisWorkbook</v>
          </cell>
          <cell r="K9" t="str">
            <v xml:space="preserve">   Presentation Name inc .ppt</v>
          </cell>
        </row>
        <row r="18">
          <cell r="K18">
            <v>0</v>
          </cell>
        </row>
        <row r="26">
          <cell r="C26" t="str">
            <v>Slide Style</v>
          </cell>
        </row>
        <row r="107">
          <cell r="C107" t="str">
            <v>End</v>
          </cell>
        </row>
      </sheetData>
      <sheetData sheetId="52" refreshError="1">
        <row r="3">
          <cell r="C3" t="str">
            <v>Text Only</v>
          </cell>
          <cell r="F3" t="str">
            <v>Range of cells</v>
          </cell>
          <cell r="H3" t="str">
            <v>Local Currency</v>
          </cell>
          <cell r="M3" t="str">
            <v>Jan/04</v>
          </cell>
          <cell r="O3" t="str">
            <v>YES</v>
          </cell>
        </row>
        <row r="4">
          <cell r="C4" t="str">
            <v>Excel Table/Chart (New Template)</v>
          </cell>
          <cell r="F4" t="str">
            <v>Embedded chart</v>
          </cell>
          <cell r="H4" t="str">
            <v>GBP @ 2004 Rates</v>
          </cell>
          <cell r="M4" t="str">
            <v>Feb/04</v>
          </cell>
          <cell r="O4" t="str">
            <v>NO</v>
          </cell>
        </row>
        <row r="5">
          <cell r="C5" t="str">
            <v>Slide from Other Presentation</v>
          </cell>
          <cell r="F5" t="str">
            <v>Chart Tab</v>
          </cell>
          <cell r="H5" t="str">
            <v>GBP @ 2005 Rates</v>
          </cell>
          <cell r="M5" t="str">
            <v>Mar/04</v>
          </cell>
        </row>
        <row r="6">
          <cell r="C6" t="str">
            <v>First Slide</v>
          </cell>
          <cell r="M6" t="str">
            <v>Apr/04</v>
          </cell>
        </row>
        <row r="7">
          <cell r="C7" t="str">
            <v>Title (in the middle of slide)</v>
          </cell>
          <cell r="I7" t="str">
            <v>GBP_2005_Budget_Rates</v>
          </cell>
          <cell r="M7" t="str">
            <v>May/04</v>
          </cell>
        </row>
        <row r="8">
          <cell r="M8" t="str">
            <v>Jun/04</v>
          </cell>
        </row>
        <row r="9">
          <cell r="M9" t="str">
            <v>Jul/04</v>
          </cell>
        </row>
        <row r="10">
          <cell r="M10" t="str">
            <v>Aug/04</v>
          </cell>
        </row>
        <row r="11">
          <cell r="M11" t="str">
            <v>Sep/04</v>
          </cell>
        </row>
        <row r="12">
          <cell r="M12" t="str">
            <v>Oct/04</v>
          </cell>
        </row>
        <row r="13">
          <cell r="M13" t="str">
            <v>Nov/04</v>
          </cell>
        </row>
        <row r="14">
          <cell r="M14" t="str">
            <v>Dec/04</v>
          </cell>
        </row>
        <row r="15">
          <cell r="M15" t="str">
            <v>Jan/05</v>
          </cell>
        </row>
        <row r="16">
          <cell r="M16" t="str">
            <v>Feb/05</v>
          </cell>
        </row>
        <row r="17">
          <cell r="M17" t="str">
            <v>Mar/05</v>
          </cell>
        </row>
        <row r="18">
          <cell r="M18" t="str">
            <v>Apr/05</v>
          </cell>
        </row>
        <row r="19">
          <cell r="M19" t="str">
            <v>May/05</v>
          </cell>
        </row>
        <row r="20">
          <cell r="M20" t="str">
            <v>Jun/05</v>
          </cell>
        </row>
        <row r="21">
          <cell r="M21" t="str">
            <v>Jul/05</v>
          </cell>
        </row>
        <row r="22">
          <cell r="M22" t="str">
            <v>Aug/05</v>
          </cell>
        </row>
        <row r="23">
          <cell r="M23" t="str">
            <v>Sep/05</v>
          </cell>
        </row>
        <row r="24">
          <cell r="M24" t="str">
            <v>Oct/05</v>
          </cell>
        </row>
        <row r="25">
          <cell r="M25" t="str">
            <v>Nov/05</v>
          </cell>
        </row>
        <row r="26">
          <cell r="M26" t="str">
            <v>Dec/05</v>
          </cell>
        </row>
      </sheetData>
      <sheetData sheetId="53" refreshError="1"/>
      <sheetData sheetId="54" refreshError="1"/>
      <sheetData sheetId="5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put Page"/>
      <sheetName val="Price Walk Commercial"/>
      <sheetName val="Financial Summary"/>
      <sheetName val="ED&amp;T Summary"/>
      <sheetName val="SUMMARY ED&amp;D"/>
      <sheetName val=" Capex and tooling"/>
      <sheetName val="BOM - DPCA"/>
      <sheetName val="BOM - PSA"/>
      <sheetName val="eMotor costs"/>
      <sheetName val="Overhead calc."/>
      <sheetName val="ED&amp;T1812"/>
      <sheetName val="VSeA Quot1812"/>
      <sheetName val="HG &amp; DirL"/>
      <sheetName val="Causals"/>
      <sheetName val="Supporting documents"/>
      <sheetName val="Comparison-NBAS"/>
      <sheetName val="Causal Working"/>
      <sheetName val="Core-Rate"/>
      <sheetName val="Pa&amp;T1812"/>
      <sheetName val="Delta costs on Material"/>
      <sheetName val="KHT&amp;Launch1812"/>
      <sheetName val="VSeA delay1812"/>
      <sheetName val="Pur181217"/>
      <sheetName val="depr "/>
      <sheetName val="Variant Margins"/>
      <sheetName val="Tracker"/>
      <sheetName val="Responsibilities"/>
      <sheetName val="Tables"/>
      <sheetName val="Drop down lists"/>
      <sheetName val="Change Log"/>
      <sheetName val="Arkusz1"/>
      <sheetName val="PSA PHEV Tracking List"/>
      <sheetName val="GB cost comparison1812"/>
      <sheetName val="NBAS ED&amp;T simulation"/>
    </sheetNames>
    <sheetDataSet>
      <sheetData sheetId="0"/>
      <sheetData sheetId="1">
        <row r="14">
          <cell r="E14">
            <v>2019</v>
          </cell>
        </row>
        <row r="18">
          <cell r="E18">
            <v>8272</v>
          </cell>
        </row>
        <row r="71">
          <cell r="E71">
            <v>11636.682371500001</v>
          </cell>
        </row>
        <row r="342">
          <cell r="E342">
            <v>3.3155564430535751E-2</v>
          </cell>
        </row>
      </sheetData>
      <sheetData sheetId="2"/>
      <sheetData sheetId="3"/>
      <sheetData sheetId="4"/>
      <sheetData sheetId="5"/>
      <sheetData sheetId="6">
        <row r="13">
          <cell r="N13">
            <v>22730939.999999996</v>
          </cell>
        </row>
      </sheetData>
      <sheetData sheetId="7"/>
      <sheetData sheetId="8">
        <row r="19">
          <cell r="A19" t="str">
            <v>02630601201-X-Ring</v>
          </cell>
        </row>
      </sheetData>
      <sheetData sheetId="9">
        <row r="40">
          <cell r="N40">
            <v>155.32664279109466</v>
          </cell>
        </row>
      </sheetData>
      <sheetData sheetId="10"/>
      <sheetData sheetId="11"/>
      <sheetData sheetId="12">
        <row r="101">
          <cell r="D101">
            <v>0</v>
          </cell>
        </row>
      </sheetData>
      <sheetData sheetId="13">
        <row r="33">
          <cell r="AH33">
            <v>38.09479745217822</v>
          </cell>
        </row>
      </sheetData>
      <sheetData sheetId="14"/>
      <sheetData sheetId="15"/>
      <sheetData sheetId="16"/>
      <sheetData sheetId="17"/>
      <sheetData sheetId="18"/>
      <sheetData sheetId="19">
        <row r="11">
          <cell r="AC11">
            <v>141.26300459786069</v>
          </cell>
        </row>
      </sheetData>
      <sheetData sheetId="20"/>
      <sheetData sheetId="21"/>
      <sheetData sheetId="22">
        <row r="16">
          <cell r="D16">
            <v>16.436857017242705</v>
          </cell>
        </row>
      </sheetData>
      <sheetData sheetId="23"/>
      <sheetData sheetId="24"/>
      <sheetData sheetId="25"/>
      <sheetData sheetId="26"/>
      <sheetData sheetId="27"/>
      <sheetData sheetId="28">
        <row r="5">
          <cell r="A5">
            <v>1</v>
          </cell>
        </row>
      </sheetData>
      <sheetData sheetId="29">
        <row r="2">
          <cell r="A2" t="str">
            <v>ALA</v>
          </cell>
          <cell r="E2" t="str">
            <v>EUR</v>
          </cell>
          <cell r="I2" t="str">
            <v>ABB</v>
          </cell>
        </row>
        <row r="3">
          <cell r="A3" t="str">
            <v>BGR</v>
          </cell>
          <cell r="E3" t="str">
            <v>USD</v>
          </cell>
          <cell r="I3" t="str">
            <v>AFTERMARKET</v>
          </cell>
        </row>
        <row r="4">
          <cell r="A4" t="str">
            <v>BIR</v>
          </cell>
          <cell r="E4" t="str">
            <v>CNY</v>
          </cell>
          <cell r="I4" t="str">
            <v>AM GENERAL</v>
          </cell>
        </row>
        <row r="5">
          <cell r="A5" t="str">
            <v>BRU</v>
          </cell>
          <cell r="E5" t="str">
            <v>GBP</v>
          </cell>
          <cell r="I5" t="str">
            <v>AVTOVAZ</v>
          </cell>
        </row>
        <row r="6">
          <cell r="A6" t="str">
            <v>CEL</v>
          </cell>
          <cell r="E6" t="str">
            <v>ARS</v>
          </cell>
          <cell r="I6" t="str">
            <v>BAJAJ</v>
          </cell>
        </row>
        <row r="7">
          <cell r="A7" t="str">
            <v>CHE</v>
          </cell>
          <cell r="E7" t="str">
            <v>AUD</v>
          </cell>
          <cell r="I7" t="str">
            <v>BMW</v>
          </cell>
        </row>
        <row r="8">
          <cell r="A8" t="str">
            <v>CHQ</v>
          </cell>
          <cell r="E8" t="str">
            <v>BRL</v>
          </cell>
          <cell r="I8" t="str">
            <v>BOMBARDIER</v>
          </cell>
        </row>
        <row r="9">
          <cell r="A9" t="str">
            <v>DHA</v>
          </cell>
          <cell r="E9" t="str">
            <v>CAD</v>
          </cell>
          <cell r="I9" t="str">
            <v>CMD</v>
          </cell>
        </row>
        <row r="10">
          <cell r="A10" t="str">
            <v>DNM</v>
          </cell>
          <cell r="E10" t="str">
            <v>CHF</v>
          </cell>
          <cell r="I10" t="str">
            <v>DAIMLER</v>
          </cell>
        </row>
        <row r="11">
          <cell r="A11" t="str">
            <v>DSA</v>
          </cell>
          <cell r="E11" t="str">
            <v>COP</v>
          </cell>
          <cell r="I11" t="str">
            <v>DANA</v>
          </cell>
        </row>
        <row r="12">
          <cell r="A12" t="str">
            <v>ESK</v>
          </cell>
          <cell r="E12" t="str">
            <v>CZK</v>
          </cell>
          <cell r="I12" t="str">
            <v>FIAT GROUP</v>
          </cell>
        </row>
        <row r="13">
          <cell r="A13" t="str">
            <v>FAR</v>
          </cell>
          <cell r="E13" t="str">
            <v>DKK</v>
          </cell>
          <cell r="I13" t="str">
            <v>FORD</v>
          </cell>
        </row>
        <row r="14">
          <cell r="A14" t="str">
            <v>FIR</v>
          </cell>
          <cell r="E14" t="str">
            <v>INR</v>
          </cell>
          <cell r="I14" t="str">
            <v>FORDSOLLERS</v>
          </cell>
        </row>
        <row r="15">
          <cell r="A15" t="str">
            <v>GDB</v>
          </cell>
          <cell r="E15" t="str">
            <v>JPY</v>
          </cell>
          <cell r="I15" t="str">
            <v>FREIGHT SERVICES</v>
          </cell>
        </row>
        <row r="16">
          <cell r="A16" t="str">
            <v>GDC</v>
          </cell>
          <cell r="E16" t="str">
            <v>KRW</v>
          </cell>
          <cell r="I16" t="str">
            <v>GAC</v>
          </cell>
        </row>
        <row r="17">
          <cell r="A17" t="str">
            <v>KAI</v>
          </cell>
          <cell r="E17" t="str">
            <v>MXP</v>
          </cell>
          <cell r="I17" t="str">
            <v>GEELY</v>
          </cell>
        </row>
        <row r="18">
          <cell r="A18" t="str">
            <v>KIE</v>
          </cell>
          <cell r="E18" t="str">
            <v>MYR</v>
          </cell>
          <cell r="I18" t="str">
            <v>GETRAG</v>
          </cell>
        </row>
        <row r="19">
          <cell r="A19" t="str">
            <v>KOP</v>
          </cell>
          <cell r="E19" t="str">
            <v>NOK</v>
          </cell>
          <cell r="I19" t="str">
            <v>GFT</v>
          </cell>
        </row>
        <row r="20">
          <cell r="A20" t="str">
            <v>LEG</v>
          </cell>
          <cell r="E20" t="str">
            <v>PLN</v>
          </cell>
          <cell r="I20" t="str">
            <v>GKN SERVICE</v>
          </cell>
        </row>
        <row r="21">
          <cell r="A21" t="str">
            <v>LOH</v>
          </cell>
          <cell r="E21" t="str">
            <v>ROM</v>
          </cell>
          <cell r="I21" t="str">
            <v>GKN-EVO</v>
          </cell>
        </row>
        <row r="22">
          <cell r="A22" t="str">
            <v>MOS</v>
          </cell>
          <cell r="E22" t="str">
            <v>RUB</v>
          </cell>
          <cell r="I22" t="str">
            <v>GM</v>
          </cell>
        </row>
        <row r="23">
          <cell r="A23" t="str">
            <v>NGO</v>
          </cell>
          <cell r="E23" t="str">
            <v>SEK</v>
          </cell>
          <cell r="I23" t="str">
            <v>HINO</v>
          </cell>
        </row>
        <row r="24">
          <cell r="A24" t="str">
            <v>NWT</v>
          </cell>
          <cell r="E24" t="str">
            <v>SGD</v>
          </cell>
          <cell r="I24" t="str">
            <v>HITACHI AUTOMOTIVE</v>
          </cell>
        </row>
        <row r="25">
          <cell r="A25" t="str">
            <v>OFO</v>
          </cell>
          <cell r="E25" t="str">
            <v>THB</v>
          </cell>
          <cell r="I25" t="str">
            <v>HONDA</v>
          </cell>
        </row>
        <row r="26">
          <cell r="A26" t="str">
            <v>OFW</v>
          </cell>
          <cell r="E26" t="str">
            <v>TRY</v>
          </cell>
          <cell r="I26" t="str">
            <v>HYUNDAI KIA</v>
          </cell>
        </row>
        <row r="27">
          <cell r="A27" t="str">
            <v>OLE</v>
          </cell>
          <cell r="E27" t="str">
            <v>TWD</v>
          </cell>
          <cell r="I27" t="str">
            <v>INT</v>
          </cell>
        </row>
        <row r="28">
          <cell r="A28" t="str">
            <v>ORA</v>
          </cell>
          <cell r="E28" t="str">
            <v>ZAR</v>
          </cell>
          <cell r="I28" t="str">
            <v>JV</v>
          </cell>
        </row>
        <row r="29">
          <cell r="A29" t="str">
            <v>ORAF</v>
          </cell>
          <cell r="I29" t="str">
            <v>KAWASAKI</v>
          </cell>
        </row>
        <row r="30">
          <cell r="A30" t="str">
            <v>PAT</v>
          </cell>
          <cell r="I30" t="str">
            <v>KOMATSU</v>
          </cell>
        </row>
        <row r="31">
          <cell r="A31" t="str">
            <v>PEN</v>
          </cell>
          <cell r="I31" t="str">
            <v>KUBOTA</v>
          </cell>
        </row>
        <row r="32">
          <cell r="A32" t="str">
            <v>POA</v>
          </cell>
          <cell r="I32" t="str">
            <v>M-TEC CO LTD</v>
          </cell>
        </row>
        <row r="33">
          <cell r="A33" t="str">
            <v>PUN</v>
          </cell>
          <cell r="I33" t="str">
            <v>MAHINDRA</v>
          </cell>
        </row>
        <row r="34">
          <cell r="A34" t="str">
            <v>RAY</v>
          </cell>
          <cell r="I34" t="str">
            <v>MAZDA</v>
          </cell>
        </row>
        <row r="35">
          <cell r="A35" t="str">
            <v>ROS</v>
          </cell>
          <cell r="I35" t="str">
            <v>MISCELLANEOUS</v>
          </cell>
        </row>
        <row r="36">
          <cell r="A36" t="str">
            <v>ROX</v>
          </cell>
          <cell r="I36" t="str">
            <v>MITSUBISHI</v>
          </cell>
        </row>
        <row r="37">
          <cell r="A37" t="str">
            <v>RUS</v>
          </cell>
          <cell r="I37" t="str">
            <v>NEAPCO</v>
          </cell>
        </row>
        <row r="38">
          <cell r="A38" t="str">
            <v>SDS</v>
          </cell>
          <cell r="I38" t="str">
            <v>OE SPARES</v>
          </cell>
        </row>
        <row r="39">
          <cell r="A39" t="str">
            <v>SFD</v>
          </cell>
          <cell r="I39" t="str">
            <v>OTHERS</v>
          </cell>
        </row>
        <row r="40">
          <cell r="A40" t="str">
            <v>TAI</v>
          </cell>
          <cell r="I40" t="str">
            <v>PANHARD</v>
          </cell>
        </row>
        <row r="41">
          <cell r="A41" t="str">
            <v>THC</v>
          </cell>
          <cell r="I41" t="str">
            <v>PIAGGIO</v>
          </cell>
        </row>
        <row r="42">
          <cell r="A42" t="str">
            <v>TJA</v>
          </cell>
          <cell r="I42" t="str">
            <v>POLARIS</v>
          </cell>
        </row>
        <row r="43">
          <cell r="A43" t="str">
            <v>TOC</v>
          </cell>
          <cell r="I43" t="str">
            <v>PROTON</v>
          </cell>
        </row>
        <row r="44">
          <cell r="A44" t="str">
            <v>TRI</v>
          </cell>
          <cell r="I44" t="str">
            <v>PSA</v>
          </cell>
        </row>
        <row r="45">
          <cell r="A45" t="str">
            <v>TSH</v>
          </cell>
          <cell r="I45" t="str">
            <v>RENAULT NISSAN</v>
          </cell>
        </row>
        <row r="46">
          <cell r="A46" t="str">
            <v>TSH_JV</v>
          </cell>
          <cell r="I46" t="str">
            <v>SAAB</v>
          </cell>
        </row>
        <row r="47">
          <cell r="A47" t="str">
            <v>UDL</v>
          </cell>
          <cell r="I47" t="str">
            <v>SDS</v>
          </cell>
        </row>
        <row r="48">
          <cell r="A48" t="str">
            <v>VIG</v>
          </cell>
          <cell r="I48" t="str">
            <v>SHETABKAR CO</v>
          </cell>
        </row>
        <row r="49">
          <cell r="A49" t="str">
            <v>VLG</v>
          </cell>
          <cell r="I49" t="str">
            <v>SIEMENS</v>
          </cell>
        </row>
        <row r="50">
          <cell r="A50" t="str">
            <v>WSL</v>
          </cell>
          <cell r="I50" t="str">
            <v>SPICER INDIA LTD</v>
          </cell>
        </row>
        <row r="51">
          <cell r="A51" t="str">
            <v>ZMI</v>
          </cell>
          <cell r="I51" t="str">
            <v>SSANGYONG</v>
          </cell>
        </row>
        <row r="52">
          <cell r="A52" t="str">
            <v>ZRE</v>
          </cell>
          <cell r="I52" t="str">
            <v>STREETSCOOTER</v>
          </cell>
        </row>
        <row r="53">
          <cell r="I53" t="str">
            <v>SUBARU</v>
          </cell>
        </row>
        <row r="54">
          <cell r="I54" t="str">
            <v>SUZUKI</v>
          </cell>
        </row>
        <row r="55">
          <cell r="I55" t="str">
            <v>SUZUKI SPORT</v>
          </cell>
        </row>
        <row r="56">
          <cell r="I56" t="str">
            <v>TATA</v>
          </cell>
        </row>
        <row r="57">
          <cell r="I57" t="str">
            <v>TCM</v>
          </cell>
        </row>
        <row r="58">
          <cell r="I58" t="str">
            <v>TOYOTA</v>
          </cell>
        </row>
        <row r="59">
          <cell r="I59" t="str">
            <v>TSUBAKIMOTO</v>
          </cell>
        </row>
        <row r="60">
          <cell r="I60" t="str">
            <v>UNDEFINED</v>
          </cell>
        </row>
        <row r="61">
          <cell r="I61" t="str">
            <v>VENTURI</v>
          </cell>
        </row>
        <row r="62">
          <cell r="I62" t="str">
            <v>VW GROUP</v>
          </cell>
        </row>
        <row r="63">
          <cell r="I63" t="str">
            <v>WEIGL</v>
          </cell>
        </row>
        <row r="64">
          <cell r="I64" t="str">
            <v>ZF/TVA</v>
          </cell>
        </row>
      </sheetData>
      <sheetData sheetId="30"/>
      <sheetData sheetId="31"/>
      <sheetData sheetId="32"/>
      <sheetData sheetId="33"/>
      <sheetData sheetId="3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
      <sheetName val="P&amp;L - YTD"/>
      <sheetName val="P&amp;L - month"/>
      <sheetName val="Trends"/>
      <sheetName val="Working Capital"/>
      <sheetName val="W Capital %"/>
      <sheetName val="Cashflow"/>
      <sheetName val="Cashflow - Month"/>
      <sheetName val="Underlying Profit"/>
      <sheetName val="Consolidated Balance Sheet"/>
      <sheetName val="Working Capital Trends"/>
      <sheetName val="Capital Expenditure Analysis"/>
      <sheetName val="Headcount Analysis"/>
      <sheetName val="Causal Analysis"/>
      <sheetName val="Financial Outlook"/>
      <sheetName val="Structure"/>
      <sheetName val="Structure2"/>
      <sheetName val="Hyperion Output"/>
      <sheetName val="Rolling 12 Month Data"/>
      <sheetName val="Rolling 12 Month Data formulae"/>
      <sheetName val="Parameters"/>
      <sheetName val="Company List"/>
      <sheetName val="Company Tabl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9">
          <cell r="D9" t="str">
            <v>£000's</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Instructions"/>
      <sheetName val="OEM requirements B2B"/>
      <sheetName val="NBA matrix "/>
      <sheetName val="NBAQ paper preparation"/>
      <sheetName val="NBAQpaper "/>
      <sheetName val="NBAS paper preparation"/>
      <sheetName val="NBASpaper"/>
      <sheetName val="Product Risk Assessment"/>
      <sheetName val="Programme Buyer Tracker"/>
      <sheetName val="Currency List"/>
      <sheetName val="list"/>
      <sheetName val="PRA lists"/>
    </sheetNames>
    <sheetDataSet>
      <sheetData sheetId="0"/>
      <sheetData sheetId="1"/>
      <sheetData sheetId="2"/>
      <sheetData sheetId="3"/>
      <sheetData sheetId="4"/>
      <sheetData sheetId="5"/>
      <sheetData sheetId="6"/>
      <sheetData sheetId="7"/>
      <sheetData sheetId="8"/>
      <sheetData sheetId="9">
        <row r="9">
          <cell r="F9" t="str">
            <v>EUR</v>
          </cell>
          <cell r="P9" t="str">
            <v>EUR</v>
          </cell>
          <cell r="Q9">
            <v>8.27</v>
          </cell>
          <cell r="R9">
            <v>0</v>
          </cell>
          <cell r="S9">
            <v>0</v>
          </cell>
        </row>
        <row r="10">
          <cell r="P10" t="str">
            <v>AED</v>
          </cell>
          <cell r="Q10">
            <v>0</v>
          </cell>
          <cell r="R10">
            <v>0</v>
          </cell>
          <cell r="S10">
            <v>0</v>
          </cell>
        </row>
        <row r="11">
          <cell r="P11" t="str">
            <v>ARS</v>
          </cell>
          <cell r="Q11">
            <v>0</v>
          </cell>
          <cell r="R11">
            <v>0</v>
          </cell>
          <cell r="S11">
            <v>0</v>
          </cell>
        </row>
        <row r="12">
          <cell r="P12" t="str">
            <v>AUD</v>
          </cell>
          <cell r="Q12">
            <v>0</v>
          </cell>
          <cell r="R12">
            <v>0</v>
          </cell>
          <cell r="S12">
            <v>0</v>
          </cell>
        </row>
        <row r="13">
          <cell r="P13" t="str">
            <v>BRL</v>
          </cell>
          <cell r="Q13">
            <v>0</v>
          </cell>
          <cell r="R13">
            <v>0</v>
          </cell>
          <cell r="S13">
            <v>0</v>
          </cell>
        </row>
        <row r="14">
          <cell r="P14" t="str">
            <v>CAD</v>
          </cell>
          <cell r="Q14">
            <v>0</v>
          </cell>
          <cell r="R14">
            <v>0</v>
          </cell>
          <cell r="S14">
            <v>0</v>
          </cell>
        </row>
        <row r="15">
          <cell r="P15" t="str">
            <v>CHF</v>
          </cell>
          <cell r="Q15">
            <v>0</v>
          </cell>
          <cell r="R15">
            <v>0</v>
          </cell>
          <cell r="S15">
            <v>0</v>
          </cell>
        </row>
        <row r="16">
          <cell r="P16" t="str">
            <v>CLP</v>
          </cell>
          <cell r="Q16">
            <v>0</v>
          </cell>
          <cell r="R16">
            <v>0</v>
          </cell>
          <cell r="S16">
            <v>0</v>
          </cell>
        </row>
        <row r="17">
          <cell r="P17" t="str">
            <v>CNY</v>
          </cell>
          <cell r="Q17">
            <v>1</v>
          </cell>
          <cell r="R17">
            <v>0</v>
          </cell>
          <cell r="S17">
            <v>0</v>
          </cell>
        </row>
        <row r="18">
          <cell r="P18" t="str">
            <v>COP</v>
          </cell>
          <cell r="Q18">
            <v>0</v>
          </cell>
          <cell r="R18">
            <v>0</v>
          </cell>
          <cell r="S18">
            <v>0</v>
          </cell>
        </row>
        <row r="19">
          <cell r="P19" t="str">
            <v>CZK</v>
          </cell>
          <cell r="Q19">
            <v>0</v>
          </cell>
          <cell r="R19">
            <v>0</v>
          </cell>
          <cell r="S19">
            <v>0</v>
          </cell>
        </row>
        <row r="20">
          <cell r="P20" t="str">
            <v>DKK</v>
          </cell>
          <cell r="Q20">
            <v>0</v>
          </cell>
          <cell r="R20">
            <v>0</v>
          </cell>
          <cell r="S20">
            <v>0</v>
          </cell>
        </row>
        <row r="21">
          <cell r="P21" t="str">
            <v>GBP</v>
          </cell>
          <cell r="Q21">
            <v>9.1</v>
          </cell>
          <cell r="R21">
            <v>0</v>
          </cell>
          <cell r="S21">
            <v>0</v>
          </cell>
        </row>
        <row r="22">
          <cell r="P22" t="str">
            <v>HKD</v>
          </cell>
          <cell r="Q22">
            <v>0</v>
          </cell>
          <cell r="R22">
            <v>0</v>
          </cell>
          <cell r="S22">
            <v>0</v>
          </cell>
        </row>
        <row r="23">
          <cell r="P23" t="str">
            <v>HUF</v>
          </cell>
          <cell r="Q23">
            <v>0</v>
          </cell>
          <cell r="R23">
            <v>0</v>
          </cell>
          <cell r="S23">
            <v>0</v>
          </cell>
        </row>
        <row r="24">
          <cell r="P24" t="str">
            <v>IDR</v>
          </cell>
          <cell r="Q24">
            <v>0</v>
          </cell>
          <cell r="R24">
            <v>0</v>
          </cell>
          <cell r="S24">
            <v>0</v>
          </cell>
        </row>
        <row r="25">
          <cell r="P25" t="str">
            <v>INR</v>
          </cell>
          <cell r="Q25">
            <v>0</v>
          </cell>
          <cell r="R25">
            <v>0</v>
          </cell>
          <cell r="S25">
            <v>0</v>
          </cell>
        </row>
        <row r="26">
          <cell r="P26" t="str">
            <v>JPY</v>
          </cell>
          <cell r="Q26">
            <v>6.5000000000000002E-2</v>
          </cell>
          <cell r="R26">
            <v>0</v>
          </cell>
          <cell r="S26">
            <v>0</v>
          </cell>
        </row>
        <row r="27">
          <cell r="P27" t="str">
            <v>KRW</v>
          </cell>
          <cell r="Q27">
            <v>0</v>
          </cell>
          <cell r="R27">
            <v>0</v>
          </cell>
          <cell r="S27">
            <v>0</v>
          </cell>
        </row>
        <row r="28">
          <cell r="P28" t="str">
            <v>MXP</v>
          </cell>
          <cell r="Q28">
            <v>0</v>
          </cell>
          <cell r="R28">
            <v>0</v>
          </cell>
          <cell r="S28">
            <v>0</v>
          </cell>
        </row>
        <row r="29">
          <cell r="P29" t="str">
            <v>MYR</v>
          </cell>
          <cell r="Q29">
            <v>0</v>
          </cell>
          <cell r="R29">
            <v>0</v>
          </cell>
          <cell r="S29">
            <v>0</v>
          </cell>
        </row>
        <row r="30">
          <cell r="P30" t="str">
            <v>NOK</v>
          </cell>
          <cell r="Q30">
            <v>0</v>
          </cell>
          <cell r="R30">
            <v>0</v>
          </cell>
          <cell r="S30">
            <v>0</v>
          </cell>
        </row>
        <row r="31">
          <cell r="P31" t="str">
            <v>NZD</v>
          </cell>
          <cell r="Q31">
            <v>0</v>
          </cell>
          <cell r="R31">
            <v>0</v>
          </cell>
          <cell r="S31">
            <v>0</v>
          </cell>
        </row>
        <row r="32">
          <cell r="P32" t="str">
            <v>OMR</v>
          </cell>
          <cell r="Q32">
            <v>0</v>
          </cell>
          <cell r="R32">
            <v>0</v>
          </cell>
          <cell r="S32">
            <v>0</v>
          </cell>
        </row>
        <row r="33">
          <cell r="P33" t="str">
            <v>PEN</v>
          </cell>
          <cell r="Q33">
            <v>0</v>
          </cell>
          <cell r="R33">
            <v>0</v>
          </cell>
          <cell r="S33">
            <v>0</v>
          </cell>
        </row>
        <row r="34">
          <cell r="P34" t="str">
            <v>PHP</v>
          </cell>
          <cell r="Q34">
            <v>0</v>
          </cell>
          <cell r="R34">
            <v>0</v>
          </cell>
          <cell r="S34">
            <v>0</v>
          </cell>
        </row>
        <row r="35">
          <cell r="P35" t="str">
            <v>PLN</v>
          </cell>
          <cell r="Q35">
            <v>0</v>
          </cell>
          <cell r="R35">
            <v>0</v>
          </cell>
          <cell r="S35">
            <v>0</v>
          </cell>
        </row>
        <row r="36">
          <cell r="P36" t="str">
            <v>QAR</v>
          </cell>
          <cell r="Q36">
            <v>0</v>
          </cell>
          <cell r="R36">
            <v>0</v>
          </cell>
          <cell r="S36">
            <v>0</v>
          </cell>
        </row>
        <row r="37">
          <cell r="P37" t="str">
            <v>ROM</v>
          </cell>
          <cell r="Q37">
            <v>0</v>
          </cell>
          <cell r="R37">
            <v>0</v>
          </cell>
          <cell r="S37">
            <v>0</v>
          </cell>
        </row>
        <row r="38">
          <cell r="P38" t="str">
            <v>RUB</v>
          </cell>
          <cell r="Q38">
            <v>0</v>
          </cell>
          <cell r="R38">
            <v>0</v>
          </cell>
          <cell r="S38">
            <v>0</v>
          </cell>
        </row>
        <row r="39">
          <cell r="P39" t="str">
            <v>SAR</v>
          </cell>
          <cell r="Q39">
            <v>0</v>
          </cell>
          <cell r="R39">
            <v>0</v>
          </cell>
          <cell r="S39">
            <v>0</v>
          </cell>
        </row>
        <row r="40">
          <cell r="P40" t="str">
            <v>SEK</v>
          </cell>
          <cell r="Q40">
            <v>0</v>
          </cell>
          <cell r="R40">
            <v>0</v>
          </cell>
          <cell r="S40">
            <v>0</v>
          </cell>
        </row>
        <row r="41">
          <cell r="P41" t="str">
            <v>SGD</v>
          </cell>
          <cell r="Q41">
            <v>0</v>
          </cell>
          <cell r="R41">
            <v>0</v>
          </cell>
          <cell r="S41">
            <v>0</v>
          </cell>
        </row>
        <row r="42">
          <cell r="P42" t="str">
            <v>THB</v>
          </cell>
          <cell r="Q42">
            <v>0</v>
          </cell>
          <cell r="R42">
            <v>0</v>
          </cell>
          <cell r="S42">
            <v>0</v>
          </cell>
        </row>
        <row r="43">
          <cell r="P43" t="str">
            <v>TRY</v>
          </cell>
          <cell r="Q43">
            <v>0</v>
          </cell>
          <cell r="R43">
            <v>0</v>
          </cell>
          <cell r="S43">
            <v>0</v>
          </cell>
        </row>
        <row r="44">
          <cell r="P44" t="str">
            <v>TWD</v>
          </cell>
          <cell r="Q44">
            <v>0</v>
          </cell>
          <cell r="R44">
            <v>0</v>
          </cell>
          <cell r="S44">
            <v>0</v>
          </cell>
        </row>
        <row r="45">
          <cell r="P45" t="str">
            <v>UAH</v>
          </cell>
          <cell r="Q45">
            <v>0</v>
          </cell>
          <cell r="R45">
            <v>0</v>
          </cell>
          <cell r="S45">
            <v>0</v>
          </cell>
        </row>
        <row r="46">
          <cell r="P46" t="str">
            <v>USD</v>
          </cell>
          <cell r="Q46">
            <v>6.74</v>
          </cell>
          <cell r="R46">
            <v>0</v>
          </cell>
          <cell r="S46">
            <v>0</v>
          </cell>
        </row>
        <row r="47">
          <cell r="P47" t="str">
            <v>VEF</v>
          </cell>
          <cell r="Q47">
            <v>0</v>
          </cell>
          <cell r="R47">
            <v>0</v>
          </cell>
          <cell r="S47">
            <v>0</v>
          </cell>
        </row>
        <row r="48">
          <cell r="P48" t="str">
            <v>VND</v>
          </cell>
          <cell r="Q48">
            <v>0</v>
          </cell>
          <cell r="R48">
            <v>0</v>
          </cell>
          <cell r="S48">
            <v>0</v>
          </cell>
        </row>
        <row r="49">
          <cell r="P49" t="str">
            <v>ZAR</v>
          </cell>
          <cell r="Q49">
            <v>0</v>
          </cell>
          <cell r="R49">
            <v>0</v>
          </cell>
          <cell r="S49">
            <v>0</v>
          </cell>
        </row>
      </sheetData>
      <sheetData sheetId="10">
        <row r="4">
          <cell r="C4" t="str">
            <v>Steel</v>
          </cell>
        </row>
      </sheetData>
      <sheetData sheetId="11">
        <row r="2">
          <cell r="A2" t="str">
            <v>Product</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Value"/>
      <sheetName val="Kommentar"/>
      <sheetName val="Rates"/>
    </sheetNames>
    <sheetDataSet>
      <sheetData sheetId="0" refreshError="1"/>
      <sheetData sheetId="1" refreshError="1">
        <row r="5">
          <cell r="B5" t="str">
            <v>XA0040</v>
          </cell>
          <cell r="C5">
            <v>0</v>
          </cell>
          <cell r="D5">
            <v>3146.49</v>
          </cell>
          <cell r="E5">
            <v>0</v>
          </cell>
          <cell r="F5">
            <v>3146.49</v>
          </cell>
          <cell r="G5">
            <v>3146.49</v>
          </cell>
        </row>
        <row r="6">
          <cell r="B6" t="str">
            <v>XA0140</v>
          </cell>
          <cell r="C6">
            <v>0</v>
          </cell>
          <cell r="D6">
            <v>13606.52</v>
          </cell>
          <cell r="E6">
            <v>0</v>
          </cell>
          <cell r="F6">
            <v>13606.52</v>
          </cell>
          <cell r="G6">
            <v>10660.52</v>
          </cell>
        </row>
        <row r="7">
          <cell r="B7" t="str">
            <v>XA0200</v>
          </cell>
          <cell r="C7">
            <v>0</v>
          </cell>
          <cell r="D7">
            <v>880</v>
          </cell>
          <cell r="E7">
            <v>0</v>
          </cell>
          <cell r="F7">
            <v>880</v>
          </cell>
          <cell r="G7">
            <v>880</v>
          </cell>
        </row>
        <row r="8">
          <cell r="B8" t="str">
            <v>XA0203</v>
          </cell>
          <cell r="C8">
            <v>0</v>
          </cell>
          <cell r="D8">
            <v>30477.599999999999</v>
          </cell>
          <cell r="E8">
            <v>0</v>
          </cell>
          <cell r="F8">
            <v>30477.599999999999</v>
          </cell>
          <cell r="G8">
            <v>0</v>
          </cell>
        </row>
        <row r="9">
          <cell r="B9" t="str">
            <v>XA0206</v>
          </cell>
          <cell r="C9">
            <v>524860.06999999995</v>
          </cell>
          <cell r="D9">
            <v>1802907.49</v>
          </cell>
          <cell r="E9">
            <v>-347000</v>
          </cell>
          <cell r="F9">
            <v>1980767.56</v>
          </cell>
          <cell r="G9">
            <v>106564.64</v>
          </cell>
        </row>
        <row r="10">
          <cell r="B10" t="str">
            <v>XA0207</v>
          </cell>
          <cell r="C10">
            <v>8682.58</v>
          </cell>
          <cell r="D10">
            <v>33711</v>
          </cell>
          <cell r="E10">
            <v>0</v>
          </cell>
          <cell r="F10">
            <v>42393.58</v>
          </cell>
          <cell r="G10">
            <v>0</v>
          </cell>
        </row>
        <row r="11">
          <cell r="B11" t="str">
            <v>XA0209</v>
          </cell>
          <cell r="C11">
            <v>7439.39</v>
          </cell>
          <cell r="D11">
            <v>141841.20000000001</v>
          </cell>
          <cell r="E11">
            <v>0</v>
          </cell>
          <cell r="F11">
            <v>149280.59</v>
          </cell>
          <cell r="G11">
            <v>0</v>
          </cell>
        </row>
        <row r="12">
          <cell r="B12" t="str">
            <v>XA0210</v>
          </cell>
          <cell r="C12">
            <v>59605.69</v>
          </cell>
          <cell r="D12">
            <v>548646.19999999995</v>
          </cell>
          <cell r="E12">
            <v>0</v>
          </cell>
          <cell r="F12">
            <v>608251.89</v>
          </cell>
          <cell r="G12">
            <v>39186.410000000003</v>
          </cell>
        </row>
        <row r="13">
          <cell r="B13" t="str">
            <v>XA0212</v>
          </cell>
          <cell r="C13">
            <v>0</v>
          </cell>
          <cell r="D13">
            <v>5174</v>
          </cell>
          <cell r="E13">
            <v>0</v>
          </cell>
          <cell r="F13">
            <v>5174</v>
          </cell>
          <cell r="G13">
            <v>452</v>
          </cell>
        </row>
        <row r="14">
          <cell r="B14" t="str">
            <v>XA0217</v>
          </cell>
          <cell r="C14">
            <v>42106.93</v>
          </cell>
          <cell r="D14">
            <v>146066.89000000001</v>
          </cell>
          <cell r="E14">
            <v>0</v>
          </cell>
          <cell r="F14">
            <v>188173.82</v>
          </cell>
          <cell r="G14">
            <v>34866.870000000003</v>
          </cell>
        </row>
        <row r="15">
          <cell r="B15" t="str">
            <v>XA0218</v>
          </cell>
          <cell r="C15">
            <v>45873.84</v>
          </cell>
          <cell r="D15">
            <v>382971.93</v>
          </cell>
          <cell r="E15">
            <v>0</v>
          </cell>
          <cell r="F15">
            <v>428845.77</v>
          </cell>
          <cell r="G15">
            <v>176113.65</v>
          </cell>
        </row>
        <row r="16">
          <cell r="B16" t="str">
            <v>XA0219</v>
          </cell>
          <cell r="C16">
            <v>27931.56</v>
          </cell>
          <cell r="D16">
            <v>231496.66</v>
          </cell>
          <cell r="E16">
            <v>0</v>
          </cell>
          <cell r="F16">
            <v>259428.22</v>
          </cell>
          <cell r="G16">
            <v>59392.87</v>
          </cell>
        </row>
        <row r="17">
          <cell r="B17" t="str">
            <v>XA0220</v>
          </cell>
          <cell r="C17">
            <v>0</v>
          </cell>
          <cell r="D17">
            <v>510</v>
          </cell>
          <cell r="E17">
            <v>0</v>
          </cell>
          <cell r="F17">
            <v>510</v>
          </cell>
          <cell r="G17">
            <v>0</v>
          </cell>
        </row>
        <row r="18">
          <cell r="B18" t="str">
            <v>XA0222</v>
          </cell>
          <cell r="C18">
            <v>1374.85</v>
          </cell>
          <cell r="D18">
            <v>402637.2</v>
          </cell>
          <cell r="E18">
            <v>0</v>
          </cell>
          <cell r="F18">
            <v>404012.05</v>
          </cell>
          <cell r="G18">
            <v>401878.82</v>
          </cell>
        </row>
        <row r="19">
          <cell r="B19" t="str">
            <v>XA0223</v>
          </cell>
          <cell r="C19">
            <v>2357.75</v>
          </cell>
          <cell r="D19">
            <v>198191.54</v>
          </cell>
          <cell r="E19">
            <v>0</v>
          </cell>
          <cell r="F19">
            <v>200549.29</v>
          </cell>
          <cell r="G19">
            <v>198005.49</v>
          </cell>
        </row>
        <row r="20">
          <cell r="B20" t="str">
            <v>XA0225</v>
          </cell>
          <cell r="C20">
            <v>147.61000000000001</v>
          </cell>
          <cell r="D20">
            <v>0</v>
          </cell>
          <cell r="E20">
            <v>0</v>
          </cell>
          <cell r="F20">
            <v>147.61000000000001</v>
          </cell>
          <cell r="G20">
            <v>0</v>
          </cell>
        </row>
        <row r="21">
          <cell r="B21" t="str">
            <v>XA0226</v>
          </cell>
          <cell r="C21">
            <v>4306.42</v>
          </cell>
          <cell r="D21">
            <v>26958</v>
          </cell>
          <cell r="E21">
            <v>0</v>
          </cell>
          <cell r="F21">
            <v>31264.42</v>
          </cell>
          <cell r="G21">
            <v>15840</v>
          </cell>
        </row>
        <row r="22">
          <cell r="B22" t="str">
            <v>XA0229</v>
          </cell>
          <cell r="C22">
            <v>326933.51</v>
          </cell>
          <cell r="D22">
            <v>75956.53</v>
          </cell>
          <cell r="E22">
            <v>0</v>
          </cell>
          <cell r="F22">
            <v>402890.04</v>
          </cell>
          <cell r="G22">
            <v>125.02</v>
          </cell>
        </row>
        <row r="23">
          <cell r="B23" t="str">
            <v>XB1002</v>
          </cell>
          <cell r="C23">
            <v>5764.92</v>
          </cell>
          <cell r="D23">
            <v>169550.05</v>
          </cell>
          <cell r="E23">
            <v>0</v>
          </cell>
          <cell r="F23">
            <v>175314.97</v>
          </cell>
          <cell r="G23">
            <v>169083.97</v>
          </cell>
        </row>
        <row r="24">
          <cell r="B24" t="str">
            <v>XB1004</v>
          </cell>
          <cell r="C24">
            <v>1709.4</v>
          </cell>
          <cell r="D24">
            <v>185177.17</v>
          </cell>
          <cell r="E24">
            <v>0</v>
          </cell>
          <cell r="F24">
            <v>186886.57</v>
          </cell>
          <cell r="G24">
            <v>184926.75</v>
          </cell>
        </row>
        <row r="25">
          <cell r="B25" t="str">
            <v>XB1010</v>
          </cell>
          <cell r="C25">
            <v>0</v>
          </cell>
          <cell r="D25">
            <v>36238.230000000003</v>
          </cell>
          <cell r="E25">
            <v>0</v>
          </cell>
          <cell r="F25">
            <v>36238.230000000003</v>
          </cell>
          <cell r="G25">
            <v>36238.230000000003</v>
          </cell>
        </row>
        <row r="26">
          <cell r="B26" t="str">
            <v>XB1011</v>
          </cell>
          <cell r="C26">
            <v>0</v>
          </cell>
          <cell r="D26">
            <v>3474.28</v>
          </cell>
          <cell r="E26">
            <v>0</v>
          </cell>
          <cell r="F26">
            <v>3474.28</v>
          </cell>
          <cell r="G26">
            <v>3474.28</v>
          </cell>
        </row>
        <row r="27">
          <cell r="B27" t="str">
            <v>XB1014</v>
          </cell>
          <cell r="C27">
            <v>0</v>
          </cell>
          <cell r="D27">
            <v>9209.2000000000007</v>
          </cell>
          <cell r="E27">
            <v>0</v>
          </cell>
          <cell r="F27">
            <v>9209.2000000000007</v>
          </cell>
          <cell r="G27">
            <v>9209.2000000000007</v>
          </cell>
        </row>
        <row r="28">
          <cell r="B28" t="str">
            <v>XB1018</v>
          </cell>
          <cell r="C28">
            <v>10.82</v>
          </cell>
          <cell r="D28">
            <v>26806.62</v>
          </cell>
          <cell r="E28">
            <v>0</v>
          </cell>
          <cell r="F28">
            <v>26817.439999999999</v>
          </cell>
          <cell r="G28">
            <v>26806.62</v>
          </cell>
        </row>
        <row r="29">
          <cell r="B29" t="str">
            <v>XB1022</v>
          </cell>
          <cell r="C29">
            <v>0</v>
          </cell>
          <cell r="D29">
            <v>3649.85</v>
          </cell>
          <cell r="E29">
            <v>0</v>
          </cell>
          <cell r="F29">
            <v>3649.85</v>
          </cell>
          <cell r="G29">
            <v>3649.85</v>
          </cell>
        </row>
        <row r="30">
          <cell r="B30" t="str">
            <v>XB1024</v>
          </cell>
          <cell r="C30">
            <v>0</v>
          </cell>
          <cell r="D30">
            <v>3039.6</v>
          </cell>
          <cell r="E30">
            <v>0</v>
          </cell>
          <cell r="F30">
            <v>3039.6</v>
          </cell>
          <cell r="G30">
            <v>3039.6</v>
          </cell>
        </row>
        <row r="31">
          <cell r="B31" t="str">
            <v>XB1026</v>
          </cell>
          <cell r="C31">
            <v>818.11</v>
          </cell>
          <cell r="D31">
            <v>8167.28</v>
          </cell>
          <cell r="E31">
            <v>0</v>
          </cell>
          <cell r="F31">
            <v>8985.39</v>
          </cell>
          <cell r="G31">
            <v>8167.28</v>
          </cell>
        </row>
        <row r="32">
          <cell r="B32" t="str">
            <v>XB1200</v>
          </cell>
          <cell r="C32">
            <v>3055.25</v>
          </cell>
          <cell r="D32">
            <v>209472.67</v>
          </cell>
          <cell r="E32">
            <v>0</v>
          </cell>
          <cell r="F32">
            <v>212527.92</v>
          </cell>
          <cell r="G32">
            <v>209358.62</v>
          </cell>
        </row>
        <row r="33">
          <cell r="B33" t="str">
            <v>XB1201</v>
          </cell>
          <cell r="C33">
            <v>7540.26</v>
          </cell>
          <cell r="D33">
            <v>527492.94999999995</v>
          </cell>
          <cell r="E33">
            <v>-1840</v>
          </cell>
          <cell r="F33">
            <v>533193.21</v>
          </cell>
          <cell r="G33">
            <v>527211.62</v>
          </cell>
        </row>
        <row r="34">
          <cell r="B34" t="str">
            <v>XB1206</v>
          </cell>
          <cell r="C34">
            <v>230.49</v>
          </cell>
          <cell r="D34">
            <v>46311.87</v>
          </cell>
          <cell r="E34">
            <v>0</v>
          </cell>
          <cell r="F34">
            <v>46542.36</v>
          </cell>
          <cell r="G34">
            <v>46311.87</v>
          </cell>
        </row>
        <row r="35">
          <cell r="B35" t="str">
            <v>XB1208</v>
          </cell>
          <cell r="C35">
            <v>359.84</v>
          </cell>
          <cell r="D35">
            <v>27102</v>
          </cell>
          <cell r="E35">
            <v>0</v>
          </cell>
          <cell r="F35">
            <v>27461.84</v>
          </cell>
          <cell r="G35">
            <v>27102</v>
          </cell>
        </row>
        <row r="36">
          <cell r="B36" t="str">
            <v>XB1209</v>
          </cell>
          <cell r="C36">
            <v>12452.32</v>
          </cell>
          <cell r="D36">
            <v>126785.04</v>
          </cell>
          <cell r="E36">
            <v>0</v>
          </cell>
          <cell r="F36">
            <v>139237.35999999999</v>
          </cell>
          <cell r="G36">
            <v>126779.79</v>
          </cell>
        </row>
        <row r="37">
          <cell r="B37" t="str">
            <v>XB1210</v>
          </cell>
          <cell r="C37">
            <v>969.07</v>
          </cell>
          <cell r="D37">
            <v>207727.63</v>
          </cell>
          <cell r="E37">
            <v>0</v>
          </cell>
          <cell r="F37">
            <v>208696.7</v>
          </cell>
          <cell r="G37">
            <v>207541.63</v>
          </cell>
        </row>
        <row r="38">
          <cell r="B38" t="str">
            <v>XB1223</v>
          </cell>
          <cell r="C38">
            <v>0</v>
          </cell>
          <cell r="D38">
            <v>9.1</v>
          </cell>
          <cell r="E38">
            <v>0</v>
          </cell>
          <cell r="F38">
            <v>9.1</v>
          </cell>
          <cell r="G38">
            <v>9.1</v>
          </cell>
        </row>
        <row r="39">
          <cell r="B39" t="str">
            <v>XB1231</v>
          </cell>
          <cell r="C39">
            <v>0</v>
          </cell>
          <cell r="D39">
            <v>55143.03</v>
          </cell>
          <cell r="E39">
            <v>0</v>
          </cell>
          <cell r="F39">
            <v>55143.03</v>
          </cell>
          <cell r="G39">
            <v>55097.21</v>
          </cell>
        </row>
        <row r="40">
          <cell r="B40" t="str">
            <v>XB1239</v>
          </cell>
          <cell r="C40">
            <v>0</v>
          </cell>
          <cell r="D40">
            <v>33321.22</v>
          </cell>
          <cell r="E40">
            <v>0</v>
          </cell>
          <cell r="F40">
            <v>33321.22</v>
          </cell>
          <cell r="G40">
            <v>33321.22</v>
          </cell>
        </row>
        <row r="41">
          <cell r="B41" t="str">
            <v>XF6007</v>
          </cell>
          <cell r="C41">
            <v>20002.39</v>
          </cell>
          <cell r="D41">
            <v>694155.9</v>
          </cell>
          <cell r="E41">
            <v>0</v>
          </cell>
          <cell r="F41">
            <v>714158.29</v>
          </cell>
          <cell r="G41">
            <v>690564.28</v>
          </cell>
        </row>
        <row r="42">
          <cell r="B42" t="str">
            <v>XF6101</v>
          </cell>
          <cell r="C42">
            <v>42887.14</v>
          </cell>
          <cell r="D42">
            <v>272423.59000000003</v>
          </cell>
          <cell r="E42">
            <v>-3500</v>
          </cell>
          <cell r="F42">
            <v>311810.73</v>
          </cell>
          <cell r="G42">
            <v>1885.59</v>
          </cell>
        </row>
        <row r="43">
          <cell r="B43" t="str">
            <v>XF6102</v>
          </cell>
          <cell r="C43">
            <v>32724.91</v>
          </cell>
          <cell r="D43">
            <v>165679.18</v>
          </cell>
          <cell r="E43">
            <v>0</v>
          </cell>
          <cell r="F43">
            <v>198404.09</v>
          </cell>
          <cell r="G43">
            <v>5901.2</v>
          </cell>
        </row>
        <row r="44">
          <cell r="B44" t="str">
            <v>XF6103</v>
          </cell>
          <cell r="C44">
            <v>59694.59</v>
          </cell>
          <cell r="D44">
            <v>219671.1</v>
          </cell>
          <cell r="E44">
            <v>0</v>
          </cell>
          <cell r="F44">
            <v>279365.69</v>
          </cell>
          <cell r="G44">
            <v>21684.83</v>
          </cell>
        </row>
        <row r="45">
          <cell r="B45" t="str">
            <v>XF6110</v>
          </cell>
          <cell r="C45">
            <v>32371.01</v>
          </cell>
          <cell r="D45">
            <v>210547.05</v>
          </cell>
          <cell r="E45">
            <v>0</v>
          </cell>
          <cell r="F45">
            <v>242918.06</v>
          </cell>
          <cell r="G45">
            <v>68210</v>
          </cell>
        </row>
        <row r="46">
          <cell r="B46" t="str">
            <v>XF6111</v>
          </cell>
          <cell r="C46">
            <v>0</v>
          </cell>
          <cell r="D46">
            <v>6367.7</v>
          </cell>
          <cell r="E46">
            <v>0</v>
          </cell>
          <cell r="F46">
            <v>6367.7</v>
          </cell>
          <cell r="G46">
            <v>119.7</v>
          </cell>
        </row>
        <row r="47">
          <cell r="B47" t="str">
            <v>XF6112</v>
          </cell>
          <cell r="C47">
            <v>0</v>
          </cell>
          <cell r="D47">
            <v>8160</v>
          </cell>
          <cell r="E47">
            <v>0</v>
          </cell>
          <cell r="F47">
            <v>8160</v>
          </cell>
          <cell r="G47">
            <v>0</v>
          </cell>
        </row>
        <row r="48">
          <cell r="B48" t="str">
            <v>XF6113</v>
          </cell>
          <cell r="C48">
            <v>0</v>
          </cell>
          <cell r="D48">
            <v>1581</v>
          </cell>
          <cell r="E48">
            <v>0</v>
          </cell>
          <cell r="F48">
            <v>1581</v>
          </cell>
          <cell r="G48">
            <v>0</v>
          </cell>
        </row>
        <row r="49">
          <cell r="B49" t="str">
            <v>XF6115</v>
          </cell>
          <cell r="C49">
            <v>18505.38</v>
          </cell>
          <cell r="D49">
            <v>163649.41</v>
          </cell>
          <cell r="E49">
            <v>0</v>
          </cell>
          <cell r="F49">
            <v>182154.79</v>
          </cell>
          <cell r="G49">
            <v>8460.0499999999993</v>
          </cell>
        </row>
        <row r="50">
          <cell r="B50" t="str">
            <v>XF6116</v>
          </cell>
          <cell r="C50">
            <v>11274.92</v>
          </cell>
          <cell r="D50">
            <v>42534</v>
          </cell>
          <cell r="E50">
            <v>0</v>
          </cell>
          <cell r="F50">
            <v>53808.92</v>
          </cell>
          <cell r="G50">
            <v>0</v>
          </cell>
        </row>
        <row r="51">
          <cell r="B51" t="str">
            <v>XF6118</v>
          </cell>
          <cell r="C51">
            <v>5779.31</v>
          </cell>
          <cell r="D51">
            <v>15300</v>
          </cell>
          <cell r="E51">
            <v>0</v>
          </cell>
          <cell r="F51">
            <v>21079.31</v>
          </cell>
          <cell r="G51">
            <v>0</v>
          </cell>
        </row>
        <row r="52">
          <cell r="B52" t="str">
            <v>XF6119</v>
          </cell>
          <cell r="C52">
            <v>3380.99</v>
          </cell>
          <cell r="D52">
            <v>12852</v>
          </cell>
          <cell r="E52">
            <v>0</v>
          </cell>
          <cell r="F52">
            <v>16232.99</v>
          </cell>
          <cell r="G52">
            <v>0</v>
          </cell>
        </row>
        <row r="53">
          <cell r="B53" t="str">
            <v>XF6124</v>
          </cell>
          <cell r="C53">
            <v>26.59</v>
          </cell>
          <cell r="D53">
            <v>35904</v>
          </cell>
          <cell r="E53">
            <v>0</v>
          </cell>
          <cell r="F53">
            <v>35930.589999999997</v>
          </cell>
          <cell r="G53">
            <v>8976</v>
          </cell>
        </row>
        <row r="54">
          <cell r="B54" t="str">
            <v>XF6125</v>
          </cell>
          <cell r="C54">
            <v>10918.79</v>
          </cell>
          <cell r="D54">
            <v>47661.03</v>
          </cell>
          <cell r="E54">
            <v>0</v>
          </cell>
          <cell r="F54">
            <v>58579.82</v>
          </cell>
          <cell r="G54">
            <v>3437.23</v>
          </cell>
        </row>
        <row r="55">
          <cell r="B55" t="str">
            <v>XF6126</v>
          </cell>
          <cell r="C55">
            <v>47889.53</v>
          </cell>
          <cell r="D55">
            <v>98078.41</v>
          </cell>
          <cell r="E55">
            <v>0</v>
          </cell>
          <cell r="F55">
            <v>145967.94</v>
          </cell>
          <cell r="G55">
            <v>204</v>
          </cell>
        </row>
        <row r="56">
          <cell r="B56" t="str">
            <v>XF6128</v>
          </cell>
          <cell r="C56">
            <v>6633.05</v>
          </cell>
          <cell r="D56">
            <v>174755.55</v>
          </cell>
          <cell r="E56">
            <v>0</v>
          </cell>
          <cell r="F56">
            <v>181388.6</v>
          </cell>
          <cell r="G56">
            <v>173853.83</v>
          </cell>
        </row>
        <row r="57">
          <cell r="B57" t="str">
            <v>XF6129</v>
          </cell>
          <cell r="C57">
            <v>600.16</v>
          </cell>
          <cell r="D57">
            <v>105406.44</v>
          </cell>
          <cell r="E57">
            <v>0</v>
          </cell>
          <cell r="F57">
            <v>106006.6</v>
          </cell>
          <cell r="G57">
            <v>105078.87</v>
          </cell>
        </row>
        <row r="58">
          <cell r="B58" t="str">
            <v>XP6105</v>
          </cell>
          <cell r="C58">
            <v>0</v>
          </cell>
          <cell r="D58">
            <v>5962.52</v>
          </cell>
          <cell r="E58">
            <v>0</v>
          </cell>
          <cell r="F58">
            <v>5962.52</v>
          </cell>
          <cell r="G58">
            <v>5962.52</v>
          </cell>
        </row>
        <row r="59">
          <cell r="B59" t="str">
            <v>XP6130</v>
          </cell>
          <cell r="C59">
            <v>1324.23</v>
          </cell>
          <cell r="D59">
            <v>0</v>
          </cell>
          <cell r="E59">
            <v>0</v>
          </cell>
          <cell r="F59">
            <v>1324.23</v>
          </cell>
          <cell r="G59">
            <v>0</v>
          </cell>
        </row>
        <row r="60">
          <cell r="B60" t="str">
            <v>XP6131</v>
          </cell>
          <cell r="C60">
            <v>4132.3999999999996</v>
          </cell>
          <cell r="D60">
            <v>140417.37</v>
          </cell>
          <cell r="E60">
            <v>0</v>
          </cell>
          <cell r="F60">
            <v>144549.76999999999</v>
          </cell>
          <cell r="G60">
            <v>140216.13</v>
          </cell>
        </row>
        <row r="61">
          <cell r="B61" t="str">
            <v>XP8010</v>
          </cell>
          <cell r="C61">
            <v>0</v>
          </cell>
          <cell r="D61">
            <v>7754.77</v>
          </cell>
          <cell r="E61">
            <v>0</v>
          </cell>
          <cell r="F61">
            <v>7754.77</v>
          </cell>
          <cell r="G61">
            <v>7754.77</v>
          </cell>
        </row>
        <row r="62">
          <cell r="B62" t="str">
            <v>XS5015</v>
          </cell>
          <cell r="C62">
            <v>7740.45</v>
          </cell>
          <cell r="D62">
            <v>607573.29</v>
          </cell>
          <cell r="E62">
            <v>-5170</v>
          </cell>
          <cell r="F62">
            <v>610143.74</v>
          </cell>
          <cell r="G62">
            <v>607523.29</v>
          </cell>
        </row>
        <row r="63">
          <cell r="B63" t="str">
            <v>XS5023</v>
          </cell>
          <cell r="C63">
            <v>0</v>
          </cell>
          <cell r="D63">
            <v>1881.69</v>
          </cell>
          <cell r="E63">
            <v>0</v>
          </cell>
          <cell r="F63">
            <v>1881.69</v>
          </cell>
          <cell r="G63">
            <v>1881.69</v>
          </cell>
        </row>
        <row r="64">
          <cell r="B64" t="str">
            <v>XS5039</v>
          </cell>
          <cell r="C64">
            <v>327.89</v>
          </cell>
          <cell r="D64">
            <v>510</v>
          </cell>
          <cell r="E64">
            <v>0</v>
          </cell>
          <cell r="F64">
            <v>837.89</v>
          </cell>
          <cell r="G64">
            <v>0</v>
          </cell>
        </row>
        <row r="65">
          <cell r="B65" t="str">
            <v>XS5040</v>
          </cell>
          <cell r="C65">
            <v>3124.84</v>
          </cell>
          <cell r="D65">
            <v>63070</v>
          </cell>
          <cell r="E65">
            <v>0</v>
          </cell>
          <cell r="F65">
            <v>66194.84</v>
          </cell>
          <cell r="G65">
            <v>0</v>
          </cell>
        </row>
        <row r="66">
          <cell r="B66" t="str">
            <v>XS5123</v>
          </cell>
          <cell r="C66">
            <v>8370.5</v>
          </cell>
          <cell r="D66">
            <v>290022.61</v>
          </cell>
          <cell r="E66">
            <v>0</v>
          </cell>
          <cell r="F66">
            <v>298393.11</v>
          </cell>
          <cell r="G66">
            <v>288934.84999999998</v>
          </cell>
        </row>
        <row r="67">
          <cell r="B67" t="str">
            <v>XS5124</v>
          </cell>
          <cell r="C67">
            <v>0</v>
          </cell>
          <cell r="D67">
            <v>7854</v>
          </cell>
          <cell r="E67">
            <v>0</v>
          </cell>
          <cell r="F67">
            <v>7854</v>
          </cell>
          <cell r="G67">
            <v>7854</v>
          </cell>
        </row>
        <row r="68">
          <cell r="B68" t="str">
            <v>XS5125</v>
          </cell>
          <cell r="C68">
            <v>197.89</v>
          </cell>
          <cell r="D68">
            <v>146016.57999999999</v>
          </cell>
          <cell r="E68">
            <v>0</v>
          </cell>
          <cell r="F68">
            <v>146214.47</v>
          </cell>
          <cell r="G68">
            <v>146016.57999999999</v>
          </cell>
        </row>
        <row r="69">
          <cell r="B69" t="str">
            <v>XS5136</v>
          </cell>
          <cell r="C69">
            <v>156.01</v>
          </cell>
          <cell r="D69">
            <v>82065.36</v>
          </cell>
          <cell r="E69">
            <v>0</v>
          </cell>
          <cell r="F69">
            <v>82221.37</v>
          </cell>
          <cell r="G69">
            <v>82065.36</v>
          </cell>
        </row>
        <row r="70">
          <cell r="B70" t="str">
            <v>XS5200</v>
          </cell>
          <cell r="C70">
            <v>3954.41</v>
          </cell>
          <cell r="D70">
            <v>88587.94</v>
          </cell>
          <cell r="E70">
            <v>0</v>
          </cell>
          <cell r="F70">
            <v>92542.35</v>
          </cell>
          <cell r="G70">
            <v>88562.05</v>
          </cell>
        </row>
        <row r="71">
          <cell r="B71" t="str">
            <v>XS5202</v>
          </cell>
          <cell r="C71">
            <v>8068.97</v>
          </cell>
          <cell r="D71">
            <v>565799.4</v>
          </cell>
          <cell r="E71">
            <v>0</v>
          </cell>
          <cell r="F71">
            <v>573868.37</v>
          </cell>
          <cell r="G71">
            <v>565154.84</v>
          </cell>
        </row>
        <row r="72">
          <cell r="B72" t="str">
            <v>XS5205</v>
          </cell>
          <cell r="C72">
            <v>11765.17</v>
          </cell>
          <cell r="D72">
            <v>0</v>
          </cell>
          <cell r="E72">
            <v>0</v>
          </cell>
          <cell r="F72">
            <v>11765.17</v>
          </cell>
          <cell r="G72">
            <v>0</v>
          </cell>
        </row>
        <row r="73">
          <cell r="B73" t="str">
            <v>XS5207</v>
          </cell>
          <cell r="C73">
            <v>23712.57</v>
          </cell>
          <cell r="D73">
            <v>257987.12</v>
          </cell>
          <cell r="E73">
            <v>0</v>
          </cell>
          <cell r="F73">
            <v>281699.69</v>
          </cell>
          <cell r="G73">
            <v>22429.42</v>
          </cell>
        </row>
        <row r="74">
          <cell r="B74" t="str">
            <v>XS5208</v>
          </cell>
          <cell r="C74">
            <v>125526.42</v>
          </cell>
          <cell r="D74">
            <v>427735.4</v>
          </cell>
          <cell r="E74">
            <v>0</v>
          </cell>
          <cell r="F74">
            <v>553261.81999999995</v>
          </cell>
          <cell r="G74">
            <v>7340.82</v>
          </cell>
        </row>
        <row r="75">
          <cell r="B75" t="str">
            <v>XS5209</v>
          </cell>
          <cell r="C75">
            <v>8150</v>
          </cell>
          <cell r="D75">
            <v>126029.08</v>
          </cell>
          <cell r="E75">
            <v>0</v>
          </cell>
          <cell r="F75">
            <v>134179.07999999999</v>
          </cell>
          <cell r="G75">
            <v>126019.81</v>
          </cell>
        </row>
        <row r="76">
          <cell r="B76" t="str">
            <v>XS5211</v>
          </cell>
          <cell r="C76">
            <v>339.56</v>
          </cell>
          <cell r="D76">
            <v>8466</v>
          </cell>
          <cell r="E76">
            <v>0</v>
          </cell>
          <cell r="F76">
            <v>8805.56</v>
          </cell>
          <cell r="G76">
            <v>0</v>
          </cell>
        </row>
        <row r="77">
          <cell r="B77" t="str">
            <v>XS5212</v>
          </cell>
          <cell r="C77">
            <v>1.46</v>
          </cell>
          <cell r="D77">
            <v>13566</v>
          </cell>
          <cell r="E77">
            <v>0</v>
          </cell>
          <cell r="F77">
            <v>13567.46</v>
          </cell>
          <cell r="G77">
            <v>0</v>
          </cell>
        </row>
        <row r="78">
          <cell r="B78" t="str">
            <v>XT4018</v>
          </cell>
          <cell r="C78">
            <v>0</v>
          </cell>
          <cell r="D78">
            <v>25520</v>
          </cell>
          <cell r="E78">
            <v>0</v>
          </cell>
          <cell r="F78">
            <v>25520</v>
          </cell>
          <cell r="G78">
            <v>25520</v>
          </cell>
        </row>
        <row r="79">
          <cell r="B79" t="str">
            <v>XT4019</v>
          </cell>
          <cell r="C79">
            <v>7454.4</v>
          </cell>
          <cell r="D79">
            <v>127600</v>
          </cell>
          <cell r="E79">
            <v>0</v>
          </cell>
          <cell r="F79">
            <v>135054.39999999999</v>
          </cell>
          <cell r="G79">
            <v>127600</v>
          </cell>
        </row>
        <row r="80">
          <cell r="B80" t="str">
            <v>XT4020</v>
          </cell>
          <cell r="C80">
            <v>0</v>
          </cell>
          <cell r="D80">
            <v>78850</v>
          </cell>
          <cell r="E80">
            <v>0</v>
          </cell>
          <cell r="F80">
            <v>78850</v>
          </cell>
          <cell r="G80">
            <v>78850</v>
          </cell>
        </row>
        <row r="81">
          <cell r="B81" t="str">
            <v>XT4023</v>
          </cell>
          <cell r="C81">
            <v>4387.45</v>
          </cell>
          <cell r="D81">
            <v>37228.15</v>
          </cell>
          <cell r="E81">
            <v>0</v>
          </cell>
          <cell r="F81">
            <v>41615.599999999999</v>
          </cell>
          <cell r="G81">
            <v>37228.15</v>
          </cell>
        </row>
        <row r="82">
          <cell r="B82" t="str">
            <v>XT4024</v>
          </cell>
          <cell r="C82">
            <v>4007.8</v>
          </cell>
          <cell r="D82">
            <v>92091.43</v>
          </cell>
          <cell r="E82">
            <v>0</v>
          </cell>
          <cell r="F82">
            <v>96099.23</v>
          </cell>
          <cell r="G82">
            <v>70367.259999999995</v>
          </cell>
        </row>
        <row r="83">
          <cell r="B83" t="str">
            <v>XT4029</v>
          </cell>
          <cell r="C83">
            <v>3058.13</v>
          </cell>
          <cell r="D83">
            <v>55560.6</v>
          </cell>
          <cell r="E83">
            <v>0</v>
          </cell>
          <cell r="F83">
            <v>58618.73</v>
          </cell>
          <cell r="G83">
            <v>55560.6</v>
          </cell>
        </row>
        <row r="84">
          <cell r="B84" t="str">
            <v>XT4030</v>
          </cell>
          <cell r="C84">
            <v>3034</v>
          </cell>
          <cell r="D84">
            <v>211036.91</v>
          </cell>
          <cell r="E84">
            <v>-800</v>
          </cell>
          <cell r="F84">
            <v>213270.91</v>
          </cell>
          <cell r="G84">
            <v>210962.58</v>
          </cell>
        </row>
        <row r="85">
          <cell r="B85" t="str">
            <v>XT4031</v>
          </cell>
          <cell r="C85">
            <v>15567.43</v>
          </cell>
          <cell r="D85">
            <v>436831.62</v>
          </cell>
          <cell r="E85">
            <v>0</v>
          </cell>
          <cell r="F85">
            <v>452399.05</v>
          </cell>
          <cell r="G85">
            <v>346663.15</v>
          </cell>
        </row>
        <row r="86">
          <cell r="B86" t="str">
            <v>XT4032</v>
          </cell>
          <cell r="C86">
            <v>1185.47</v>
          </cell>
          <cell r="D86">
            <v>8405.25</v>
          </cell>
          <cell r="E86">
            <v>0</v>
          </cell>
          <cell r="F86">
            <v>9590.7199999999993</v>
          </cell>
          <cell r="G86">
            <v>8405.25</v>
          </cell>
        </row>
        <row r="87">
          <cell r="B87" t="str">
            <v>XT4033</v>
          </cell>
          <cell r="C87">
            <v>0</v>
          </cell>
          <cell r="D87">
            <v>47680.32</v>
          </cell>
          <cell r="E87">
            <v>0</v>
          </cell>
          <cell r="F87">
            <v>47680.32</v>
          </cell>
          <cell r="G87">
            <v>47676.87</v>
          </cell>
        </row>
      </sheetData>
      <sheetData sheetId="2" refreshError="1"/>
      <sheetData sheetId="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vision"/>
      <sheetName val="Instructions"/>
      <sheetName val="Escalation Rules"/>
      <sheetName val="SNC 300231119"/>
      <sheetName val="SNC 300213535"/>
      <sheetName val="Product Risk Assessment"/>
      <sheetName val="Supplier Risk Assessment"/>
      <sheetName val="Plan d'action"/>
      <sheetName val="Checklist Program Commodity"/>
      <sheetName val="Parameters"/>
      <sheetName val="Sub-commodities"/>
    </sheetNames>
    <sheetDataSet>
      <sheetData sheetId="0"/>
      <sheetData sheetId="1"/>
      <sheetData sheetId="2"/>
      <sheetData sheetId="3"/>
      <sheetData sheetId="4"/>
      <sheetData sheetId="5"/>
      <sheetData sheetId="6"/>
      <sheetData sheetId="7"/>
      <sheetData sheetId="8"/>
      <sheetData sheetId="9"/>
      <sheetData sheetId="10">
        <row r="2">
          <cell r="B2" t="str">
            <v>Argentina</v>
          </cell>
        </row>
        <row r="3">
          <cell r="B3" t="str">
            <v>Austria</v>
          </cell>
        </row>
        <row r="4">
          <cell r="B4" t="str">
            <v>Belgium</v>
          </cell>
        </row>
        <row r="5">
          <cell r="B5" t="str">
            <v>Bulgary</v>
          </cell>
        </row>
        <row r="6">
          <cell r="B6" t="str">
            <v>Brazil</v>
          </cell>
        </row>
        <row r="7">
          <cell r="B7" t="str">
            <v>Canada</v>
          </cell>
        </row>
        <row r="8">
          <cell r="B8" t="str">
            <v>China</v>
          </cell>
        </row>
        <row r="9">
          <cell r="B9" t="str">
            <v>Czech Republic</v>
          </cell>
        </row>
        <row r="10">
          <cell r="B10" t="str">
            <v>India</v>
          </cell>
        </row>
        <row r="11">
          <cell r="B11" t="str">
            <v>Israel</v>
          </cell>
        </row>
        <row r="12">
          <cell r="B12" t="str">
            <v>Italy</v>
          </cell>
        </row>
        <row r="13">
          <cell r="B13" t="str">
            <v>France</v>
          </cell>
        </row>
        <row r="14">
          <cell r="B14" t="str">
            <v>Germany</v>
          </cell>
        </row>
        <row r="15">
          <cell r="B15" t="str">
            <v>Hungary</v>
          </cell>
        </row>
        <row r="16">
          <cell r="B16" t="str">
            <v>Japan</v>
          </cell>
        </row>
        <row r="17">
          <cell r="B17" t="str">
            <v>Maroc</v>
          </cell>
        </row>
        <row r="18">
          <cell r="B18" t="str">
            <v>Mexico</v>
          </cell>
        </row>
        <row r="19">
          <cell r="B19" t="str">
            <v>Netherland</v>
          </cell>
        </row>
        <row r="20">
          <cell r="B20" t="str">
            <v>Poland</v>
          </cell>
        </row>
        <row r="21">
          <cell r="B21" t="str">
            <v>Portugal</v>
          </cell>
        </row>
        <row r="22">
          <cell r="B22" t="str">
            <v>Romania</v>
          </cell>
        </row>
        <row r="23">
          <cell r="B23" t="str">
            <v>Russia</v>
          </cell>
        </row>
        <row r="24">
          <cell r="B24" t="str">
            <v>Slovenia</v>
          </cell>
        </row>
        <row r="25">
          <cell r="B25" t="str">
            <v>Slovakia</v>
          </cell>
        </row>
        <row r="26">
          <cell r="B26" t="str">
            <v>South Korea</v>
          </cell>
        </row>
        <row r="27">
          <cell r="B27" t="str">
            <v>Spain</v>
          </cell>
        </row>
        <row r="28">
          <cell r="B28" t="str">
            <v>Switzerland</v>
          </cell>
        </row>
        <row r="29">
          <cell r="B29" t="str">
            <v>Taiwan</v>
          </cell>
        </row>
        <row r="30">
          <cell r="B30" t="str">
            <v>Tunisia</v>
          </cell>
        </row>
        <row r="31">
          <cell r="B31" t="str">
            <v>Turkey</v>
          </cell>
        </row>
        <row r="32">
          <cell r="B32" t="str">
            <v>Ukrania</v>
          </cell>
        </row>
        <row r="33">
          <cell r="B33" t="str">
            <v>United Kingdom</v>
          </cell>
        </row>
        <row r="34">
          <cell r="B34" t="str">
            <v>United States of America</v>
          </cell>
        </row>
      </sheetData>
      <sheetData sheetId="1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
      <sheetName val="PLAN"/>
      <sheetName val="Monat"/>
      <sheetName val="MSEK GAWD"/>
      <sheetName val="GAWD MSEK"/>
    </sheetNames>
    <sheetDataSet>
      <sheetData sheetId="0" refreshError="1">
        <row r="380">
          <cell r="D380">
            <v>114820.14234035018</v>
          </cell>
          <cell r="E380">
            <v>269023.84780049237</v>
          </cell>
          <cell r="F380">
            <v>212756.94119399178</v>
          </cell>
          <cell r="G380">
            <v>214016.52383502945</v>
          </cell>
          <cell r="H380">
            <v>225543.4782608696</v>
          </cell>
          <cell r="I380">
            <v>225543.4782608696</v>
          </cell>
          <cell r="J380">
            <v>225543.4782608696</v>
          </cell>
          <cell r="K380">
            <v>225543.4782608696</v>
          </cell>
          <cell r="L380">
            <v>225543.4782608696</v>
          </cell>
          <cell r="M380">
            <v>225543.4782608696</v>
          </cell>
          <cell r="N380">
            <v>225543.4782608696</v>
          </cell>
        </row>
        <row r="381">
          <cell r="D381">
            <v>0</v>
          </cell>
          <cell r="E381">
            <v>0</v>
          </cell>
          <cell r="F381">
            <v>0</v>
          </cell>
          <cell r="G381">
            <v>0</v>
          </cell>
          <cell r="H381">
            <v>0</v>
          </cell>
          <cell r="I381">
            <v>0</v>
          </cell>
          <cell r="J381">
            <v>0</v>
          </cell>
          <cell r="K381">
            <v>0</v>
          </cell>
          <cell r="L381">
            <v>0</v>
          </cell>
          <cell r="M381">
            <v>0</v>
          </cell>
          <cell r="N381">
            <v>0</v>
          </cell>
        </row>
        <row r="382">
          <cell r="D382">
            <v>0</v>
          </cell>
          <cell r="E382">
            <v>0</v>
          </cell>
          <cell r="F382">
            <v>0</v>
          </cell>
          <cell r="G382">
            <v>0</v>
          </cell>
          <cell r="H382">
            <v>0</v>
          </cell>
          <cell r="I382">
            <v>0</v>
          </cell>
          <cell r="J382">
            <v>0</v>
          </cell>
          <cell r="K382">
            <v>0</v>
          </cell>
          <cell r="L382">
            <v>0</v>
          </cell>
          <cell r="M382">
            <v>0</v>
          </cell>
          <cell r="N382">
            <v>0</v>
          </cell>
        </row>
        <row r="383">
          <cell r="D383">
            <v>0</v>
          </cell>
          <cell r="E383">
            <v>0</v>
          </cell>
          <cell r="F383">
            <v>0</v>
          </cell>
          <cell r="G383">
            <v>0</v>
          </cell>
          <cell r="H383">
            <v>0</v>
          </cell>
          <cell r="I383">
            <v>0</v>
          </cell>
          <cell r="J383">
            <v>0</v>
          </cell>
          <cell r="K383">
            <v>0</v>
          </cell>
          <cell r="L383">
            <v>0</v>
          </cell>
          <cell r="M383">
            <v>0</v>
          </cell>
          <cell r="N383">
            <v>0</v>
          </cell>
        </row>
        <row r="384">
          <cell r="D384">
            <v>0</v>
          </cell>
          <cell r="E384">
            <v>0</v>
          </cell>
          <cell r="F384">
            <v>0</v>
          </cell>
          <cell r="G384">
            <v>0</v>
          </cell>
          <cell r="H384">
            <v>0</v>
          </cell>
          <cell r="I384">
            <v>0</v>
          </cell>
          <cell r="J384">
            <v>0</v>
          </cell>
          <cell r="K384">
            <v>0</v>
          </cell>
          <cell r="L384">
            <v>0</v>
          </cell>
          <cell r="M384">
            <v>0</v>
          </cell>
          <cell r="N384">
            <v>0</v>
          </cell>
        </row>
        <row r="385">
          <cell r="D385">
            <v>0</v>
          </cell>
          <cell r="E385">
            <v>0</v>
          </cell>
          <cell r="F385">
            <v>0</v>
          </cell>
          <cell r="G385">
            <v>0</v>
          </cell>
          <cell r="H385">
            <v>0</v>
          </cell>
          <cell r="I385">
            <v>0</v>
          </cell>
          <cell r="J385">
            <v>0</v>
          </cell>
          <cell r="K385">
            <v>0</v>
          </cell>
          <cell r="L385">
            <v>0</v>
          </cell>
          <cell r="M385">
            <v>0</v>
          </cell>
          <cell r="N385">
            <v>0</v>
          </cell>
        </row>
        <row r="386">
          <cell r="D386">
            <v>0</v>
          </cell>
          <cell r="E386">
            <v>0</v>
          </cell>
          <cell r="F386">
            <v>0</v>
          </cell>
          <cell r="G386">
            <v>0</v>
          </cell>
          <cell r="H386">
            <v>0</v>
          </cell>
          <cell r="I386">
            <v>0</v>
          </cell>
          <cell r="J386">
            <v>0</v>
          </cell>
          <cell r="K386">
            <v>0</v>
          </cell>
          <cell r="L386">
            <v>0</v>
          </cell>
          <cell r="M386">
            <v>0</v>
          </cell>
          <cell r="N386">
            <v>0</v>
          </cell>
        </row>
        <row r="387">
          <cell r="D387">
            <v>0</v>
          </cell>
          <cell r="E387">
            <v>0</v>
          </cell>
          <cell r="F387">
            <v>0</v>
          </cell>
          <cell r="G387">
            <v>0</v>
          </cell>
          <cell r="H387">
            <v>0</v>
          </cell>
          <cell r="I387">
            <v>0</v>
          </cell>
          <cell r="J387">
            <v>0</v>
          </cell>
          <cell r="K387">
            <v>0</v>
          </cell>
          <cell r="L387">
            <v>0</v>
          </cell>
          <cell r="M387">
            <v>0</v>
          </cell>
          <cell r="N387">
            <v>0</v>
          </cell>
        </row>
        <row r="388">
          <cell r="D388">
            <v>0</v>
          </cell>
          <cell r="E388">
            <v>0</v>
          </cell>
          <cell r="F388">
            <v>0</v>
          </cell>
          <cell r="G388">
            <v>0</v>
          </cell>
          <cell r="H388">
            <v>0</v>
          </cell>
          <cell r="I388">
            <v>0</v>
          </cell>
          <cell r="J388">
            <v>0</v>
          </cell>
          <cell r="K388">
            <v>0</v>
          </cell>
          <cell r="L388">
            <v>0</v>
          </cell>
          <cell r="M388">
            <v>0</v>
          </cell>
          <cell r="N388">
            <v>0</v>
          </cell>
        </row>
        <row r="389">
          <cell r="D389">
            <v>0</v>
          </cell>
          <cell r="E389">
            <v>0</v>
          </cell>
          <cell r="F389">
            <v>0</v>
          </cell>
          <cell r="G389">
            <v>0</v>
          </cell>
          <cell r="H389">
            <v>0</v>
          </cell>
          <cell r="I389">
            <v>0</v>
          </cell>
          <cell r="J389">
            <v>0</v>
          </cell>
          <cell r="K389">
            <v>0</v>
          </cell>
          <cell r="L389">
            <v>0</v>
          </cell>
          <cell r="M389">
            <v>0</v>
          </cell>
          <cell r="N389">
            <v>0</v>
          </cell>
        </row>
        <row r="390">
          <cell r="D390">
            <v>0</v>
          </cell>
          <cell r="E390">
            <v>0</v>
          </cell>
          <cell r="F390">
            <v>0</v>
          </cell>
          <cell r="G390">
            <v>0</v>
          </cell>
          <cell r="H390">
            <v>0</v>
          </cell>
          <cell r="I390">
            <v>0</v>
          </cell>
          <cell r="J390">
            <v>0</v>
          </cell>
          <cell r="K390">
            <v>0</v>
          </cell>
          <cell r="L390">
            <v>0</v>
          </cell>
          <cell r="M390">
            <v>0</v>
          </cell>
          <cell r="N390">
            <v>0</v>
          </cell>
        </row>
      </sheetData>
      <sheetData sheetId="1"/>
      <sheetData sheetId="2"/>
      <sheetData sheetId="3"/>
      <sheetData sheetId="4"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 2003"/>
      <sheetName val="Masch. neu"/>
      <sheetName val="Allgemein"/>
      <sheetName val="Prüflaufstandard"/>
      <sheetName val="Modul1"/>
    </sheetNames>
    <sheetDataSet>
      <sheetData sheetId="0"/>
      <sheetData sheetId="1"/>
      <sheetData sheetId="2">
        <row r="72">
          <cell r="A72" t="str">
            <v>ABB4</v>
          </cell>
          <cell r="C72">
            <v>92</v>
          </cell>
        </row>
        <row r="73">
          <cell r="A73" t="str">
            <v>BBC1</v>
          </cell>
          <cell r="C73">
            <v>78</v>
          </cell>
        </row>
        <row r="74">
          <cell r="A74" t="str">
            <v>BBC2</v>
          </cell>
          <cell r="C74">
            <v>121</v>
          </cell>
        </row>
        <row r="75">
          <cell r="A75" t="str">
            <v>BBC3</v>
          </cell>
          <cell r="C75">
            <v>108</v>
          </cell>
        </row>
        <row r="76">
          <cell r="A76" t="str">
            <v>Öl</v>
          </cell>
          <cell r="C76">
            <v>25</v>
          </cell>
        </row>
        <row r="77">
          <cell r="A77" t="str">
            <v>Reibwert</v>
          </cell>
          <cell r="C77">
            <v>8</v>
          </cell>
        </row>
        <row r="78">
          <cell r="A78" t="str">
            <v>RWP</v>
          </cell>
          <cell r="C78">
            <v>78</v>
          </cell>
        </row>
        <row r="79">
          <cell r="A79" t="str">
            <v>Schaltkraft</v>
          </cell>
          <cell r="C79">
            <v>10</v>
          </cell>
        </row>
        <row r="80">
          <cell r="A80" t="str">
            <v>Synchron</v>
          </cell>
          <cell r="C80">
            <v>11</v>
          </cell>
        </row>
        <row r="81">
          <cell r="A81" t="str">
            <v>Tragbild</v>
          </cell>
          <cell r="C81">
            <v>9</v>
          </cell>
        </row>
        <row r="82">
          <cell r="A82" t="str">
            <v>VMP1</v>
          </cell>
          <cell r="C82">
            <v>92</v>
          </cell>
        </row>
        <row r="83">
          <cell r="A83" t="str">
            <v>VMP2</v>
          </cell>
          <cell r="C83">
            <v>79</v>
          </cell>
        </row>
        <row r="84">
          <cell r="A84" t="str">
            <v>VMP3</v>
          </cell>
          <cell r="C84">
            <v>75</v>
          </cell>
        </row>
        <row r="85">
          <cell r="A85" t="str">
            <v>VMP4</v>
          </cell>
          <cell r="C85">
            <v>97</v>
          </cell>
        </row>
        <row r="86">
          <cell r="A86" t="str">
            <v>VMP5</v>
          </cell>
          <cell r="C86">
            <v>75</v>
          </cell>
        </row>
        <row r="87">
          <cell r="A87" t="str">
            <v>WDR</v>
          </cell>
          <cell r="C87">
            <v>14</v>
          </cell>
        </row>
      </sheetData>
      <sheetData sheetId="3"/>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3101_1"/>
      <sheetName val="003427"/>
      <sheetName val="Retroplanning by part"/>
      <sheetName val="Lists"/>
      <sheetName val="Synthesis"/>
      <sheetName val="Action Plan"/>
      <sheetName val="PART 1"/>
      <sheetName val="PART 2"/>
      <sheetName val="PART 3"/>
      <sheetName val="PART 4"/>
      <sheetName val="PART 5"/>
      <sheetName val="PART 6"/>
      <sheetName val="PART 7"/>
      <sheetName val="PART 8"/>
      <sheetName val="PART 9"/>
      <sheetName val="PART 10"/>
      <sheetName val="PART 11"/>
      <sheetName val="PART 12"/>
      <sheetName val="PART 13"/>
      <sheetName val="PART 14"/>
      <sheetName val="PART 15"/>
      <sheetName val="PART 16"/>
      <sheetName val="PART 17"/>
      <sheetName val="PART 18"/>
      <sheetName val="PART 19"/>
      <sheetName val="PART 20"/>
      <sheetName val="PART 21"/>
      <sheetName val="PART 22"/>
      <sheetName val="PART 23"/>
      <sheetName val="PART 24"/>
      <sheetName val="PART 25"/>
      <sheetName val="PART 26"/>
      <sheetName val="PART 27"/>
      <sheetName val="PART 28"/>
      <sheetName val="PART 29"/>
      <sheetName val="PART 30"/>
      <sheetName val="PART 31"/>
      <sheetName val="PART 32"/>
      <sheetName val="PART 33"/>
      <sheetName val="PART 34"/>
      <sheetName val="PART 35"/>
      <sheetName val="PART 36"/>
      <sheetName val="PART 37"/>
      <sheetName val="PART 38"/>
      <sheetName val="PART 39"/>
      <sheetName val="PART 40"/>
      <sheetName val="PART 41"/>
      <sheetName val="PART 42"/>
      <sheetName val="PART 43"/>
      <sheetName val="PART 44"/>
      <sheetName val="PART 45"/>
      <sheetName val="PART 46"/>
      <sheetName val="PART 47"/>
      <sheetName val="PART 48"/>
      <sheetName val="PART 49"/>
      <sheetName val="PART 50"/>
      <sheetName val="PU activities Lead times"/>
      <sheetName val="Steps Lead-Time"/>
    </sheetNames>
    <sheetDataSet>
      <sheetData sheetId="0"/>
      <sheetData sheetId="1"/>
      <sheetData sheetId="2">
        <row r="25">
          <cell r="AB25" t="str">
            <v>C/O</v>
          </cell>
        </row>
        <row r="26">
          <cell r="AB26" t="str">
            <v>N</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4">
          <cell r="L4" t="str">
            <v xml:space="preserve">Castings_sheetmetals
</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ppe Jahr"/>
      <sheetName val="Analyse"/>
      <sheetName val="Ch Gruppe Jahr"/>
      <sheetName val="Ch Gruppe Jahr in %"/>
      <sheetName val="Ch GETRAG UNITS"/>
      <sheetName val="Ch GETRAG UNITS GM"/>
      <sheetName val="Ch GETRAG UNITS BMW"/>
      <sheetName val="Ch GETRAG UNITS VW-AUDI"/>
      <sheetName val="Ch GETRAG UNITS DC"/>
      <sheetName val="Ch GETRAG UNITS FORD"/>
      <sheetName val="Ch GETRAG UNITS CUMMINS"/>
      <sheetName val="Ch GETRAG UNITS OTHERS"/>
      <sheetName val="Gruppe Monat"/>
      <sheetName val="GETRAG Lbg"/>
      <sheetName val="Ch GETRAG Lbg"/>
      <sheetName val="GETRAG Rbg"/>
      <sheetName val="Ch GETRAG Rbg"/>
      <sheetName val="GETRAG Nst"/>
      <sheetName val="Ch GETRAG Nst"/>
      <sheetName val="GETRAG BW"/>
      <sheetName val="Ch GETRAG BW"/>
      <sheetName val="GST"/>
      <sheetName val="Ch GST"/>
      <sheetName val="GETRAG SpA"/>
      <sheetName val="Ch GETRAG SpA"/>
      <sheetName val="GETRAG USA"/>
      <sheetName val="Ch GETRAG USA"/>
      <sheetName val="GPG_HI-TECH"/>
      <sheetName val="Ch GPG"/>
      <sheetName val="Ch HI-TECH"/>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1">
          <cell r="B1" t="str">
            <v>UNITS</v>
          </cell>
          <cell r="E1" t="str">
            <v>GETRAG Ludwigsburg</v>
          </cell>
          <cell r="L1" t="str">
            <v>PLAN / FC (9+3) 2003</v>
          </cell>
          <cell r="Q1">
            <v>38008</v>
          </cell>
        </row>
        <row r="4">
          <cell r="D4" t="str">
            <v>JAN</v>
          </cell>
          <cell r="E4" t="str">
            <v>FEB</v>
          </cell>
          <cell r="F4" t="str">
            <v>MAR</v>
          </cell>
          <cell r="G4" t="str">
            <v>APR</v>
          </cell>
          <cell r="H4" t="str">
            <v>MAY</v>
          </cell>
          <cell r="I4" t="str">
            <v>JUN</v>
          </cell>
          <cell r="J4" t="str">
            <v>JUL</v>
          </cell>
          <cell r="K4" t="str">
            <v>AUG</v>
          </cell>
          <cell r="L4" t="str">
            <v>SEP</v>
          </cell>
          <cell r="M4" t="str">
            <v>OCT</v>
          </cell>
          <cell r="N4" t="str">
            <v>NOV</v>
          </cell>
          <cell r="O4" t="str">
            <v>DEC</v>
          </cell>
          <cell r="P4">
            <v>2003</v>
          </cell>
          <cell r="Q4">
            <v>2003</v>
          </cell>
          <cell r="R4">
            <v>2003</v>
          </cell>
        </row>
        <row r="5">
          <cell r="D5">
            <v>0</v>
          </cell>
          <cell r="E5">
            <v>0</v>
          </cell>
          <cell r="F5">
            <v>0</v>
          </cell>
          <cell r="G5">
            <v>0</v>
          </cell>
          <cell r="H5">
            <v>0</v>
          </cell>
          <cell r="I5">
            <v>0</v>
          </cell>
          <cell r="J5">
            <v>0</v>
          </cell>
          <cell r="K5">
            <v>0</v>
          </cell>
          <cell r="L5">
            <v>9</v>
          </cell>
          <cell r="M5">
            <v>0</v>
          </cell>
          <cell r="N5">
            <v>0</v>
          </cell>
          <cell r="P5" t="str">
            <v>1 - 9</v>
          </cell>
          <cell r="Q5" t="str">
            <v>10 - 12</v>
          </cell>
        </row>
        <row r="6">
          <cell r="D6" t="str">
            <v>PLAN</v>
          </cell>
          <cell r="E6" t="str">
            <v>PLAN</v>
          </cell>
          <cell r="F6" t="str">
            <v>PLAN</v>
          </cell>
          <cell r="G6" t="str">
            <v>PLAN</v>
          </cell>
          <cell r="H6" t="str">
            <v>PLAN</v>
          </cell>
          <cell r="I6" t="str">
            <v>PLAN</v>
          </cell>
          <cell r="J6" t="str">
            <v>PLAN</v>
          </cell>
          <cell r="K6" t="str">
            <v>PLAN</v>
          </cell>
          <cell r="L6" t="str">
            <v>PLAN</v>
          </cell>
          <cell r="M6" t="str">
            <v>PLAN</v>
          </cell>
          <cell r="N6" t="str">
            <v>PLAN</v>
          </cell>
          <cell r="O6" t="str">
            <v>PLAN</v>
          </cell>
          <cell r="P6" t="str">
            <v>PLAN</v>
          </cell>
          <cell r="Q6" t="str">
            <v>PLAN</v>
          </cell>
          <cell r="R6" t="str">
            <v>PLAN</v>
          </cell>
        </row>
        <row r="7">
          <cell r="B7" t="str">
            <v>CUSTOMER</v>
          </cell>
          <cell r="C7" t="str">
            <v>PRODUCT</v>
          </cell>
          <cell r="D7" t="str">
            <v>ACTUAL</v>
          </cell>
          <cell r="E7" t="str">
            <v>ACTUAL</v>
          </cell>
          <cell r="F7" t="str">
            <v>ACTUAL</v>
          </cell>
          <cell r="G7" t="str">
            <v>ACTUAL</v>
          </cell>
          <cell r="H7" t="str">
            <v>ACTUAL</v>
          </cell>
          <cell r="I7" t="str">
            <v>ACTUAL</v>
          </cell>
          <cell r="J7" t="str">
            <v>ACTUAL</v>
          </cell>
          <cell r="K7" t="str">
            <v>ACTUAL</v>
          </cell>
          <cell r="L7" t="str">
            <v>ACTUAL</v>
          </cell>
          <cell r="M7" t="str">
            <v>FC</v>
          </cell>
          <cell r="N7" t="str">
            <v>FC</v>
          </cell>
          <cell r="O7" t="str">
            <v>FC</v>
          </cell>
          <cell r="P7" t="str">
            <v>ACTUAL</v>
          </cell>
          <cell r="Q7" t="str">
            <v>FC</v>
          </cell>
          <cell r="R7" t="str">
            <v>FC</v>
          </cell>
        </row>
        <row r="8">
          <cell r="C8" t="str">
            <v>GROUP</v>
          </cell>
          <cell r="D8" t="str">
            <v>DIFF.</v>
          </cell>
          <cell r="E8" t="str">
            <v>DIFF.</v>
          </cell>
          <cell r="F8" t="str">
            <v>DIFF.</v>
          </cell>
          <cell r="G8" t="str">
            <v>DIFF.</v>
          </cell>
          <cell r="H8" t="str">
            <v>DIFF.</v>
          </cell>
          <cell r="I8" t="str">
            <v>DIFF.</v>
          </cell>
          <cell r="J8" t="str">
            <v>DIFF.</v>
          </cell>
          <cell r="K8" t="str">
            <v>DIFF.</v>
          </cell>
          <cell r="L8" t="str">
            <v>DIFF.</v>
          </cell>
          <cell r="M8" t="str">
            <v>DIFF.</v>
          </cell>
          <cell r="N8" t="str">
            <v>DIFF.</v>
          </cell>
          <cell r="O8" t="str">
            <v>DIFF.</v>
          </cell>
          <cell r="P8" t="str">
            <v>DIFF.</v>
          </cell>
          <cell r="Q8" t="str">
            <v>DIFF.</v>
          </cell>
          <cell r="R8" t="str">
            <v>DIFF.</v>
          </cell>
        </row>
        <row r="9">
          <cell r="P9">
            <v>139416</v>
          </cell>
          <cell r="Q9">
            <v>35584</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ahlungsplan"/>
      <sheetName val="Zahlungsplan M GmbH"/>
      <sheetName val="Cost Break-Down"/>
      <sheetName val="Info Abgrenzung LEK"/>
    </sheetNames>
    <sheetDataSet>
      <sheetData sheetId="0"/>
      <sheetData sheetId="1" refreshError="1"/>
      <sheetData sheetId="2">
        <row r="19">
          <cell r="V19">
            <v>5256044</v>
          </cell>
        </row>
      </sheetData>
      <sheetData sheetId="3"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MN-RH"/>
      <sheetName val="Co-rates"/>
      <sheetName val="Cap &amp; Tool"/>
      <sheetName val="Working"/>
      <sheetName val="ROIC ACT"/>
      <sheetName val="ROIC GF"/>
      <sheetName val="Key FIN"/>
      <sheetName val="NBA FX Sensitivity"/>
      <sheetName val="Pgm FIN"/>
      <sheetName val="Sum FIN"/>
      <sheetName val="Div 1"/>
      <sheetName val="Div 2"/>
      <sheetName val="Div 3"/>
      <sheetName val="Div 4"/>
      <sheetName val="BOM"/>
      <sheetName val="EXP"/>
      <sheetName val="INV"/>
      <sheetName val="Capex"/>
      <sheetName val="Cost 1"/>
      <sheetName val="Cost 2"/>
      <sheetName val="Cost 3"/>
      <sheetName val="Cost 4"/>
      <sheetName val="Cost 5"/>
      <sheetName val="Cost 6"/>
      <sheetName val="Cost 7"/>
      <sheetName val="Cost 8"/>
      <sheetName val="Cost 9"/>
      <sheetName val="Cost 10"/>
      <sheetName val="Cost 11"/>
      <sheetName val="Cost 12"/>
      <sheetName val="Cost 13"/>
      <sheetName val="Cost 14"/>
      <sheetName val="Cost 15"/>
      <sheetName val="Cost 16"/>
      <sheetName val="Cost 17"/>
      <sheetName val="Cost 18"/>
      <sheetName val="Cost 19"/>
      <sheetName val="Cost 20"/>
      <sheetName val="Cost 21"/>
    </sheetNames>
    <sheetDataSet>
      <sheetData sheetId="0"/>
      <sheetData sheetId="1"/>
      <sheetData sheetId="2"/>
      <sheetData sheetId="3"/>
      <sheetData sheetId="4"/>
      <sheetData sheetId="5"/>
      <sheetData sheetId="6"/>
      <sheetData sheetId="7"/>
      <sheetData sheetId="8"/>
      <sheetData sheetId="9"/>
      <sheetData sheetId="10">
        <row r="13">
          <cell r="I13">
            <v>2020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
      <sheetName val="Summary_by_Operation_Clime"/>
      <sheetName val="Summary_by_Coy"/>
      <sheetName val="Rates"/>
    </sheetNames>
    <sheetDataSet>
      <sheetData sheetId="0" refreshError="1"/>
      <sheetData sheetId="1" refreshError="1"/>
      <sheetData sheetId="2" refreshError="1"/>
      <sheetData sheetId="3" refreshError="1">
        <row r="2">
          <cell r="A2" t="str">
            <v>AUD</v>
          </cell>
        </row>
        <row r="3">
          <cell r="A3" t="str">
            <v>EUR</v>
          </cell>
        </row>
        <row r="4">
          <cell r="A4" t="str">
            <v>GBP</v>
          </cell>
        </row>
        <row r="5">
          <cell r="A5" t="str">
            <v>JPY</v>
          </cell>
        </row>
        <row r="6">
          <cell r="A6" t="str">
            <v>MYR</v>
          </cell>
        </row>
        <row r="7">
          <cell r="A7" t="str">
            <v>PLN</v>
          </cell>
        </row>
        <row r="8">
          <cell r="A8" t="str">
            <v>THB</v>
          </cell>
        </row>
        <row r="9">
          <cell r="A9" t="str">
            <v>USD</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eit (1)"/>
      <sheetName val="Projekt (1)"/>
      <sheetName val="Tätigkeit (1)"/>
      <sheetName val="Auftrags-Nr"/>
      <sheetName val="Urlaub"/>
      <sheetName val="Zeit (2)"/>
      <sheetName val="Projekt (2)"/>
      <sheetName val="Tätigkeit (2)"/>
      <sheetName val="Zeit (3)"/>
      <sheetName val="Projekt (3)"/>
      <sheetName val="Tätigkeit (3)"/>
      <sheetName val="Zeit (4)"/>
      <sheetName val="Projekt (4)"/>
      <sheetName val="Tätigkeit (4)"/>
      <sheetName val="Zeit (5)"/>
      <sheetName val="Projekt (5)"/>
      <sheetName val="Tätigkeit (5)"/>
      <sheetName val="Zeit (6)"/>
      <sheetName val="Projekt (6)"/>
      <sheetName val="Tätigkeit (6)"/>
      <sheetName val="Zeit (7)"/>
      <sheetName val="Projekt (7)"/>
      <sheetName val="Tätigkeit (7)"/>
      <sheetName val="Zeit (8)"/>
      <sheetName val="Projekt (8)"/>
      <sheetName val="Tätigkeit (8)"/>
      <sheetName val="Zeit (9)"/>
      <sheetName val="Projekt (9)"/>
      <sheetName val="Tätigkeit (9)"/>
      <sheetName val="Zeit (10)"/>
      <sheetName val="Projekt (10)"/>
      <sheetName val="Tätigkeit (10)"/>
      <sheetName val="Zeit (11)"/>
      <sheetName val="Projekt (11)"/>
      <sheetName val="Tätigkeit (11)"/>
      <sheetName val="Zeit (12)"/>
      <sheetName val="Projekt (12)"/>
      <sheetName val="Tätigkeit (12)"/>
    </sheetNames>
    <sheetDataSet>
      <sheetData sheetId="0"/>
      <sheetData sheetId="1"/>
      <sheetData sheetId="2"/>
      <sheetData sheetId="3">
        <row r="2">
          <cell r="B2" t="str">
            <v>622B CSL</v>
          </cell>
        </row>
        <row r="3">
          <cell r="B3" t="str">
            <v>622B Hotline</v>
          </cell>
        </row>
        <row r="4">
          <cell r="B4" t="str">
            <v>AMT-452 BS2</v>
          </cell>
        </row>
        <row r="5">
          <cell r="B5" t="str">
            <v>AMT-452 BS2 PL</v>
          </cell>
        </row>
        <row r="6">
          <cell r="B6" t="str">
            <v>AMT-452 BS3</v>
          </cell>
        </row>
        <row r="7">
          <cell r="B7" t="str">
            <v>AMT-452 BS3 PL</v>
          </cell>
        </row>
        <row r="8">
          <cell r="B8" t="str">
            <v>AMT-453 BS2</v>
          </cell>
        </row>
        <row r="9">
          <cell r="B9" t="str">
            <v>AMT-453 BS2 PL</v>
          </cell>
        </row>
        <row r="10">
          <cell r="B10" t="str">
            <v>AMT-453 BS3</v>
          </cell>
        </row>
        <row r="11">
          <cell r="B11" t="str">
            <v>AMT-453 BS3 PL</v>
          </cell>
        </row>
        <row r="12">
          <cell r="B12" t="str">
            <v>DKG-430</v>
          </cell>
        </row>
        <row r="13">
          <cell r="B13" t="str">
            <v>ECOTARGET 501</v>
          </cell>
        </row>
        <row r="14">
          <cell r="B14" t="str">
            <v xml:space="preserve">Eletrical Assist </v>
          </cell>
        </row>
        <row r="15">
          <cell r="B15" t="str">
            <v>IVT-530</v>
          </cell>
        </row>
        <row r="16">
          <cell r="B16" t="str">
            <v>Mondeo-ASG®</v>
          </cell>
        </row>
        <row r="17">
          <cell r="B17" t="str">
            <v>Patentbearbeitung</v>
          </cell>
        </row>
        <row r="18">
          <cell r="B18" t="str">
            <v>Projekt 247</v>
          </cell>
        </row>
        <row r="19">
          <cell r="B19" t="str">
            <v>Projekt 247 Konstruktion BSA</v>
          </cell>
        </row>
        <row r="20">
          <cell r="B20" t="str">
            <v>Projekt 247 Konstruktion BSB</v>
          </cell>
        </row>
        <row r="21">
          <cell r="B21" t="str">
            <v>Projekt 247 Software BSA</v>
          </cell>
        </row>
        <row r="22">
          <cell r="B22" t="str">
            <v>Projekt 247 Software BSB</v>
          </cell>
        </row>
        <row r="23">
          <cell r="B23" t="str">
            <v>Projekt 470</v>
          </cell>
        </row>
        <row r="24">
          <cell r="B24" t="str">
            <v>Projekt 501</v>
          </cell>
        </row>
        <row r="25">
          <cell r="B25" t="str">
            <v>Projekt 622B</v>
          </cell>
        </row>
        <row r="26">
          <cell r="B26" t="str">
            <v>Serienbetreuung 431</v>
          </cell>
        </row>
        <row r="27">
          <cell r="B27" t="str">
            <v>Urlaub</v>
          </cell>
        </row>
        <row r="28">
          <cell r="B28" t="str">
            <v>Weiterbildung</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S"/>
      <sheetName val="Pivottable"/>
      <sheetName val="OSG"/>
      <sheetName val="Indirect"/>
      <sheetName val="Capital"/>
      <sheetName val="Currency"/>
      <sheetName val="Spend Summary"/>
      <sheetName val="2008 Forecast"/>
      <sheetName val="Ext Commodity 2008"/>
      <sheetName val="CRP TTG 2008"/>
      <sheetName val="FG Vol 2008"/>
      <sheetName val="BRP Hub 400-800"/>
      <sheetName val="BRP Hub Renegade"/>
      <sheetName val="BRP RDU 400-800-Renegade"/>
      <sheetName val="BRP FDU 400-800-Renegade"/>
      <sheetName val="DCX C-Segment"/>
      <sheetName val="DCX JK Front"/>
      <sheetName val="DCX JK Rear"/>
      <sheetName val="Nissan ZW-QW"/>
      <sheetName val="Ford P415"/>
      <sheetName val="Dodge Viper"/>
      <sheetName val="Ford Gear Blank"/>
      <sheetName val="Material Effect Bud"/>
      <sheetName val="Carolina Forge"/>
      <sheetName val="Citation Iron"/>
      <sheetName val="ThyssenKrupp"/>
      <sheetName val="Carbo"/>
      <sheetName val="Eaton"/>
      <sheetName val="Viking"/>
      <sheetName val="Basic Alum"/>
      <sheetName val="Citation Alum"/>
      <sheetName val="Paragon Alum"/>
    </sheetNames>
    <sheetDataSet>
      <sheetData sheetId="0"/>
      <sheetData sheetId="1"/>
      <sheetData sheetId="2"/>
      <sheetData sheetId="3"/>
      <sheetData sheetId="4"/>
      <sheetData sheetId="5"/>
      <sheetData sheetId="6"/>
      <sheetData sheetId="7"/>
      <sheetData sheetId="8"/>
      <sheetData sheetId="9"/>
      <sheetData sheetId="10"/>
      <sheetData sheetId="11">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10105940S2391</v>
          </cell>
          <cell r="AC5">
            <v>9880</v>
          </cell>
          <cell r="AD5">
            <v>14060</v>
          </cell>
          <cell r="AE5">
            <v>23560</v>
          </cell>
          <cell r="AF5">
            <v>18240</v>
          </cell>
          <cell r="AG5">
            <v>0</v>
          </cell>
          <cell r="AH5">
            <v>0</v>
          </cell>
          <cell r="AI5">
            <v>0</v>
          </cell>
          <cell r="AJ5">
            <v>0</v>
          </cell>
          <cell r="AK5">
            <v>0</v>
          </cell>
          <cell r="AL5">
            <v>0</v>
          </cell>
          <cell r="AM5">
            <v>0</v>
          </cell>
          <cell r="AN5">
            <v>0</v>
          </cell>
          <cell r="AO5">
            <v>65740</v>
          </cell>
          <cell r="AP5">
            <v>271506.2</v>
          </cell>
          <cell r="AQ5">
            <v>0</v>
          </cell>
          <cell r="AR5">
            <v>0</v>
          </cell>
          <cell r="AS5">
            <v>0</v>
          </cell>
          <cell r="AT5">
            <v>0</v>
          </cell>
          <cell r="AU5">
            <v>0</v>
          </cell>
          <cell r="AV5">
            <v>0</v>
          </cell>
          <cell r="AW5">
            <v>0</v>
          </cell>
          <cell r="AX5">
            <v>0</v>
          </cell>
          <cell r="AY5">
            <v>0</v>
          </cell>
          <cell r="AZ5">
            <v>0</v>
          </cell>
          <cell r="BA5">
            <v>0</v>
          </cell>
          <cell r="BB5">
            <v>0</v>
          </cell>
          <cell r="BC5">
            <v>0</v>
          </cell>
          <cell r="BE5">
            <v>40804.400000000001</v>
          </cell>
          <cell r="BF5">
            <v>58067.799999999996</v>
          </cell>
          <cell r="BG5">
            <v>97302.8</v>
          </cell>
          <cell r="BH5">
            <v>75331.199999999997</v>
          </cell>
          <cell r="BI5">
            <v>0</v>
          </cell>
          <cell r="BJ5">
            <v>0</v>
          </cell>
          <cell r="BK5">
            <v>0</v>
          </cell>
          <cell r="BL5">
            <v>0</v>
          </cell>
          <cell r="BM5">
            <v>0</v>
          </cell>
          <cell r="BN5">
            <v>0</v>
          </cell>
          <cell r="BO5">
            <v>0</v>
          </cell>
          <cell r="BP5">
            <v>0</v>
          </cell>
          <cell r="BQ5">
            <v>271506.2</v>
          </cell>
        </row>
        <row r="6">
          <cell r="AB6" t="str">
            <v>10105940S2694</v>
          </cell>
          <cell r="AC6">
            <v>0</v>
          </cell>
          <cell r="AD6">
            <v>0</v>
          </cell>
          <cell r="AE6">
            <v>0</v>
          </cell>
          <cell r="AF6">
            <v>0</v>
          </cell>
          <cell r="AG6">
            <v>31160</v>
          </cell>
          <cell r="AH6">
            <v>31920</v>
          </cell>
          <cell r="AI6">
            <v>11020</v>
          </cell>
          <cell r="AJ6">
            <v>32300</v>
          </cell>
          <cell r="AK6">
            <v>31160</v>
          </cell>
          <cell r="AL6">
            <v>32300</v>
          </cell>
          <cell r="AM6">
            <v>17480</v>
          </cell>
          <cell r="AN6">
            <v>12920</v>
          </cell>
          <cell r="AO6">
            <v>200260</v>
          </cell>
          <cell r="AP6">
            <v>827073.79999999993</v>
          </cell>
          <cell r="AQ6">
            <v>0</v>
          </cell>
          <cell r="AR6">
            <v>0</v>
          </cell>
          <cell r="AS6">
            <v>0</v>
          </cell>
          <cell r="AT6">
            <v>0</v>
          </cell>
          <cell r="AU6">
            <v>47050.643387999997</v>
          </cell>
          <cell r="AV6">
            <v>48198.220055999998</v>
          </cell>
          <cell r="AW6">
            <v>16639.861685999997</v>
          </cell>
          <cell r="AX6">
            <v>48772.008389999995</v>
          </cell>
          <cell r="AY6">
            <v>47050.643387999997</v>
          </cell>
          <cell r="AZ6">
            <v>48772.008389999995</v>
          </cell>
          <cell r="BA6">
            <v>26394.263363999999</v>
          </cell>
          <cell r="BB6">
            <v>19508.803355999997</v>
          </cell>
          <cell r="BC6">
            <v>302386.45201799995</v>
          </cell>
          <cell r="BE6">
            <v>0</v>
          </cell>
          <cell r="BF6">
            <v>0</v>
          </cell>
          <cell r="BG6">
            <v>0</v>
          </cell>
          <cell r="BH6">
            <v>0</v>
          </cell>
          <cell r="BI6">
            <v>128690.8</v>
          </cell>
          <cell r="BJ6">
            <v>131829.6</v>
          </cell>
          <cell r="BK6">
            <v>45512.6</v>
          </cell>
          <cell r="BL6">
            <v>133399</v>
          </cell>
          <cell r="BM6">
            <v>128690.8</v>
          </cell>
          <cell r="BN6">
            <v>133399</v>
          </cell>
          <cell r="BO6">
            <v>72192.399999999994</v>
          </cell>
          <cell r="BP6">
            <v>53359.6</v>
          </cell>
          <cell r="BQ6">
            <v>827073.8</v>
          </cell>
        </row>
        <row r="7">
          <cell r="AB7" t="str">
            <v>10183767S2802</v>
          </cell>
          <cell r="AC7">
            <v>39520</v>
          </cell>
          <cell r="AD7">
            <v>56240</v>
          </cell>
          <cell r="AE7">
            <v>94240</v>
          </cell>
          <cell r="AF7">
            <v>72960</v>
          </cell>
          <cell r="AG7">
            <v>124640</v>
          </cell>
          <cell r="AH7">
            <v>127680</v>
          </cell>
          <cell r="AI7">
            <v>44080</v>
          </cell>
          <cell r="AJ7">
            <v>129200</v>
          </cell>
          <cell r="AK7">
            <v>124640</v>
          </cell>
          <cell r="AL7">
            <v>129200</v>
          </cell>
          <cell r="AM7">
            <v>69920</v>
          </cell>
          <cell r="AN7">
            <v>51680</v>
          </cell>
          <cell r="AO7">
            <v>1064000</v>
          </cell>
          <cell r="AP7">
            <v>75544</v>
          </cell>
          <cell r="AQ7">
            <v>0</v>
          </cell>
          <cell r="AR7">
            <v>0</v>
          </cell>
          <cell r="AS7">
            <v>0</v>
          </cell>
          <cell r="AT7">
            <v>0</v>
          </cell>
          <cell r="AU7">
            <v>0</v>
          </cell>
          <cell r="AV7">
            <v>0</v>
          </cell>
          <cell r="AW7">
            <v>0</v>
          </cell>
          <cell r="AX7">
            <v>0</v>
          </cell>
          <cell r="AY7">
            <v>0</v>
          </cell>
          <cell r="AZ7">
            <v>0</v>
          </cell>
          <cell r="BA7">
            <v>0</v>
          </cell>
          <cell r="BB7">
            <v>0</v>
          </cell>
          <cell r="BC7">
            <v>0</v>
          </cell>
          <cell r="BE7">
            <v>2805.9199999999996</v>
          </cell>
          <cell r="BF7">
            <v>3993.0399999999995</v>
          </cell>
          <cell r="BG7">
            <v>6691.0399999999991</v>
          </cell>
          <cell r="BH7">
            <v>5180.16</v>
          </cell>
          <cell r="BI7">
            <v>8849.4399999999987</v>
          </cell>
          <cell r="BJ7">
            <v>9065.2799999999988</v>
          </cell>
          <cell r="BK7">
            <v>3129.68</v>
          </cell>
          <cell r="BL7">
            <v>9173.1999999999989</v>
          </cell>
          <cell r="BM7">
            <v>8849.4399999999987</v>
          </cell>
          <cell r="BN7">
            <v>9173.1999999999989</v>
          </cell>
          <cell r="BO7">
            <v>4964.32</v>
          </cell>
          <cell r="BP7">
            <v>3669.2799999999997</v>
          </cell>
          <cell r="BQ7">
            <v>75543.999999999971</v>
          </cell>
        </row>
        <row r="8">
          <cell r="AB8" t="str">
            <v>F1585-999S1225</v>
          </cell>
          <cell r="AC8">
            <v>9880</v>
          </cell>
          <cell r="AD8">
            <v>14060</v>
          </cell>
          <cell r="AE8">
            <v>23560</v>
          </cell>
          <cell r="AF8">
            <v>18240</v>
          </cell>
          <cell r="AG8">
            <v>31160</v>
          </cell>
          <cell r="AH8">
            <v>31920</v>
          </cell>
          <cell r="AI8">
            <v>11020</v>
          </cell>
          <cell r="AJ8">
            <v>32300</v>
          </cell>
          <cell r="AK8">
            <v>31160</v>
          </cell>
          <cell r="AL8">
            <v>32300</v>
          </cell>
          <cell r="AM8">
            <v>17480</v>
          </cell>
          <cell r="AN8">
            <v>12920</v>
          </cell>
          <cell r="AO8">
            <v>266000</v>
          </cell>
          <cell r="AP8">
            <v>41762</v>
          </cell>
          <cell r="AQ8">
            <v>0</v>
          </cell>
          <cell r="AR8">
            <v>0</v>
          </cell>
          <cell r="AS8">
            <v>0</v>
          </cell>
          <cell r="AT8">
            <v>0</v>
          </cell>
          <cell r="AU8">
            <v>244.60599999999988</v>
          </cell>
          <cell r="AV8">
            <v>250.57199999999986</v>
          </cell>
          <cell r="AW8">
            <v>86.506999999999948</v>
          </cell>
          <cell r="AX8">
            <v>253.55499999999986</v>
          </cell>
          <cell r="AY8">
            <v>244.60599999999988</v>
          </cell>
          <cell r="AZ8">
            <v>253.55499999999986</v>
          </cell>
          <cell r="BA8">
            <v>137.21799999999993</v>
          </cell>
          <cell r="BB8">
            <v>101.42199999999994</v>
          </cell>
          <cell r="BC8">
            <v>1572.0409999999993</v>
          </cell>
          <cell r="BE8">
            <v>1551.16</v>
          </cell>
          <cell r="BF8">
            <v>2207.42</v>
          </cell>
          <cell r="BG8">
            <v>3698.92</v>
          </cell>
          <cell r="BH8">
            <v>2863.68</v>
          </cell>
          <cell r="BI8">
            <v>4892.12</v>
          </cell>
          <cell r="BJ8">
            <v>5011.4399999999996</v>
          </cell>
          <cell r="BK8">
            <v>1730.14</v>
          </cell>
          <cell r="BL8">
            <v>5071.1000000000004</v>
          </cell>
          <cell r="BM8">
            <v>4892.12</v>
          </cell>
          <cell r="BN8">
            <v>5071.1000000000004</v>
          </cell>
          <cell r="BO8">
            <v>2744.36</v>
          </cell>
          <cell r="BP8">
            <v>2028.44</v>
          </cell>
          <cell r="BQ8">
            <v>41762</v>
          </cell>
        </row>
        <row r="9">
          <cell r="AP9">
            <v>1215886</v>
          </cell>
        </row>
      </sheetData>
      <sheetData sheetId="12">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10117599S2391</v>
          </cell>
          <cell r="AC5">
            <v>520</v>
          </cell>
          <cell r="AD5">
            <v>740</v>
          </cell>
          <cell r="AE5">
            <v>1240</v>
          </cell>
          <cell r="AF5">
            <v>960</v>
          </cell>
          <cell r="AG5">
            <v>1640</v>
          </cell>
          <cell r="AH5">
            <v>0</v>
          </cell>
          <cell r="AI5">
            <v>0</v>
          </cell>
          <cell r="AJ5">
            <v>0</v>
          </cell>
          <cell r="AK5">
            <v>0</v>
          </cell>
          <cell r="AL5">
            <v>0</v>
          </cell>
          <cell r="AM5">
            <v>0</v>
          </cell>
          <cell r="AN5">
            <v>0</v>
          </cell>
          <cell r="AO5">
            <v>5100</v>
          </cell>
          <cell r="AP5">
            <v>36516</v>
          </cell>
          <cell r="AQ5">
            <v>0</v>
          </cell>
          <cell r="AR5">
            <v>0</v>
          </cell>
          <cell r="AS5">
            <v>0</v>
          </cell>
          <cell r="AT5">
            <v>0</v>
          </cell>
          <cell r="AU5">
            <v>0</v>
          </cell>
          <cell r="AV5">
            <v>0</v>
          </cell>
          <cell r="AW5">
            <v>0</v>
          </cell>
          <cell r="AX5">
            <v>0</v>
          </cell>
          <cell r="AY5">
            <v>0</v>
          </cell>
          <cell r="AZ5">
            <v>0</v>
          </cell>
          <cell r="BA5">
            <v>0</v>
          </cell>
          <cell r="BB5">
            <v>0</v>
          </cell>
          <cell r="BC5">
            <v>0</v>
          </cell>
          <cell r="BE5">
            <v>3723.2000000000003</v>
          </cell>
          <cell r="BF5">
            <v>5298.4000000000005</v>
          </cell>
          <cell r="BG5">
            <v>8878.4</v>
          </cell>
          <cell r="BH5">
            <v>6873.6</v>
          </cell>
          <cell r="BI5">
            <v>11742.4</v>
          </cell>
          <cell r="BJ5">
            <v>0</v>
          </cell>
          <cell r="BK5">
            <v>0</v>
          </cell>
          <cell r="BL5">
            <v>0</v>
          </cell>
          <cell r="BM5">
            <v>0</v>
          </cell>
          <cell r="BN5">
            <v>0</v>
          </cell>
          <cell r="BO5">
            <v>0</v>
          </cell>
          <cell r="BP5">
            <v>0</v>
          </cell>
          <cell r="BQ5">
            <v>36516</v>
          </cell>
        </row>
        <row r="6">
          <cell r="AB6" t="str">
            <v>10117599S2694</v>
          </cell>
          <cell r="AC6">
            <v>0</v>
          </cell>
          <cell r="AD6">
            <v>0</v>
          </cell>
          <cell r="AE6">
            <v>0</v>
          </cell>
          <cell r="AF6">
            <v>0</v>
          </cell>
          <cell r="AG6">
            <v>0</v>
          </cell>
          <cell r="AH6">
            <v>1680</v>
          </cell>
          <cell r="AI6">
            <v>580</v>
          </cell>
          <cell r="AJ6">
            <v>1700</v>
          </cell>
          <cell r="AK6">
            <v>1640</v>
          </cell>
          <cell r="AL6">
            <v>1700</v>
          </cell>
          <cell r="AM6">
            <v>920</v>
          </cell>
          <cell r="AN6">
            <v>680</v>
          </cell>
          <cell r="AO6">
            <v>8900</v>
          </cell>
          <cell r="AP6">
            <v>63724</v>
          </cell>
          <cell r="AQ6">
            <v>0</v>
          </cell>
          <cell r="AR6">
            <v>0</v>
          </cell>
          <cell r="AS6">
            <v>0</v>
          </cell>
          <cell r="AT6">
            <v>0</v>
          </cell>
          <cell r="AU6">
            <v>0</v>
          </cell>
          <cell r="AV6">
            <v>3830.3909280000003</v>
          </cell>
          <cell r="AW6">
            <v>1322.396868</v>
          </cell>
          <cell r="AX6">
            <v>3875.9908200000004</v>
          </cell>
          <cell r="AY6">
            <v>3739.1911440000003</v>
          </cell>
          <cell r="AZ6">
            <v>3875.9908200000004</v>
          </cell>
          <cell r="BA6">
            <v>2097.5950320000002</v>
          </cell>
          <cell r="BB6">
            <v>1550.396328</v>
          </cell>
          <cell r="BC6">
            <v>20291.951940000003</v>
          </cell>
          <cell r="BE6">
            <v>0</v>
          </cell>
          <cell r="BF6">
            <v>0</v>
          </cell>
          <cell r="BG6">
            <v>0</v>
          </cell>
          <cell r="BH6">
            <v>0</v>
          </cell>
          <cell r="BI6">
            <v>0</v>
          </cell>
          <cell r="BJ6">
            <v>12028.800000000001</v>
          </cell>
          <cell r="BK6">
            <v>4152.8</v>
          </cell>
          <cell r="BL6">
            <v>12172</v>
          </cell>
          <cell r="BM6">
            <v>11742.4</v>
          </cell>
          <cell r="BN6">
            <v>12172</v>
          </cell>
          <cell r="BO6">
            <v>6587.2</v>
          </cell>
          <cell r="BP6">
            <v>4868.8</v>
          </cell>
          <cell r="BQ6">
            <v>63724</v>
          </cell>
        </row>
        <row r="7">
          <cell r="AB7" t="str">
            <v>10183767S2802</v>
          </cell>
          <cell r="AC7">
            <v>2080</v>
          </cell>
          <cell r="AD7">
            <v>2960</v>
          </cell>
          <cell r="AE7">
            <v>4960</v>
          </cell>
          <cell r="AF7">
            <v>3840</v>
          </cell>
          <cell r="AG7">
            <v>6560</v>
          </cell>
          <cell r="AH7">
            <v>6720</v>
          </cell>
          <cell r="AI7">
            <v>2320</v>
          </cell>
          <cell r="AJ7">
            <v>6800</v>
          </cell>
          <cell r="AK7">
            <v>6560</v>
          </cell>
          <cell r="AL7">
            <v>6800</v>
          </cell>
          <cell r="AM7">
            <v>3680</v>
          </cell>
          <cell r="AN7">
            <v>2720</v>
          </cell>
          <cell r="AO7">
            <v>56000</v>
          </cell>
          <cell r="AP7">
            <v>3975.9999999999995</v>
          </cell>
          <cell r="AQ7">
            <v>0</v>
          </cell>
          <cell r="AR7">
            <v>0</v>
          </cell>
          <cell r="AS7">
            <v>0</v>
          </cell>
          <cell r="AT7">
            <v>0</v>
          </cell>
          <cell r="AU7">
            <v>0</v>
          </cell>
          <cell r="AV7">
            <v>0</v>
          </cell>
          <cell r="AW7">
            <v>0</v>
          </cell>
          <cell r="AX7">
            <v>0</v>
          </cell>
          <cell r="AY7">
            <v>0</v>
          </cell>
          <cell r="AZ7">
            <v>0</v>
          </cell>
          <cell r="BA7">
            <v>0</v>
          </cell>
          <cell r="BB7">
            <v>0</v>
          </cell>
          <cell r="BC7">
            <v>0</v>
          </cell>
          <cell r="BE7">
            <v>147.67999999999998</v>
          </cell>
          <cell r="BF7">
            <v>210.15999999999997</v>
          </cell>
          <cell r="BG7">
            <v>352.15999999999997</v>
          </cell>
          <cell r="BH7">
            <v>272.64</v>
          </cell>
          <cell r="BI7">
            <v>465.75999999999993</v>
          </cell>
          <cell r="BJ7">
            <v>477.11999999999995</v>
          </cell>
          <cell r="BK7">
            <v>164.72</v>
          </cell>
          <cell r="BL7">
            <v>482.79999999999995</v>
          </cell>
          <cell r="BM7">
            <v>465.75999999999993</v>
          </cell>
          <cell r="BN7">
            <v>482.79999999999995</v>
          </cell>
          <cell r="BO7">
            <v>261.27999999999997</v>
          </cell>
          <cell r="BP7">
            <v>193.11999999999998</v>
          </cell>
          <cell r="BQ7">
            <v>3975.9999999999991</v>
          </cell>
        </row>
        <row r="8">
          <cell r="AB8" t="str">
            <v>F1535-999S1225</v>
          </cell>
          <cell r="AC8">
            <v>520</v>
          </cell>
          <cell r="AD8">
            <v>740</v>
          </cell>
          <cell r="AE8">
            <v>1240</v>
          </cell>
          <cell r="AF8">
            <v>960</v>
          </cell>
          <cell r="AG8">
            <v>1640</v>
          </cell>
          <cell r="AH8">
            <v>1680</v>
          </cell>
          <cell r="AI8">
            <v>580</v>
          </cell>
          <cell r="AJ8">
            <v>1700</v>
          </cell>
          <cell r="AK8">
            <v>1640</v>
          </cell>
          <cell r="AL8">
            <v>1700</v>
          </cell>
          <cell r="AM8">
            <v>920</v>
          </cell>
          <cell r="AN8">
            <v>680</v>
          </cell>
          <cell r="AO8">
            <v>14000</v>
          </cell>
          <cell r="AP8">
            <v>2240</v>
          </cell>
          <cell r="AQ8">
            <v>0</v>
          </cell>
          <cell r="AR8">
            <v>0</v>
          </cell>
          <cell r="AS8">
            <v>0</v>
          </cell>
          <cell r="AT8">
            <v>0</v>
          </cell>
          <cell r="AU8">
            <v>0</v>
          </cell>
          <cell r="AV8">
            <v>0</v>
          </cell>
          <cell r="AW8">
            <v>0</v>
          </cell>
          <cell r="AX8">
            <v>0</v>
          </cell>
          <cell r="AY8">
            <v>0</v>
          </cell>
          <cell r="AZ8">
            <v>0</v>
          </cell>
          <cell r="BA8">
            <v>0</v>
          </cell>
          <cell r="BB8">
            <v>0</v>
          </cell>
          <cell r="BC8">
            <v>0</v>
          </cell>
          <cell r="BE8">
            <v>83.2</v>
          </cell>
          <cell r="BF8">
            <v>118.4</v>
          </cell>
          <cell r="BG8">
            <v>198.4</v>
          </cell>
          <cell r="BH8">
            <v>153.6</v>
          </cell>
          <cell r="BI8">
            <v>262.39999999999998</v>
          </cell>
          <cell r="BJ8">
            <v>268.8</v>
          </cell>
          <cell r="BK8">
            <v>92.8</v>
          </cell>
          <cell r="BL8">
            <v>272</v>
          </cell>
          <cell r="BM8">
            <v>262.39999999999998</v>
          </cell>
          <cell r="BN8">
            <v>272</v>
          </cell>
          <cell r="BO8">
            <v>147.20000000000002</v>
          </cell>
          <cell r="BP8">
            <v>108.8</v>
          </cell>
          <cell r="BQ8">
            <v>2240</v>
          </cell>
        </row>
        <row r="9">
          <cell r="AP9">
            <v>106456</v>
          </cell>
        </row>
      </sheetData>
      <sheetData sheetId="13">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10073512S2512</v>
          </cell>
          <cell r="AC5">
            <v>2600</v>
          </cell>
          <cell r="AD5">
            <v>3700</v>
          </cell>
          <cell r="AE5">
            <v>6200</v>
          </cell>
          <cell r="AF5">
            <v>4800</v>
          </cell>
          <cell r="AG5">
            <v>8200</v>
          </cell>
          <cell r="AH5">
            <v>8400</v>
          </cell>
          <cell r="AI5">
            <v>2900</v>
          </cell>
          <cell r="AJ5">
            <v>8500</v>
          </cell>
          <cell r="AK5">
            <v>8200</v>
          </cell>
          <cell r="AL5">
            <v>8500</v>
          </cell>
          <cell r="AM5">
            <v>4600</v>
          </cell>
          <cell r="AN5">
            <v>3400</v>
          </cell>
          <cell r="AO5">
            <v>70000</v>
          </cell>
          <cell r="AP5">
            <v>6650</v>
          </cell>
          <cell r="AQ5">
            <v>0</v>
          </cell>
          <cell r="AR5">
            <v>0</v>
          </cell>
          <cell r="AS5">
            <v>0</v>
          </cell>
          <cell r="AT5">
            <v>0</v>
          </cell>
          <cell r="AU5">
            <v>0</v>
          </cell>
          <cell r="AV5">
            <v>0</v>
          </cell>
          <cell r="AW5">
            <v>0</v>
          </cell>
          <cell r="AX5">
            <v>0</v>
          </cell>
          <cell r="AY5">
            <v>0</v>
          </cell>
          <cell r="AZ5">
            <v>0</v>
          </cell>
          <cell r="BA5">
            <v>0</v>
          </cell>
          <cell r="BB5">
            <v>0</v>
          </cell>
          <cell r="BC5">
            <v>0</v>
          </cell>
          <cell r="BE5">
            <v>247</v>
          </cell>
          <cell r="BF5">
            <v>351.5</v>
          </cell>
          <cell r="BG5">
            <v>589</v>
          </cell>
          <cell r="BH5">
            <v>456</v>
          </cell>
          <cell r="BI5">
            <v>779</v>
          </cell>
          <cell r="BJ5">
            <v>798</v>
          </cell>
          <cell r="BK5">
            <v>275.5</v>
          </cell>
          <cell r="BL5">
            <v>807.5</v>
          </cell>
          <cell r="BM5">
            <v>779</v>
          </cell>
          <cell r="BN5">
            <v>807.5</v>
          </cell>
          <cell r="BO5">
            <v>437</v>
          </cell>
          <cell r="BP5">
            <v>323</v>
          </cell>
          <cell r="BQ5">
            <v>6650</v>
          </cell>
        </row>
        <row r="6">
          <cell r="AB6" t="str">
            <v>10073514S2512</v>
          </cell>
          <cell r="AC6">
            <v>2600</v>
          </cell>
          <cell r="AD6">
            <v>3700</v>
          </cell>
          <cell r="AE6">
            <v>6200</v>
          </cell>
          <cell r="AF6">
            <v>4800</v>
          </cell>
          <cell r="AG6">
            <v>8200</v>
          </cell>
          <cell r="AH6">
            <v>8400</v>
          </cell>
          <cell r="AI6">
            <v>2900</v>
          </cell>
          <cell r="AJ6">
            <v>8500</v>
          </cell>
          <cell r="AK6">
            <v>8200</v>
          </cell>
          <cell r="AL6">
            <v>8500</v>
          </cell>
          <cell r="AM6">
            <v>4600</v>
          </cell>
          <cell r="AN6">
            <v>3400</v>
          </cell>
          <cell r="AO6">
            <v>70000</v>
          </cell>
          <cell r="AP6">
            <v>917</v>
          </cell>
          <cell r="AQ6">
            <v>0</v>
          </cell>
          <cell r="AR6">
            <v>0</v>
          </cell>
          <cell r="AS6">
            <v>0</v>
          </cell>
          <cell r="AT6">
            <v>0</v>
          </cell>
          <cell r="AU6">
            <v>0</v>
          </cell>
          <cell r="AV6">
            <v>0</v>
          </cell>
          <cell r="AW6">
            <v>0</v>
          </cell>
          <cell r="AX6">
            <v>0</v>
          </cell>
          <cell r="AY6">
            <v>0</v>
          </cell>
          <cell r="AZ6">
            <v>0</v>
          </cell>
          <cell r="BA6">
            <v>0</v>
          </cell>
          <cell r="BB6">
            <v>0</v>
          </cell>
          <cell r="BC6">
            <v>0</v>
          </cell>
          <cell r="BE6">
            <v>34.06</v>
          </cell>
          <cell r="BF6">
            <v>48.47</v>
          </cell>
          <cell r="BG6">
            <v>81.22</v>
          </cell>
          <cell r="BH6">
            <v>62.88</v>
          </cell>
          <cell r="BI6">
            <v>107.42</v>
          </cell>
          <cell r="BJ6">
            <v>110.04</v>
          </cell>
          <cell r="BK6">
            <v>37.99</v>
          </cell>
          <cell r="BL6">
            <v>111.35000000000001</v>
          </cell>
          <cell r="BM6">
            <v>107.42</v>
          </cell>
          <cell r="BN6">
            <v>111.35000000000001</v>
          </cell>
          <cell r="BO6">
            <v>60.260000000000005</v>
          </cell>
          <cell r="BP6">
            <v>44.54</v>
          </cell>
          <cell r="BQ6">
            <v>917</v>
          </cell>
        </row>
        <row r="7">
          <cell r="AB7" t="str">
            <v>10094130S2513</v>
          </cell>
          <cell r="AC7">
            <v>2600</v>
          </cell>
          <cell r="AD7">
            <v>3700</v>
          </cell>
          <cell r="AE7">
            <v>6200</v>
          </cell>
          <cell r="AF7">
            <v>4800</v>
          </cell>
          <cell r="AG7">
            <v>8200</v>
          </cell>
          <cell r="AH7">
            <v>8400</v>
          </cell>
          <cell r="AI7">
            <v>2900</v>
          </cell>
          <cell r="AJ7">
            <v>8500</v>
          </cell>
          <cell r="AK7">
            <v>8200</v>
          </cell>
          <cell r="AL7">
            <v>8500</v>
          </cell>
          <cell r="AM7">
            <v>4600</v>
          </cell>
          <cell r="AN7">
            <v>3400</v>
          </cell>
          <cell r="AO7">
            <v>70000</v>
          </cell>
          <cell r="AP7">
            <v>362600</v>
          </cell>
          <cell r="AQ7">
            <v>0</v>
          </cell>
          <cell r="AR7">
            <v>0</v>
          </cell>
          <cell r="AS7">
            <v>0</v>
          </cell>
          <cell r="AT7">
            <v>0</v>
          </cell>
          <cell r="AU7">
            <v>0</v>
          </cell>
          <cell r="AV7">
            <v>0</v>
          </cell>
          <cell r="AW7">
            <v>0</v>
          </cell>
          <cell r="AX7">
            <v>0</v>
          </cell>
          <cell r="AY7">
            <v>0</v>
          </cell>
          <cell r="AZ7">
            <v>0</v>
          </cell>
          <cell r="BA7">
            <v>0</v>
          </cell>
          <cell r="BB7">
            <v>0</v>
          </cell>
          <cell r="BC7">
            <v>0</v>
          </cell>
          <cell r="BE7">
            <v>13468</v>
          </cell>
          <cell r="BF7">
            <v>19166</v>
          </cell>
          <cell r="BG7">
            <v>32116</v>
          </cell>
          <cell r="BH7">
            <v>24864</v>
          </cell>
          <cell r="BI7">
            <v>42476</v>
          </cell>
          <cell r="BJ7">
            <v>43512</v>
          </cell>
          <cell r="BK7">
            <v>15022</v>
          </cell>
          <cell r="BL7">
            <v>44030</v>
          </cell>
          <cell r="BM7">
            <v>42476</v>
          </cell>
          <cell r="BN7">
            <v>44030</v>
          </cell>
          <cell r="BO7">
            <v>23828</v>
          </cell>
          <cell r="BP7">
            <v>17612</v>
          </cell>
          <cell r="BQ7">
            <v>362600</v>
          </cell>
        </row>
        <row r="8">
          <cell r="AB8" t="str">
            <v>10102820S2513</v>
          </cell>
          <cell r="AC8">
            <v>2600</v>
          </cell>
          <cell r="AD8">
            <v>3700</v>
          </cell>
          <cell r="AE8">
            <v>6200</v>
          </cell>
          <cell r="AF8">
            <v>4800</v>
          </cell>
          <cell r="AG8">
            <v>8200</v>
          </cell>
          <cell r="AH8">
            <v>8400</v>
          </cell>
          <cell r="AI8">
            <v>2900</v>
          </cell>
          <cell r="AJ8">
            <v>8500</v>
          </cell>
          <cell r="AK8">
            <v>8200</v>
          </cell>
          <cell r="AL8">
            <v>8500</v>
          </cell>
          <cell r="AM8">
            <v>4600</v>
          </cell>
          <cell r="AN8">
            <v>3400</v>
          </cell>
          <cell r="AO8">
            <v>70000</v>
          </cell>
          <cell r="AP8">
            <v>496300</v>
          </cell>
          <cell r="AQ8">
            <v>0</v>
          </cell>
          <cell r="AR8">
            <v>0</v>
          </cell>
          <cell r="AS8">
            <v>0</v>
          </cell>
          <cell r="AT8">
            <v>0</v>
          </cell>
          <cell r="AU8">
            <v>0</v>
          </cell>
          <cell r="AV8">
            <v>0</v>
          </cell>
          <cell r="AW8">
            <v>0</v>
          </cell>
          <cell r="AX8">
            <v>0</v>
          </cell>
          <cell r="AY8">
            <v>0</v>
          </cell>
          <cell r="AZ8">
            <v>0</v>
          </cell>
          <cell r="BA8">
            <v>0</v>
          </cell>
          <cell r="BB8">
            <v>0</v>
          </cell>
          <cell r="BC8">
            <v>0</v>
          </cell>
          <cell r="BE8">
            <v>18434</v>
          </cell>
          <cell r="BF8">
            <v>26233</v>
          </cell>
          <cell r="BG8">
            <v>43958</v>
          </cell>
          <cell r="BH8">
            <v>34032</v>
          </cell>
          <cell r="BI8">
            <v>58138</v>
          </cell>
          <cell r="BJ8">
            <v>59556</v>
          </cell>
          <cell r="BK8">
            <v>20561</v>
          </cell>
          <cell r="BL8">
            <v>60265</v>
          </cell>
          <cell r="BM8">
            <v>58138</v>
          </cell>
          <cell r="BN8">
            <v>60265</v>
          </cell>
          <cell r="BO8">
            <v>32614</v>
          </cell>
          <cell r="BP8">
            <v>24106</v>
          </cell>
          <cell r="BQ8">
            <v>496300</v>
          </cell>
        </row>
        <row r="9">
          <cell r="AB9" t="str">
            <v>10073531S2511</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E9">
            <v>0</v>
          </cell>
          <cell r="BF9">
            <v>0</v>
          </cell>
          <cell r="BG9">
            <v>0</v>
          </cell>
          <cell r="BH9">
            <v>0</v>
          </cell>
          <cell r="BI9">
            <v>0</v>
          </cell>
          <cell r="BJ9">
            <v>0</v>
          </cell>
          <cell r="BK9">
            <v>0</v>
          </cell>
          <cell r="BL9">
            <v>0</v>
          </cell>
          <cell r="BM9">
            <v>0</v>
          </cell>
          <cell r="BN9">
            <v>0</v>
          </cell>
          <cell r="BO9">
            <v>0</v>
          </cell>
          <cell r="BP9">
            <v>0</v>
          </cell>
          <cell r="BQ9">
            <v>0</v>
          </cell>
        </row>
        <row r="10">
          <cell r="AB10" t="str">
            <v>10073532S2511</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E10">
            <v>0</v>
          </cell>
          <cell r="BF10">
            <v>0</v>
          </cell>
          <cell r="BG10">
            <v>0</v>
          </cell>
          <cell r="BH10">
            <v>0</v>
          </cell>
          <cell r="BI10">
            <v>0</v>
          </cell>
          <cell r="BJ10">
            <v>0</v>
          </cell>
          <cell r="BK10">
            <v>0</v>
          </cell>
          <cell r="BL10">
            <v>0</v>
          </cell>
          <cell r="BM10">
            <v>0</v>
          </cell>
          <cell r="BN10">
            <v>0</v>
          </cell>
          <cell r="BO10">
            <v>0</v>
          </cell>
          <cell r="BP10">
            <v>0</v>
          </cell>
          <cell r="BQ10">
            <v>0</v>
          </cell>
        </row>
        <row r="11">
          <cell r="AB11" t="str">
            <v>10073533S2511</v>
          </cell>
          <cell r="AC11">
            <v>2600</v>
          </cell>
          <cell r="AD11">
            <v>3700</v>
          </cell>
          <cell r="AE11">
            <v>6200</v>
          </cell>
          <cell r="AF11">
            <v>4800</v>
          </cell>
          <cell r="AG11">
            <v>8200</v>
          </cell>
          <cell r="AH11">
            <v>8400</v>
          </cell>
          <cell r="AI11">
            <v>2900</v>
          </cell>
          <cell r="AJ11">
            <v>8500</v>
          </cell>
          <cell r="AK11">
            <v>8200</v>
          </cell>
          <cell r="AL11">
            <v>8500</v>
          </cell>
          <cell r="AM11">
            <v>4600</v>
          </cell>
          <cell r="AN11">
            <v>3400</v>
          </cell>
          <cell r="AO11">
            <v>70000</v>
          </cell>
          <cell r="AP11">
            <v>10500</v>
          </cell>
          <cell r="AQ11">
            <v>0</v>
          </cell>
          <cell r="AR11">
            <v>0</v>
          </cell>
          <cell r="AS11">
            <v>0</v>
          </cell>
          <cell r="AT11">
            <v>0</v>
          </cell>
          <cell r="AU11">
            <v>0</v>
          </cell>
          <cell r="AV11">
            <v>0</v>
          </cell>
          <cell r="AW11">
            <v>0</v>
          </cell>
          <cell r="AX11">
            <v>0</v>
          </cell>
          <cell r="AY11">
            <v>0</v>
          </cell>
          <cell r="AZ11">
            <v>0</v>
          </cell>
          <cell r="BA11">
            <v>0</v>
          </cell>
          <cell r="BB11">
            <v>0</v>
          </cell>
          <cell r="BC11">
            <v>0</v>
          </cell>
          <cell r="BE11">
            <v>390</v>
          </cell>
          <cell r="BF11">
            <v>555</v>
          </cell>
          <cell r="BG11">
            <v>930</v>
          </cell>
          <cell r="BH11">
            <v>720</v>
          </cell>
          <cell r="BI11">
            <v>1230</v>
          </cell>
          <cell r="BJ11">
            <v>1260</v>
          </cell>
          <cell r="BK11">
            <v>435</v>
          </cell>
          <cell r="BL11">
            <v>1275</v>
          </cell>
          <cell r="BM11">
            <v>1230</v>
          </cell>
          <cell r="BN11">
            <v>1275</v>
          </cell>
          <cell r="BO11">
            <v>690</v>
          </cell>
          <cell r="BP11">
            <v>510</v>
          </cell>
          <cell r="BQ11">
            <v>10500</v>
          </cell>
        </row>
        <row r="12">
          <cell r="AB12" t="str">
            <v>10188505S2511</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E12">
            <v>0</v>
          </cell>
          <cell r="BF12">
            <v>0</v>
          </cell>
          <cell r="BG12">
            <v>0</v>
          </cell>
          <cell r="BH12">
            <v>0</v>
          </cell>
          <cell r="BI12">
            <v>0</v>
          </cell>
          <cell r="BJ12">
            <v>0</v>
          </cell>
          <cell r="BK12">
            <v>0</v>
          </cell>
          <cell r="BL12">
            <v>0</v>
          </cell>
          <cell r="BM12">
            <v>0</v>
          </cell>
          <cell r="BN12">
            <v>0</v>
          </cell>
          <cell r="BO12">
            <v>0</v>
          </cell>
          <cell r="BP12">
            <v>0</v>
          </cell>
          <cell r="BQ12">
            <v>0</v>
          </cell>
        </row>
        <row r="13">
          <cell r="AB13" t="str">
            <v>10073515-999S2503</v>
          </cell>
          <cell r="AC13">
            <v>2600</v>
          </cell>
          <cell r="AD13">
            <v>3700</v>
          </cell>
          <cell r="AE13">
            <v>6200</v>
          </cell>
          <cell r="AF13">
            <v>4800</v>
          </cell>
          <cell r="AG13">
            <v>8200</v>
          </cell>
          <cell r="AH13">
            <v>8400</v>
          </cell>
          <cell r="AI13">
            <v>2900</v>
          </cell>
          <cell r="AJ13">
            <v>8500</v>
          </cell>
          <cell r="AK13">
            <v>8200</v>
          </cell>
          <cell r="AL13">
            <v>8500</v>
          </cell>
          <cell r="AM13">
            <v>4600</v>
          </cell>
          <cell r="AN13">
            <v>3400</v>
          </cell>
          <cell r="AO13">
            <v>70000</v>
          </cell>
          <cell r="AP13">
            <v>39900</v>
          </cell>
          <cell r="AQ13">
            <v>0</v>
          </cell>
          <cell r="AR13">
            <v>0</v>
          </cell>
          <cell r="AS13">
            <v>0</v>
          </cell>
          <cell r="AT13">
            <v>0</v>
          </cell>
          <cell r="AU13">
            <v>140.22000000000003</v>
          </cell>
          <cell r="AV13">
            <v>143.64000000000004</v>
          </cell>
          <cell r="AW13">
            <v>49.590000000000011</v>
          </cell>
          <cell r="AX13">
            <v>145.35000000000002</v>
          </cell>
          <cell r="AY13">
            <v>140.22000000000003</v>
          </cell>
          <cell r="AZ13">
            <v>145.35000000000002</v>
          </cell>
          <cell r="BA13">
            <v>78.660000000000025</v>
          </cell>
          <cell r="BB13">
            <v>58.140000000000015</v>
          </cell>
          <cell r="BC13">
            <v>901.17000000000019</v>
          </cell>
          <cell r="BE13">
            <v>1481.9999999999998</v>
          </cell>
          <cell r="BF13">
            <v>2109</v>
          </cell>
          <cell r="BG13">
            <v>3533.9999999999995</v>
          </cell>
          <cell r="BH13">
            <v>2735.9999999999995</v>
          </cell>
          <cell r="BI13">
            <v>4674</v>
          </cell>
          <cell r="BJ13">
            <v>4788</v>
          </cell>
          <cell r="BK13">
            <v>1652.9999999999998</v>
          </cell>
          <cell r="BL13">
            <v>4845</v>
          </cell>
          <cell r="BM13">
            <v>4674</v>
          </cell>
          <cell r="BN13">
            <v>4845</v>
          </cell>
          <cell r="BO13">
            <v>2622</v>
          </cell>
          <cell r="BP13">
            <v>1937.9999999999998</v>
          </cell>
          <cell r="BQ13">
            <v>39900</v>
          </cell>
        </row>
        <row r="14">
          <cell r="AB14" t="str">
            <v>10076910-999S2503</v>
          </cell>
          <cell r="AC14">
            <v>2600</v>
          </cell>
          <cell r="AD14">
            <v>3700</v>
          </cell>
          <cell r="AE14">
            <v>6200</v>
          </cell>
          <cell r="AF14">
            <v>4800</v>
          </cell>
          <cell r="AG14">
            <v>8200</v>
          </cell>
          <cell r="AH14">
            <v>8400</v>
          </cell>
          <cell r="AI14">
            <v>2900</v>
          </cell>
          <cell r="AJ14">
            <v>8500</v>
          </cell>
          <cell r="AK14">
            <v>8200</v>
          </cell>
          <cell r="AL14">
            <v>8500</v>
          </cell>
          <cell r="AM14">
            <v>4600</v>
          </cell>
          <cell r="AN14">
            <v>3400</v>
          </cell>
          <cell r="AO14">
            <v>70000</v>
          </cell>
          <cell r="AP14">
            <v>186900</v>
          </cell>
          <cell r="AQ14">
            <v>0</v>
          </cell>
          <cell r="AR14">
            <v>0</v>
          </cell>
          <cell r="AS14">
            <v>0</v>
          </cell>
          <cell r="AT14">
            <v>0</v>
          </cell>
          <cell r="AU14">
            <v>656.81999999999869</v>
          </cell>
          <cell r="AV14">
            <v>672.83999999999867</v>
          </cell>
          <cell r="AW14">
            <v>232.28999999999954</v>
          </cell>
          <cell r="AX14">
            <v>680.84999999999866</v>
          </cell>
          <cell r="AY14">
            <v>656.81999999999869</v>
          </cell>
          <cell r="AZ14">
            <v>680.84999999999866</v>
          </cell>
          <cell r="BA14">
            <v>368.45999999999924</v>
          </cell>
          <cell r="BB14">
            <v>272.33999999999946</v>
          </cell>
          <cell r="BC14">
            <v>4221.2699999999913</v>
          </cell>
          <cell r="BE14">
            <v>6942</v>
          </cell>
          <cell r="BF14">
            <v>9879</v>
          </cell>
          <cell r="BG14">
            <v>16554</v>
          </cell>
          <cell r="BH14">
            <v>12816</v>
          </cell>
          <cell r="BI14">
            <v>21894</v>
          </cell>
          <cell r="BJ14">
            <v>22428</v>
          </cell>
          <cell r="BK14">
            <v>7743</v>
          </cell>
          <cell r="BL14">
            <v>22695</v>
          </cell>
          <cell r="BM14">
            <v>21894</v>
          </cell>
          <cell r="BN14">
            <v>22695</v>
          </cell>
          <cell r="BO14">
            <v>12282</v>
          </cell>
          <cell r="BP14">
            <v>9078</v>
          </cell>
          <cell r="BQ14">
            <v>186900</v>
          </cell>
        </row>
        <row r="15">
          <cell r="AB15" t="str">
            <v>10076905S2505</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E15">
            <v>0</v>
          </cell>
          <cell r="BF15">
            <v>0</v>
          </cell>
          <cell r="BG15">
            <v>0</v>
          </cell>
          <cell r="BH15">
            <v>0</v>
          </cell>
          <cell r="BI15">
            <v>0</v>
          </cell>
          <cell r="BJ15">
            <v>0</v>
          </cell>
          <cell r="BK15">
            <v>0</v>
          </cell>
          <cell r="BL15">
            <v>0</v>
          </cell>
          <cell r="BM15">
            <v>0</v>
          </cell>
          <cell r="BN15">
            <v>0</v>
          </cell>
          <cell r="BO15">
            <v>0</v>
          </cell>
          <cell r="BP15">
            <v>0</v>
          </cell>
          <cell r="BQ15">
            <v>0</v>
          </cell>
        </row>
        <row r="16">
          <cell r="AB16" t="str">
            <v>10076906S2505</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E16">
            <v>0</v>
          </cell>
          <cell r="BF16">
            <v>0</v>
          </cell>
          <cell r="BG16">
            <v>0</v>
          </cell>
          <cell r="BH16">
            <v>0</v>
          </cell>
          <cell r="BI16">
            <v>0</v>
          </cell>
          <cell r="BJ16">
            <v>0</v>
          </cell>
          <cell r="BK16">
            <v>0</v>
          </cell>
          <cell r="BL16">
            <v>0</v>
          </cell>
          <cell r="BM16">
            <v>0</v>
          </cell>
          <cell r="BN16">
            <v>0</v>
          </cell>
          <cell r="BO16">
            <v>0</v>
          </cell>
          <cell r="BP16">
            <v>0</v>
          </cell>
          <cell r="BQ16">
            <v>0</v>
          </cell>
        </row>
        <row r="17">
          <cell r="AB17" t="str">
            <v>10076907S2505</v>
          </cell>
          <cell r="AC17">
            <v>2600</v>
          </cell>
          <cell r="AD17">
            <v>3700</v>
          </cell>
          <cell r="AE17">
            <v>6200</v>
          </cell>
          <cell r="AF17">
            <v>4800</v>
          </cell>
          <cell r="AG17">
            <v>8200</v>
          </cell>
          <cell r="AH17">
            <v>8400</v>
          </cell>
          <cell r="AI17">
            <v>2900</v>
          </cell>
          <cell r="AJ17">
            <v>8500</v>
          </cell>
          <cell r="AK17">
            <v>8200</v>
          </cell>
          <cell r="AL17">
            <v>8500</v>
          </cell>
          <cell r="AM17">
            <v>4600</v>
          </cell>
          <cell r="AN17">
            <v>3400</v>
          </cell>
          <cell r="AO17">
            <v>70000</v>
          </cell>
          <cell r="AP17">
            <v>10850</v>
          </cell>
          <cell r="AQ17">
            <v>0</v>
          </cell>
          <cell r="AR17">
            <v>0</v>
          </cell>
          <cell r="AS17">
            <v>0</v>
          </cell>
          <cell r="AT17">
            <v>0</v>
          </cell>
          <cell r="AU17">
            <v>0</v>
          </cell>
          <cell r="AV17">
            <v>0</v>
          </cell>
          <cell r="AW17">
            <v>0</v>
          </cell>
          <cell r="AX17">
            <v>0</v>
          </cell>
          <cell r="AY17">
            <v>0</v>
          </cell>
          <cell r="AZ17">
            <v>0</v>
          </cell>
          <cell r="BA17">
            <v>0</v>
          </cell>
          <cell r="BB17">
            <v>0</v>
          </cell>
          <cell r="BC17">
            <v>0</v>
          </cell>
          <cell r="BE17">
            <v>403</v>
          </cell>
          <cell r="BF17">
            <v>573.5</v>
          </cell>
          <cell r="BG17">
            <v>961</v>
          </cell>
          <cell r="BH17">
            <v>744</v>
          </cell>
          <cell r="BI17">
            <v>1271</v>
          </cell>
          <cell r="BJ17">
            <v>1302</v>
          </cell>
          <cell r="BK17">
            <v>449.5</v>
          </cell>
          <cell r="BL17">
            <v>1317.5</v>
          </cell>
          <cell r="BM17">
            <v>1271</v>
          </cell>
          <cell r="BN17">
            <v>1317.5</v>
          </cell>
          <cell r="BO17">
            <v>713</v>
          </cell>
          <cell r="BP17">
            <v>527</v>
          </cell>
          <cell r="BQ17">
            <v>10850</v>
          </cell>
        </row>
        <row r="18">
          <cell r="AB18" t="str">
            <v>10076908S2505</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E18">
            <v>0</v>
          </cell>
          <cell r="BF18">
            <v>0</v>
          </cell>
          <cell r="BG18">
            <v>0</v>
          </cell>
          <cell r="BH18">
            <v>0</v>
          </cell>
          <cell r="BI18">
            <v>0</v>
          </cell>
          <cell r="BJ18">
            <v>0</v>
          </cell>
          <cell r="BK18">
            <v>0</v>
          </cell>
          <cell r="BL18">
            <v>0</v>
          </cell>
          <cell r="BM18">
            <v>0</v>
          </cell>
          <cell r="BN18">
            <v>0</v>
          </cell>
          <cell r="BO18">
            <v>0</v>
          </cell>
          <cell r="BP18">
            <v>0</v>
          </cell>
          <cell r="BQ18">
            <v>0</v>
          </cell>
        </row>
        <row r="19">
          <cell r="AB19" t="str">
            <v>10076909S2505</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E19">
            <v>0</v>
          </cell>
          <cell r="BF19">
            <v>0</v>
          </cell>
          <cell r="BG19">
            <v>0</v>
          </cell>
          <cell r="BH19">
            <v>0</v>
          </cell>
          <cell r="BI19">
            <v>0</v>
          </cell>
          <cell r="BJ19">
            <v>0</v>
          </cell>
          <cell r="BK19">
            <v>0</v>
          </cell>
          <cell r="BL19">
            <v>0</v>
          </cell>
          <cell r="BM19">
            <v>0</v>
          </cell>
          <cell r="BN19">
            <v>0</v>
          </cell>
          <cell r="BO19">
            <v>0</v>
          </cell>
          <cell r="BP19">
            <v>0</v>
          </cell>
          <cell r="BQ19">
            <v>0</v>
          </cell>
        </row>
        <row r="20">
          <cell r="AB20" t="str">
            <v>10175860S2505</v>
          </cell>
          <cell r="AC20">
            <v>2600</v>
          </cell>
          <cell r="AD20">
            <v>3700</v>
          </cell>
          <cell r="AE20">
            <v>6200</v>
          </cell>
          <cell r="AF20">
            <v>4800</v>
          </cell>
          <cell r="AG20">
            <v>8200</v>
          </cell>
          <cell r="AH20">
            <v>8400</v>
          </cell>
          <cell r="AI20">
            <v>2900</v>
          </cell>
          <cell r="AJ20">
            <v>8500</v>
          </cell>
          <cell r="AK20">
            <v>8200</v>
          </cell>
          <cell r="AL20">
            <v>8500</v>
          </cell>
          <cell r="AM20">
            <v>4600</v>
          </cell>
          <cell r="AN20">
            <v>3400</v>
          </cell>
          <cell r="AO20">
            <v>70000</v>
          </cell>
          <cell r="AP20">
            <v>5215</v>
          </cell>
          <cell r="AQ20">
            <v>0</v>
          </cell>
          <cell r="AR20">
            <v>0</v>
          </cell>
          <cell r="AS20">
            <v>0</v>
          </cell>
          <cell r="AT20">
            <v>0</v>
          </cell>
          <cell r="AU20">
            <v>0</v>
          </cell>
          <cell r="AV20">
            <v>0</v>
          </cell>
          <cell r="AW20">
            <v>0</v>
          </cell>
          <cell r="AX20">
            <v>0</v>
          </cell>
          <cell r="AY20">
            <v>0</v>
          </cell>
          <cell r="AZ20">
            <v>0</v>
          </cell>
          <cell r="BA20">
            <v>0</v>
          </cell>
          <cell r="BB20">
            <v>0</v>
          </cell>
          <cell r="BC20">
            <v>0</v>
          </cell>
          <cell r="BE20">
            <v>193.7</v>
          </cell>
          <cell r="BF20">
            <v>275.64999999999998</v>
          </cell>
          <cell r="BG20">
            <v>461.9</v>
          </cell>
          <cell r="BH20">
            <v>357.59999999999997</v>
          </cell>
          <cell r="BI20">
            <v>610.9</v>
          </cell>
          <cell r="BJ20">
            <v>625.79999999999995</v>
          </cell>
          <cell r="BK20">
            <v>216.04999999999998</v>
          </cell>
          <cell r="BL20">
            <v>633.25</v>
          </cell>
          <cell r="BM20">
            <v>610.9</v>
          </cell>
          <cell r="BN20">
            <v>633.25</v>
          </cell>
          <cell r="BO20">
            <v>342.7</v>
          </cell>
          <cell r="BP20">
            <v>253.29999999999998</v>
          </cell>
          <cell r="BQ20">
            <v>5215</v>
          </cell>
        </row>
        <row r="21">
          <cell r="AB21" t="str">
            <v>10094129S2504</v>
          </cell>
          <cell r="AC21">
            <v>2600</v>
          </cell>
          <cell r="AD21">
            <v>3700</v>
          </cell>
          <cell r="AE21">
            <v>6200</v>
          </cell>
          <cell r="AF21">
            <v>4800</v>
          </cell>
          <cell r="AG21">
            <v>8200</v>
          </cell>
          <cell r="AH21">
            <v>8400</v>
          </cell>
          <cell r="AI21">
            <v>2900</v>
          </cell>
          <cell r="AJ21">
            <v>8500</v>
          </cell>
          <cell r="AK21">
            <v>8200</v>
          </cell>
          <cell r="AL21">
            <v>8500</v>
          </cell>
          <cell r="AM21">
            <v>4600</v>
          </cell>
          <cell r="AN21">
            <v>3400</v>
          </cell>
          <cell r="AO21">
            <v>70000</v>
          </cell>
          <cell r="AP21">
            <v>679000</v>
          </cell>
          <cell r="AQ21">
            <v>0</v>
          </cell>
          <cell r="AR21">
            <v>0</v>
          </cell>
          <cell r="AS21">
            <v>0</v>
          </cell>
          <cell r="AT21">
            <v>0</v>
          </cell>
          <cell r="AU21">
            <v>0</v>
          </cell>
          <cell r="AV21">
            <v>0</v>
          </cell>
          <cell r="AW21">
            <v>0</v>
          </cell>
          <cell r="AX21">
            <v>0</v>
          </cell>
          <cell r="AY21">
            <v>0</v>
          </cell>
          <cell r="AZ21">
            <v>0</v>
          </cell>
          <cell r="BA21">
            <v>0</v>
          </cell>
          <cell r="BB21">
            <v>0</v>
          </cell>
          <cell r="BC21">
            <v>0</v>
          </cell>
          <cell r="BE21">
            <v>25219.999999999996</v>
          </cell>
          <cell r="BF21">
            <v>35890</v>
          </cell>
          <cell r="BG21">
            <v>60139.999999999993</v>
          </cell>
          <cell r="BH21">
            <v>46560</v>
          </cell>
          <cell r="BI21">
            <v>79540</v>
          </cell>
          <cell r="BJ21">
            <v>81480</v>
          </cell>
          <cell r="BK21">
            <v>28129.999999999996</v>
          </cell>
          <cell r="BL21">
            <v>82450</v>
          </cell>
          <cell r="BM21">
            <v>79540</v>
          </cell>
          <cell r="BN21">
            <v>82450</v>
          </cell>
          <cell r="BO21">
            <v>44620</v>
          </cell>
          <cell r="BP21">
            <v>32980</v>
          </cell>
          <cell r="BQ21">
            <v>679000</v>
          </cell>
        </row>
        <row r="22">
          <cell r="AB22" t="str">
            <v>10105373S2504</v>
          </cell>
          <cell r="AC22">
            <v>2600</v>
          </cell>
          <cell r="AD22">
            <v>3700</v>
          </cell>
          <cell r="AE22">
            <v>6200</v>
          </cell>
          <cell r="AF22">
            <v>4800</v>
          </cell>
          <cell r="AG22">
            <v>8200</v>
          </cell>
          <cell r="AH22">
            <v>8400</v>
          </cell>
          <cell r="AI22">
            <v>2900</v>
          </cell>
          <cell r="AJ22">
            <v>8500</v>
          </cell>
          <cell r="AK22">
            <v>8200</v>
          </cell>
          <cell r="AL22">
            <v>8500</v>
          </cell>
          <cell r="AM22">
            <v>4600</v>
          </cell>
          <cell r="AN22">
            <v>3400</v>
          </cell>
          <cell r="AO22">
            <v>70000</v>
          </cell>
          <cell r="AP22">
            <v>359800</v>
          </cell>
          <cell r="AQ22">
            <v>0</v>
          </cell>
          <cell r="AR22">
            <v>0</v>
          </cell>
          <cell r="AS22">
            <v>0</v>
          </cell>
          <cell r="AT22">
            <v>0</v>
          </cell>
          <cell r="AU22">
            <v>0</v>
          </cell>
          <cell r="AV22">
            <v>0</v>
          </cell>
          <cell r="AW22">
            <v>0</v>
          </cell>
          <cell r="AX22">
            <v>0</v>
          </cell>
          <cell r="AY22">
            <v>0</v>
          </cell>
          <cell r="AZ22">
            <v>0</v>
          </cell>
          <cell r="BA22">
            <v>0</v>
          </cell>
          <cell r="BB22">
            <v>0</v>
          </cell>
          <cell r="BC22">
            <v>0</v>
          </cell>
          <cell r="BE22">
            <v>13364</v>
          </cell>
          <cell r="BF22">
            <v>19018</v>
          </cell>
          <cell r="BG22">
            <v>31867.999999999996</v>
          </cell>
          <cell r="BH22">
            <v>24672</v>
          </cell>
          <cell r="BI22">
            <v>42148</v>
          </cell>
          <cell r="BJ22">
            <v>43176</v>
          </cell>
          <cell r="BK22">
            <v>14905.999999999998</v>
          </cell>
          <cell r="BL22">
            <v>43690</v>
          </cell>
          <cell r="BM22">
            <v>42148</v>
          </cell>
          <cell r="BN22">
            <v>43690</v>
          </cell>
          <cell r="BO22">
            <v>23644</v>
          </cell>
          <cell r="BP22">
            <v>17476</v>
          </cell>
          <cell r="BQ22">
            <v>359800</v>
          </cell>
        </row>
        <row r="23">
          <cell r="AB23" t="str">
            <v>10175858S2516</v>
          </cell>
          <cell r="AC23">
            <v>2600</v>
          </cell>
          <cell r="AD23">
            <v>3700</v>
          </cell>
          <cell r="AE23">
            <v>6200</v>
          </cell>
          <cell r="AF23">
            <v>4800</v>
          </cell>
          <cell r="AG23">
            <v>8200</v>
          </cell>
          <cell r="AH23">
            <v>8400</v>
          </cell>
          <cell r="AI23">
            <v>2900</v>
          </cell>
          <cell r="AJ23">
            <v>8500</v>
          </cell>
          <cell r="AK23">
            <v>8200</v>
          </cell>
          <cell r="AL23">
            <v>8500</v>
          </cell>
          <cell r="AM23">
            <v>4600</v>
          </cell>
          <cell r="AN23">
            <v>3400</v>
          </cell>
          <cell r="AO23">
            <v>70000</v>
          </cell>
          <cell r="AP23">
            <v>26250</v>
          </cell>
          <cell r="AQ23">
            <v>0</v>
          </cell>
          <cell r="AR23">
            <v>0</v>
          </cell>
          <cell r="AS23">
            <v>0</v>
          </cell>
          <cell r="AT23">
            <v>0</v>
          </cell>
          <cell r="AU23">
            <v>0</v>
          </cell>
          <cell r="AV23">
            <v>0</v>
          </cell>
          <cell r="AW23">
            <v>0</v>
          </cell>
          <cell r="AX23">
            <v>0</v>
          </cell>
          <cell r="AY23">
            <v>0</v>
          </cell>
          <cell r="AZ23">
            <v>0</v>
          </cell>
          <cell r="BA23">
            <v>0</v>
          </cell>
          <cell r="BB23">
            <v>0</v>
          </cell>
          <cell r="BC23">
            <v>0</v>
          </cell>
          <cell r="BE23">
            <v>975</v>
          </cell>
          <cell r="BF23">
            <v>1387.5</v>
          </cell>
          <cell r="BG23">
            <v>2325</v>
          </cell>
          <cell r="BH23">
            <v>1800</v>
          </cell>
          <cell r="BI23">
            <v>3075</v>
          </cell>
          <cell r="BJ23">
            <v>3150</v>
          </cell>
          <cell r="BK23">
            <v>1087.5</v>
          </cell>
          <cell r="BL23">
            <v>3187.5</v>
          </cell>
          <cell r="BM23">
            <v>3075</v>
          </cell>
          <cell r="BN23">
            <v>3187.5</v>
          </cell>
          <cell r="BO23">
            <v>1725</v>
          </cell>
          <cell r="BP23">
            <v>1275</v>
          </cell>
          <cell r="BQ23">
            <v>26250</v>
          </cell>
        </row>
        <row r="24">
          <cell r="AB24" t="str">
            <v>10076904S2684</v>
          </cell>
          <cell r="AC24">
            <v>5200</v>
          </cell>
          <cell r="AD24">
            <v>7400</v>
          </cell>
          <cell r="AE24">
            <v>12400</v>
          </cell>
          <cell r="AF24">
            <v>9600</v>
          </cell>
          <cell r="AG24">
            <v>16400</v>
          </cell>
          <cell r="AH24">
            <v>16800</v>
          </cell>
          <cell r="AI24">
            <v>5800</v>
          </cell>
          <cell r="AJ24">
            <v>17000</v>
          </cell>
          <cell r="AK24">
            <v>16400</v>
          </cell>
          <cell r="AL24">
            <v>17000</v>
          </cell>
          <cell r="AM24">
            <v>9200</v>
          </cell>
          <cell r="AN24">
            <v>6800</v>
          </cell>
          <cell r="AO24">
            <v>140000</v>
          </cell>
          <cell r="AP24">
            <v>29330</v>
          </cell>
          <cell r="AQ24">
            <v>0</v>
          </cell>
          <cell r="AR24">
            <v>0</v>
          </cell>
          <cell r="AS24">
            <v>0</v>
          </cell>
          <cell r="AT24">
            <v>0</v>
          </cell>
          <cell r="AU24">
            <v>0</v>
          </cell>
          <cell r="AV24">
            <v>0</v>
          </cell>
          <cell r="AW24">
            <v>0</v>
          </cell>
          <cell r="AX24">
            <v>0</v>
          </cell>
          <cell r="AY24">
            <v>0</v>
          </cell>
          <cell r="AZ24">
            <v>0</v>
          </cell>
          <cell r="BA24">
            <v>0</v>
          </cell>
          <cell r="BB24">
            <v>0</v>
          </cell>
          <cell r="BC24">
            <v>0</v>
          </cell>
          <cell r="BE24">
            <v>1089.3999999999999</v>
          </cell>
          <cell r="BF24">
            <v>1550.3</v>
          </cell>
          <cell r="BG24">
            <v>2597.7999999999997</v>
          </cell>
          <cell r="BH24">
            <v>2011.1999999999998</v>
          </cell>
          <cell r="BI24">
            <v>3435.7999999999997</v>
          </cell>
          <cell r="BJ24">
            <v>3519.6</v>
          </cell>
          <cell r="BK24">
            <v>1215.0999999999999</v>
          </cell>
          <cell r="BL24">
            <v>3561.5</v>
          </cell>
          <cell r="BM24">
            <v>3435.7999999999997</v>
          </cell>
          <cell r="BN24">
            <v>3561.5</v>
          </cell>
          <cell r="BO24">
            <v>1927.3999999999999</v>
          </cell>
          <cell r="BP24">
            <v>1424.6</v>
          </cell>
          <cell r="BQ24">
            <v>29330</v>
          </cell>
        </row>
        <row r="25">
          <cell r="AB25" t="str">
            <v>10117720S2684</v>
          </cell>
          <cell r="AC25">
            <v>2600</v>
          </cell>
          <cell r="AD25">
            <v>3700</v>
          </cell>
          <cell r="AE25">
            <v>6200</v>
          </cell>
          <cell r="AF25">
            <v>4800</v>
          </cell>
          <cell r="AG25">
            <v>8200</v>
          </cell>
          <cell r="AH25">
            <v>8400</v>
          </cell>
          <cell r="AI25">
            <v>2900</v>
          </cell>
          <cell r="AJ25">
            <v>8500</v>
          </cell>
          <cell r="AK25">
            <v>8200</v>
          </cell>
          <cell r="AL25">
            <v>8500</v>
          </cell>
          <cell r="AM25">
            <v>4600</v>
          </cell>
          <cell r="AN25">
            <v>3400</v>
          </cell>
          <cell r="AO25">
            <v>70000</v>
          </cell>
          <cell r="AP25">
            <v>31150</v>
          </cell>
          <cell r="AQ25">
            <v>0</v>
          </cell>
          <cell r="AR25">
            <v>0</v>
          </cell>
          <cell r="AS25">
            <v>0</v>
          </cell>
          <cell r="AT25">
            <v>0</v>
          </cell>
          <cell r="AU25">
            <v>0</v>
          </cell>
          <cell r="AV25">
            <v>0</v>
          </cell>
          <cell r="AW25">
            <v>0</v>
          </cell>
          <cell r="AX25">
            <v>0</v>
          </cell>
          <cell r="AY25">
            <v>0</v>
          </cell>
          <cell r="AZ25">
            <v>0</v>
          </cell>
          <cell r="BA25">
            <v>0</v>
          </cell>
          <cell r="BB25">
            <v>0</v>
          </cell>
          <cell r="BC25">
            <v>0</v>
          </cell>
          <cell r="BE25">
            <v>1157</v>
          </cell>
          <cell r="BF25">
            <v>1646.5</v>
          </cell>
          <cell r="BG25">
            <v>2759</v>
          </cell>
          <cell r="BH25">
            <v>2136</v>
          </cell>
          <cell r="BI25">
            <v>3649</v>
          </cell>
          <cell r="BJ25">
            <v>3738</v>
          </cell>
          <cell r="BK25">
            <v>1290.5</v>
          </cell>
          <cell r="BL25">
            <v>3782.5</v>
          </cell>
          <cell r="BM25">
            <v>3649</v>
          </cell>
          <cell r="BN25">
            <v>3782.5</v>
          </cell>
          <cell r="BO25">
            <v>2047</v>
          </cell>
          <cell r="BP25">
            <v>1513</v>
          </cell>
          <cell r="BQ25">
            <v>31150</v>
          </cell>
        </row>
        <row r="26">
          <cell r="AB26" t="str">
            <v>10073507S2757</v>
          </cell>
          <cell r="AC26">
            <v>2600</v>
          </cell>
          <cell r="AD26">
            <v>3700</v>
          </cell>
          <cell r="AE26">
            <v>6200</v>
          </cell>
          <cell r="AF26">
            <v>4800</v>
          </cell>
          <cell r="AG26">
            <v>8200</v>
          </cell>
          <cell r="AH26">
            <v>8400</v>
          </cell>
          <cell r="AI26">
            <v>2900</v>
          </cell>
          <cell r="AJ26">
            <v>8500</v>
          </cell>
          <cell r="AK26">
            <v>8200</v>
          </cell>
          <cell r="AL26">
            <v>8500</v>
          </cell>
          <cell r="AM26">
            <v>4600</v>
          </cell>
          <cell r="AN26">
            <v>3400</v>
          </cell>
          <cell r="AO26">
            <v>70000</v>
          </cell>
          <cell r="AP26">
            <v>82600</v>
          </cell>
          <cell r="AQ26">
            <v>0</v>
          </cell>
          <cell r="AR26">
            <v>0</v>
          </cell>
          <cell r="AS26">
            <v>0</v>
          </cell>
          <cell r="AT26">
            <v>0</v>
          </cell>
          <cell r="AU26">
            <v>0</v>
          </cell>
          <cell r="AV26">
            <v>0</v>
          </cell>
          <cell r="AW26">
            <v>0</v>
          </cell>
          <cell r="AX26">
            <v>0</v>
          </cell>
          <cell r="AY26">
            <v>0</v>
          </cell>
          <cell r="AZ26">
            <v>0</v>
          </cell>
          <cell r="BA26">
            <v>0</v>
          </cell>
          <cell r="BB26">
            <v>0</v>
          </cell>
          <cell r="BC26">
            <v>0</v>
          </cell>
          <cell r="BE26">
            <v>3068</v>
          </cell>
          <cell r="BF26">
            <v>4366</v>
          </cell>
          <cell r="BG26">
            <v>7316</v>
          </cell>
          <cell r="BH26">
            <v>5664</v>
          </cell>
          <cell r="BI26">
            <v>9676</v>
          </cell>
          <cell r="BJ26">
            <v>9912</v>
          </cell>
          <cell r="BK26">
            <v>3422</v>
          </cell>
          <cell r="BL26">
            <v>10030</v>
          </cell>
          <cell r="BM26">
            <v>9676</v>
          </cell>
          <cell r="BN26">
            <v>10030</v>
          </cell>
          <cell r="BO26">
            <v>5428</v>
          </cell>
          <cell r="BP26">
            <v>4012</v>
          </cell>
          <cell r="BQ26">
            <v>82600</v>
          </cell>
        </row>
        <row r="27">
          <cell r="AB27" t="str">
            <v>10076903S2757</v>
          </cell>
          <cell r="AC27">
            <v>5200</v>
          </cell>
          <cell r="AD27">
            <v>7400</v>
          </cell>
          <cell r="AE27">
            <v>12400</v>
          </cell>
          <cell r="AF27">
            <v>9600</v>
          </cell>
          <cell r="AG27">
            <v>16400</v>
          </cell>
          <cell r="AH27">
            <v>16800</v>
          </cell>
          <cell r="AI27">
            <v>5800</v>
          </cell>
          <cell r="AJ27">
            <v>17000</v>
          </cell>
          <cell r="AK27">
            <v>16400</v>
          </cell>
          <cell r="AL27">
            <v>17000</v>
          </cell>
          <cell r="AM27">
            <v>9200</v>
          </cell>
          <cell r="AN27">
            <v>6800</v>
          </cell>
          <cell r="AO27">
            <v>140000</v>
          </cell>
          <cell r="AP27">
            <v>254800</v>
          </cell>
          <cell r="AQ27">
            <v>0</v>
          </cell>
          <cell r="AR27">
            <v>0</v>
          </cell>
          <cell r="AS27">
            <v>0</v>
          </cell>
          <cell r="AT27">
            <v>0</v>
          </cell>
          <cell r="AU27">
            <v>0</v>
          </cell>
          <cell r="AV27">
            <v>0</v>
          </cell>
          <cell r="AW27">
            <v>0</v>
          </cell>
          <cell r="AX27">
            <v>0</v>
          </cell>
          <cell r="AY27">
            <v>0</v>
          </cell>
          <cell r="AZ27">
            <v>0</v>
          </cell>
          <cell r="BA27">
            <v>0</v>
          </cell>
          <cell r="BB27">
            <v>0</v>
          </cell>
          <cell r="BC27">
            <v>0</v>
          </cell>
          <cell r="BE27">
            <v>9464</v>
          </cell>
          <cell r="BF27">
            <v>13468</v>
          </cell>
          <cell r="BG27">
            <v>22568</v>
          </cell>
          <cell r="BH27">
            <v>17472</v>
          </cell>
          <cell r="BI27">
            <v>29848</v>
          </cell>
          <cell r="BJ27">
            <v>30576</v>
          </cell>
          <cell r="BK27">
            <v>10556</v>
          </cell>
          <cell r="BL27">
            <v>30940</v>
          </cell>
          <cell r="BM27">
            <v>29848</v>
          </cell>
          <cell r="BN27">
            <v>30940</v>
          </cell>
          <cell r="BO27">
            <v>16744</v>
          </cell>
          <cell r="BP27">
            <v>12376</v>
          </cell>
          <cell r="BQ27">
            <v>254800</v>
          </cell>
        </row>
        <row r="28">
          <cell r="AB28" t="str">
            <v>10076913S2757</v>
          </cell>
          <cell r="AC28">
            <v>5200</v>
          </cell>
          <cell r="AD28">
            <v>7400</v>
          </cell>
          <cell r="AE28">
            <v>12400</v>
          </cell>
          <cell r="AF28">
            <v>9600</v>
          </cell>
          <cell r="AG28">
            <v>16400</v>
          </cell>
          <cell r="AH28">
            <v>16800</v>
          </cell>
          <cell r="AI28">
            <v>5800</v>
          </cell>
          <cell r="AJ28">
            <v>17000</v>
          </cell>
          <cell r="AK28">
            <v>16400</v>
          </cell>
          <cell r="AL28">
            <v>17000</v>
          </cell>
          <cell r="AM28">
            <v>9200</v>
          </cell>
          <cell r="AN28">
            <v>6800</v>
          </cell>
          <cell r="AO28">
            <v>140000</v>
          </cell>
          <cell r="AP28">
            <v>219800</v>
          </cell>
          <cell r="AQ28">
            <v>0</v>
          </cell>
          <cell r="AR28">
            <v>0</v>
          </cell>
          <cell r="AS28">
            <v>0</v>
          </cell>
          <cell r="AT28">
            <v>0</v>
          </cell>
          <cell r="AU28">
            <v>0</v>
          </cell>
          <cell r="AV28">
            <v>0</v>
          </cell>
          <cell r="AW28">
            <v>0</v>
          </cell>
          <cell r="AX28">
            <v>0</v>
          </cell>
          <cell r="AY28">
            <v>0</v>
          </cell>
          <cell r="AZ28">
            <v>0</v>
          </cell>
          <cell r="BA28">
            <v>0</v>
          </cell>
          <cell r="BB28">
            <v>0</v>
          </cell>
          <cell r="BC28">
            <v>0</v>
          </cell>
          <cell r="BE28">
            <v>8164</v>
          </cell>
          <cell r="BF28">
            <v>11618</v>
          </cell>
          <cell r="BG28">
            <v>19468</v>
          </cell>
          <cell r="BH28">
            <v>15072</v>
          </cell>
          <cell r="BI28">
            <v>25748</v>
          </cell>
          <cell r="BJ28">
            <v>26376</v>
          </cell>
          <cell r="BK28">
            <v>9106</v>
          </cell>
          <cell r="BL28">
            <v>26690</v>
          </cell>
          <cell r="BM28">
            <v>25748</v>
          </cell>
          <cell r="BN28">
            <v>26690</v>
          </cell>
          <cell r="BO28">
            <v>14444</v>
          </cell>
          <cell r="BP28">
            <v>10676</v>
          </cell>
          <cell r="BQ28">
            <v>219800</v>
          </cell>
        </row>
        <row r="29">
          <cell r="AB29" t="str">
            <v>10176160S2802</v>
          </cell>
          <cell r="AC29">
            <v>2600</v>
          </cell>
          <cell r="AD29">
            <v>3700</v>
          </cell>
          <cell r="AE29">
            <v>6200</v>
          </cell>
          <cell r="AF29">
            <v>4800</v>
          </cell>
          <cell r="AG29">
            <v>8200</v>
          </cell>
          <cell r="AH29">
            <v>8400</v>
          </cell>
          <cell r="AI29">
            <v>2900</v>
          </cell>
          <cell r="AJ29">
            <v>8500</v>
          </cell>
          <cell r="AK29">
            <v>8200</v>
          </cell>
          <cell r="AL29">
            <v>8500</v>
          </cell>
          <cell r="AM29">
            <v>4600</v>
          </cell>
          <cell r="AN29">
            <v>3400</v>
          </cell>
          <cell r="AO29">
            <v>70000</v>
          </cell>
          <cell r="AP29">
            <v>128100</v>
          </cell>
          <cell r="AQ29">
            <v>0</v>
          </cell>
          <cell r="AR29">
            <v>0</v>
          </cell>
          <cell r="AS29">
            <v>0</v>
          </cell>
          <cell r="AT29">
            <v>0</v>
          </cell>
          <cell r="AU29">
            <v>0</v>
          </cell>
          <cell r="AV29">
            <v>0</v>
          </cell>
          <cell r="AW29">
            <v>0</v>
          </cell>
          <cell r="AX29">
            <v>0</v>
          </cell>
          <cell r="AY29">
            <v>0</v>
          </cell>
          <cell r="AZ29">
            <v>0</v>
          </cell>
          <cell r="BA29">
            <v>0</v>
          </cell>
          <cell r="BB29">
            <v>0</v>
          </cell>
          <cell r="BC29">
            <v>0</v>
          </cell>
          <cell r="BE29">
            <v>4758</v>
          </cell>
          <cell r="BF29">
            <v>6771</v>
          </cell>
          <cell r="BG29">
            <v>11346</v>
          </cell>
          <cell r="BH29">
            <v>8784</v>
          </cell>
          <cell r="BI29">
            <v>15006</v>
          </cell>
          <cell r="BJ29">
            <v>15372</v>
          </cell>
          <cell r="BK29">
            <v>5307</v>
          </cell>
          <cell r="BL29">
            <v>15555</v>
          </cell>
          <cell r="BM29">
            <v>15006</v>
          </cell>
          <cell r="BN29">
            <v>15555</v>
          </cell>
          <cell r="BO29">
            <v>8418</v>
          </cell>
          <cell r="BP29">
            <v>6222</v>
          </cell>
          <cell r="BQ29">
            <v>128100</v>
          </cell>
        </row>
        <row r="30">
          <cell r="AB30" t="str">
            <v>10073516S1441</v>
          </cell>
          <cell r="AC30">
            <v>2600</v>
          </cell>
          <cell r="AD30">
            <v>3700</v>
          </cell>
          <cell r="AE30">
            <v>6200</v>
          </cell>
          <cell r="AF30">
            <v>4800</v>
          </cell>
          <cell r="AG30">
            <v>8200</v>
          </cell>
          <cell r="AH30">
            <v>8400</v>
          </cell>
          <cell r="AI30">
            <v>2900</v>
          </cell>
          <cell r="AJ30">
            <v>8500</v>
          </cell>
          <cell r="AK30">
            <v>8200</v>
          </cell>
          <cell r="AL30">
            <v>8500</v>
          </cell>
          <cell r="AM30">
            <v>4600</v>
          </cell>
          <cell r="AN30">
            <v>3400</v>
          </cell>
          <cell r="AO30">
            <v>70000</v>
          </cell>
          <cell r="AP30">
            <v>1547</v>
          </cell>
          <cell r="AQ30">
            <v>0</v>
          </cell>
          <cell r="AR30">
            <v>0</v>
          </cell>
          <cell r="AS30">
            <v>0</v>
          </cell>
          <cell r="AT30">
            <v>0</v>
          </cell>
          <cell r="AU30">
            <v>0</v>
          </cell>
          <cell r="AV30">
            <v>0</v>
          </cell>
          <cell r="AW30">
            <v>0</v>
          </cell>
          <cell r="AX30">
            <v>0</v>
          </cell>
          <cell r="AY30">
            <v>0</v>
          </cell>
          <cell r="AZ30">
            <v>0</v>
          </cell>
          <cell r="BA30">
            <v>0</v>
          </cell>
          <cell r="BB30">
            <v>0</v>
          </cell>
          <cell r="BC30">
            <v>0</v>
          </cell>
          <cell r="BE30">
            <v>57.46</v>
          </cell>
          <cell r="BF30">
            <v>81.77000000000001</v>
          </cell>
          <cell r="BG30">
            <v>137.02000000000001</v>
          </cell>
          <cell r="BH30">
            <v>106.08000000000001</v>
          </cell>
          <cell r="BI30">
            <v>181.22</v>
          </cell>
          <cell r="BJ30">
            <v>185.64000000000001</v>
          </cell>
          <cell r="BK30">
            <v>64.09</v>
          </cell>
          <cell r="BL30">
            <v>187.85000000000002</v>
          </cell>
          <cell r="BM30">
            <v>181.22</v>
          </cell>
          <cell r="BN30">
            <v>187.85000000000002</v>
          </cell>
          <cell r="BO30">
            <v>101.66000000000001</v>
          </cell>
          <cell r="BP30">
            <v>75.14</v>
          </cell>
          <cell r="BQ30">
            <v>1547.0000000000005</v>
          </cell>
        </row>
        <row r="31">
          <cell r="AB31" t="str">
            <v>10175859S2647</v>
          </cell>
          <cell r="AC31">
            <v>10400</v>
          </cell>
          <cell r="AD31">
            <v>14800</v>
          </cell>
          <cell r="AE31">
            <v>24800</v>
          </cell>
          <cell r="AF31">
            <v>19200</v>
          </cell>
          <cell r="AG31">
            <v>32800</v>
          </cell>
          <cell r="AH31">
            <v>33600</v>
          </cell>
          <cell r="AI31">
            <v>11600</v>
          </cell>
          <cell r="AJ31">
            <v>34000</v>
          </cell>
          <cell r="AK31">
            <v>32800</v>
          </cell>
          <cell r="AL31">
            <v>34000</v>
          </cell>
          <cell r="AM31">
            <v>18400</v>
          </cell>
          <cell r="AN31">
            <v>13600</v>
          </cell>
          <cell r="AO31">
            <v>280000</v>
          </cell>
          <cell r="AP31">
            <v>22120</v>
          </cell>
          <cell r="AQ31">
            <v>0</v>
          </cell>
          <cell r="AR31">
            <v>0</v>
          </cell>
          <cell r="AS31">
            <v>0</v>
          </cell>
          <cell r="AT31">
            <v>0</v>
          </cell>
          <cell r="AU31">
            <v>0</v>
          </cell>
          <cell r="AV31">
            <v>0</v>
          </cell>
          <cell r="AW31">
            <v>0</v>
          </cell>
          <cell r="AX31">
            <v>0</v>
          </cell>
          <cell r="AY31">
            <v>0</v>
          </cell>
          <cell r="AZ31">
            <v>0</v>
          </cell>
          <cell r="BA31">
            <v>0</v>
          </cell>
          <cell r="BB31">
            <v>0</v>
          </cell>
          <cell r="BC31">
            <v>0</v>
          </cell>
          <cell r="BE31">
            <v>821.6</v>
          </cell>
          <cell r="BF31">
            <v>1169.2</v>
          </cell>
          <cell r="BG31">
            <v>1959.2</v>
          </cell>
          <cell r="BH31">
            <v>1516.8</v>
          </cell>
          <cell r="BI31">
            <v>2591.1999999999998</v>
          </cell>
          <cell r="BJ31">
            <v>2654.4</v>
          </cell>
          <cell r="BK31">
            <v>916.4</v>
          </cell>
          <cell r="BL31">
            <v>2686</v>
          </cell>
          <cell r="BM31">
            <v>2591.1999999999998</v>
          </cell>
          <cell r="BN31">
            <v>2686</v>
          </cell>
          <cell r="BO31">
            <v>1453.6</v>
          </cell>
          <cell r="BP31">
            <v>1074.4000000000001</v>
          </cell>
          <cell r="BQ31">
            <v>22120</v>
          </cell>
        </row>
        <row r="32">
          <cell r="AB32" t="str">
            <v>10073508S1278</v>
          </cell>
          <cell r="AC32">
            <v>2600</v>
          </cell>
          <cell r="AD32">
            <v>3700</v>
          </cell>
          <cell r="AE32">
            <v>6200</v>
          </cell>
          <cell r="AF32">
            <v>4800</v>
          </cell>
          <cell r="AG32">
            <v>8200</v>
          </cell>
          <cell r="AH32">
            <v>8400</v>
          </cell>
          <cell r="AI32">
            <v>2900</v>
          </cell>
          <cell r="AJ32">
            <v>8500</v>
          </cell>
          <cell r="AK32">
            <v>8200</v>
          </cell>
          <cell r="AL32">
            <v>8500</v>
          </cell>
          <cell r="AM32">
            <v>4600</v>
          </cell>
          <cell r="AN32">
            <v>3400</v>
          </cell>
          <cell r="AO32">
            <v>70000</v>
          </cell>
          <cell r="AP32">
            <v>40250</v>
          </cell>
          <cell r="AQ32">
            <v>0</v>
          </cell>
          <cell r="AR32">
            <v>0</v>
          </cell>
          <cell r="AS32">
            <v>0</v>
          </cell>
          <cell r="AT32">
            <v>0</v>
          </cell>
          <cell r="AU32">
            <v>0</v>
          </cell>
          <cell r="AV32">
            <v>0</v>
          </cell>
          <cell r="AW32">
            <v>0</v>
          </cell>
          <cell r="AX32">
            <v>0</v>
          </cell>
          <cell r="AY32">
            <v>0</v>
          </cell>
          <cell r="AZ32">
            <v>0</v>
          </cell>
          <cell r="BA32">
            <v>0</v>
          </cell>
          <cell r="BB32">
            <v>0</v>
          </cell>
          <cell r="BC32">
            <v>0</v>
          </cell>
          <cell r="BE32">
            <v>1494.9999999999998</v>
          </cell>
          <cell r="BF32">
            <v>2127.5</v>
          </cell>
          <cell r="BG32">
            <v>3564.9999999999995</v>
          </cell>
          <cell r="BH32">
            <v>2760</v>
          </cell>
          <cell r="BI32">
            <v>4715</v>
          </cell>
          <cell r="BJ32">
            <v>4830</v>
          </cell>
          <cell r="BK32">
            <v>1667.4999999999998</v>
          </cell>
          <cell r="BL32">
            <v>4887.5</v>
          </cell>
          <cell r="BM32">
            <v>4715</v>
          </cell>
          <cell r="BN32">
            <v>4887.5</v>
          </cell>
          <cell r="BO32">
            <v>2645</v>
          </cell>
          <cell r="BP32">
            <v>1954.9999999999998</v>
          </cell>
          <cell r="BQ32">
            <v>40250</v>
          </cell>
        </row>
        <row r="33">
          <cell r="AP33">
            <v>2994579</v>
          </cell>
        </row>
      </sheetData>
      <sheetData sheetId="14">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10073512S2512</v>
          </cell>
          <cell r="AC5">
            <v>2600</v>
          </cell>
          <cell r="AD5">
            <v>3700</v>
          </cell>
          <cell r="AE5">
            <v>6200</v>
          </cell>
          <cell r="AF5">
            <v>4800</v>
          </cell>
          <cell r="AG5">
            <v>8200</v>
          </cell>
          <cell r="AH5">
            <v>8400</v>
          </cell>
          <cell r="AI5">
            <v>2900</v>
          </cell>
          <cell r="AJ5">
            <v>8500</v>
          </cell>
          <cell r="AK5">
            <v>8200</v>
          </cell>
          <cell r="AL5">
            <v>8500</v>
          </cell>
          <cell r="AM5">
            <v>4600</v>
          </cell>
          <cell r="AN5">
            <v>3400</v>
          </cell>
          <cell r="AO5">
            <v>70000</v>
          </cell>
          <cell r="AP5">
            <v>6650</v>
          </cell>
          <cell r="AQ5">
            <v>0</v>
          </cell>
          <cell r="AR5">
            <v>0</v>
          </cell>
          <cell r="AS5">
            <v>0</v>
          </cell>
          <cell r="AT5">
            <v>0</v>
          </cell>
          <cell r="AU5">
            <v>0</v>
          </cell>
          <cell r="AV5">
            <v>0</v>
          </cell>
          <cell r="AW5">
            <v>0</v>
          </cell>
          <cell r="AX5">
            <v>0</v>
          </cell>
          <cell r="AY5">
            <v>0</v>
          </cell>
          <cell r="AZ5">
            <v>0</v>
          </cell>
          <cell r="BA5">
            <v>0</v>
          </cell>
          <cell r="BB5">
            <v>0</v>
          </cell>
          <cell r="BC5">
            <v>0</v>
          </cell>
          <cell r="BE5">
            <v>247</v>
          </cell>
          <cell r="BF5">
            <v>351.5</v>
          </cell>
          <cell r="BG5">
            <v>589</v>
          </cell>
          <cell r="BH5">
            <v>456</v>
          </cell>
          <cell r="BI5">
            <v>779</v>
          </cell>
          <cell r="BJ5">
            <v>798</v>
          </cell>
          <cell r="BK5">
            <v>275.5</v>
          </cell>
          <cell r="BL5">
            <v>807.5</v>
          </cell>
          <cell r="BM5">
            <v>779</v>
          </cell>
          <cell r="BN5">
            <v>807.5</v>
          </cell>
          <cell r="BO5">
            <v>437</v>
          </cell>
          <cell r="BP5">
            <v>323</v>
          </cell>
          <cell r="BQ5">
            <v>6650</v>
          </cell>
        </row>
        <row r="6">
          <cell r="AB6" t="str">
            <v>10073514S2512</v>
          </cell>
          <cell r="AC6">
            <v>2600</v>
          </cell>
          <cell r="AD6">
            <v>3700</v>
          </cell>
          <cell r="AE6">
            <v>6200</v>
          </cell>
          <cell r="AF6">
            <v>4800</v>
          </cell>
          <cell r="AG6">
            <v>8200</v>
          </cell>
          <cell r="AH6">
            <v>8400</v>
          </cell>
          <cell r="AI6">
            <v>2900</v>
          </cell>
          <cell r="AJ6">
            <v>8500</v>
          </cell>
          <cell r="AK6">
            <v>8200</v>
          </cell>
          <cell r="AL6">
            <v>8500</v>
          </cell>
          <cell r="AM6">
            <v>4600</v>
          </cell>
          <cell r="AN6">
            <v>3400</v>
          </cell>
          <cell r="AO6">
            <v>70000</v>
          </cell>
          <cell r="AP6">
            <v>917</v>
          </cell>
          <cell r="AQ6">
            <v>0</v>
          </cell>
          <cell r="AR6">
            <v>0</v>
          </cell>
          <cell r="AS6">
            <v>0</v>
          </cell>
          <cell r="AT6">
            <v>0</v>
          </cell>
          <cell r="AU6">
            <v>0</v>
          </cell>
          <cell r="AV6">
            <v>0</v>
          </cell>
          <cell r="AW6">
            <v>0</v>
          </cell>
          <cell r="AX6">
            <v>0</v>
          </cell>
          <cell r="AY6">
            <v>0</v>
          </cell>
          <cell r="AZ6">
            <v>0</v>
          </cell>
          <cell r="BA6">
            <v>0</v>
          </cell>
          <cell r="BB6">
            <v>0</v>
          </cell>
          <cell r="BC6">
            <v>0</v>
          </cell>
          <cell r="BE6">
            <v>34.06</v>
          </cell>
          <cell r="BF6">
            <v>48.47</v>
          </cell>
          <cell r="BG6">
            <v>81.22</v>
          </cell>
          <cell r="BH6">
            <v>62.88</v>
          </cell>
          <cell r="BI6">
            <v>107.42</v>
          </cell>
          <cell r="BJ6">
            <v>110.04</v>
          </cell>
          <cell r="BK6">
            <v>37.99</v>
          </cell>
          <cell r="BL6">
            <v>111.35000000000001</v>
          </cell>
          <cell r="BM6">
            <v>107.42</v>
          </cell>
          <cell r="BN6">
            <v>111.35000000000001</v>
          </cell>
          <cell r="BO6">
            <v>60.260000000000005</v>
          </cell>
          <cell r="BP6">
            <v>44.54</v>
          </cell>
          <cell r="BQ6">
            <v>917</v>
          </cell>
        </row>
        <row r="7">
          <cell r="AB7" t="str">
            <v>10103743S2513</v>
          </cell>
          <cell r="AC7">
            <v>2600</v>
          </cell>
          <cell r="AD7">
            <v>3700</v>
          </cell>
          <cell r="AE7">
            <v>6200</v>
          </cell>
          <cell r="AF7">
            <v>4800</v>
          </cell>
          <cell r="AG7">
            <v>8200</v>
          </cell>
          <cell r="AH7">
            <v>8400</v>
          </cell>
          <cell r="AI7">
            <v>2900</v>
          </cell>
          <cell r="AJ7">
            <v>8500</v>
          </cell>
          <cell r="AK7">
            <v>8200</v>
          </cell>
          <cell r="AL7">
            <v>8500</v>
          </cell>
          <cell r="AM7">
            <v>4600</v>
          </cell>
          <cell r="AN7">
            <v>3400</v>
          </cell>
          <cell r="AO7">
            <v>70000</v>
          </cell>
          <cell r="AP7">
            <v>424900</v>
          </cell>
          <cell r="AQ7">
            <v>0</v>
          </cell>
          <cell r="AR7">
            <v>0</v>
          </cell>
          <cell r="AS7">
            <v>0</v>
          </cell>
          <cell r="AT7">
            <v>0</v>
          </cell>
          <cell r="AU7">
            <v>0</v>
          </cell>
          <cell r="AV7">
            <v>0</v>
          </cell>
          <cell r="AW7">
            <v>0</v>
          </cell>
          <cell r="AX7">
            <v>0</v>
          </cell>
          <cell r="AY7">
            <v>0</v>
          </cell>
          <cell r="AZ7">
            <v>0</v>
          </cell>
          <cell r="BA7">
            <v>0</v>
          </cell>
          <cell r="BB7">
            <v>0</v>
          </cell>
          <cell r="BC7">
            <v>0</v>
          </cell>
          <cell r="BE7">
            <v>15782</v>
          </cell>
          <cell r="BF7">
            <v>22459</v>
          </cell>
          <cell r="BG7">
            <v>37634</v>
          </cell>
          <cell r="BH7">
            <v>29136</v>
          </cell>
          <cell r="BI7">
            <v>49774</v>
          </cell>
          <cell r="BJ7">
            <v>50988</v>
          </cell>
          <cell r="BK7">
            <v>17603</v>
          </cell>
          <cell r="BL7">
            <v>51595</v>
          </cell>
          <cell r="BM7">
            <v>49774</v>
          </cell>
          <cell r="BN7">
            <v>51595</v>
          </cell>
          <cell r="BO7">
            <v>27922</v>
          </cell>
          <cell r="BP7">
            <v>20638</v>
          </cell>
          <cell r="BQ7">
            <v>424900</v>
          </cell>
        </row>
        <row r="8">
          <cell r="AB8" t="str">
            <v>10104743S2513</v>
          </cell>
          <cell r="AC8">
            <v>2600</v>
          </cell>
          <cell r="AD8">
            <v>3700</v>
          </cell>
          <cell r="AE8">
            <v>6200</v>
          </cell>
          <cell r="AF8">
            <v>4800</v>
          </cell>
          <cell r="AG8">
            <v>8200</v>
          </cell>
          <cell r="AH8">
            <v>8400</v>
          </cell>
          <cell r="AI8">
            <v>2900</v>
          </cell>
          <cell r="AJ8">
            <v>8500</v>
          </cell>
          <cell r="AK8">
            <v>8200</v>
          </cell>
          <cell r="AL8">
            <v>8500</v>
          </cell>
          <cell r="AM8">
            <v>4600</v>
          </cell>
          <cell r="AN8">
            <v>3400</v>
          </cell>
          <cell r="AO8">
            <v>70000</v>
          </cell>
          <cell r="AP8">
            <v>455000</v>
          </cell>
          <cell r="AQ8">
            <v>0</v>
          </cell>
          <cell r="AR8">
            <v>0</v>
          </cell>
          <cell r="AS8">
            <v>0</v>
          </cell>
          <cell r="AT8">
            <v>0</v>
          </cell>
          <cell r="AU8">
            <v>0</v>
          </cell>
          <cell r="AV8">
            <v>0</v>
          </cell>
          <cell r="AW8">
            <v>0</v>
          </cell>
          <cell r="AX8">
            <v>0</v>
          </cell>
          <cell r="AY8">
            <v>0</v>
          </cell>
          <cell r="AZ8">
            <v>0</v>
          </cell>
          <cell r="BA8">
            <v>0</v>
          </cell>
          <cell r="BB8">
            <v>0</v>
          </cell>
          <cell r="BC8">
            <v>0</v>
          </cell>
          <cell r="BE8">
            <v>16900</v>
          </cell>
          <cell r="BF8">
            <v>24050</v>
          </cell>
          <cell r="BG8">
            <v>40300</v>
          </cell>
          <cell r="BH8">
            <v>31200</v>
          </cell>
          <cell r="BI8">
            <v>53300</v>
          </cell>
          <cell r="BJ8">
            <v>54600</v>
          </cell>
          <cell r="BK8">
            <v>18850</v>
          </cell>
          <cell r="BL8">
            <v>55250</v>
          </cell>
          <cell r="BM8">
            <v>53300</v>
          </cell>
          <cell r="BN8">
            <v>55250</v>
          </cell>
          <cell r="BO8">
            <v>29900</v>
          </cell>
          <cell r="BP8">
            <v>22100</v>
          </cell>
          <cell r="BQ8">
            <v>455000</v>
          </cell>
        </row>
        <row r="9">
          <cell r="AB9" t="str">
            <v>10073526S2511</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E9">
            <v>0</v>
          </cell>
          <cell r="BF9">
            <v>0</v>
          </cell>
          <cell r="BG9">
            <v>0</v>
          </cell>
          <cell r="BH9">
            <v>0</v>
          </cell>
          <cell r="BI9">
            <v>0</v>
          </cell>
          <cell r="BJ9">
            <v>0</v>
          </cell>
          <cell r="BK9">
            <v>0</v>
          </cell>
          <cell r="BL9">
            <v>0</v>
          </cell>
          <cell r="BM9">
            <v>0</v>
          </cell>
          <cell r="BN9">
            <v>0</v>
          </cell>
          <cell r="BO9">
            <v>0</v>
          </cell>
          <cell r="BP9">
            <v>0</v>
          </cell>
          <cell r="BQ9">
            <v>0</v>
          </cell>
        </row>
        <row r="10">
          <cell r="AB10" t="str">
            <v>10073527S2511</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E10">
            <v>0</v>
          </cell>
          <cell r="BF10">
            <v>0</v>
          </cell>
          <cell r="BG10">
            <v>0</v>
          </cell>
          <cell r="BH10">
            <v>0</v>
          </cell>
          <cell r="BI10">
            <v>0</v>
          </cell>
          <cell r="BJ10">
            <v>0</v>
          </cell>
          <cell r="BK10">
            <v>0</v>
          </cell>
          <cell r="BL10">
            <v>0</v>
          </cell>
          <cell r="BM10">
            <v>0</v>
          </cell>
          <cell r="BN10">
            <v>0</v>
          </cell>
          <cell r="BO10">
            <v>0</v>
          </cell>
          <cell r="BP10">
            <v>0</v>
          </cell>
          <cell r="BQ10">
            <v>0</v>
          </cell>
        </row>
        <row r="11">
          <cell r="AB11" t="str">
            <v>10073528S2511</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E11">
            <v>0</v>
          </cell>
          <cell r="BF11">
            <v>0</v>
          </cell>
          <cell r="BG11">
            <v>0</v>
          </cell>
          <cell r="BH11">
            <v>0</v>
          </cell>
          <cell r="BI11">
            <v>0</v>
          </cell>
          <cell r="BJ11">
            <v>0</v>
          </cell>
          <cell r="BK11">
            <v>0</v>
          </cell>
          <cell r="BL11">
            <v>0</v>
          </cell>
          <cell r="BM11">
            <v>0</v>
          </cell>
          <cell r="BN11">
            <v>0</v>
          </cell>
          <cell r="BO11">
            <v>0</v>
          </cell>
          <cell r="BP11">
            <v>0</v>
          </cell>
          <cell r="BQ11">
            <v>0</v>
          </cell>
        </row>
        <row r="12">
          <cell r="AB12" t="str">
            <v>10073529S2511</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E12">
            <v>0</v>
          </cell>
          <cell r="BF12">
            <v>0</v>
          </cell>
          <cell r="BG12">
            <v>0</v>
          </cell>
          <cell r="BH12">
            <v>0</v>
          </cell>
          <cell r="BI12">
            <v>0</v>
          </cell>
          <cell r="BJ12">
            <v>0</v>
          </cell>
          <cell r="BK12">
            <v>0</v>
          </cell>
          <cell r="BL12">
            <v>0</v>
          </cell>
          <cell r="BM12">
            <v>0</v>
          </cell>
          <cell r="BN12">
            <v>0</v>
          </cell>
          <cell r="BO12">
            <v>0</v>
          </cell>
          <cell r="BP12">
            <v>0</v>
          </cell>
          <cell r="BQ12">
            <v>0</v>
          </cell>
        </row>
        <row r="13">
          <cell r="AB13" t="str">
            <v>10073530S2511</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E13">
            <v>0</v>
          </cell>
          <cell r="BF13">
            <v>0</v>
          </cell>
          <cell r="BG13">
            <v>0</v>
          </cell>
          <cell r="BH13">
            <v>0</v>
          </cell>
          <cell r="BI13">
            <v>0</v>
          </cell>
          <cell r="BJ13">
            <v>0</v>
          </cell>
          <cell r="BK13">
            <v>0</v>
          </cell>
          <cell r="BL13">
            <v>0</v>
          </cell>
          <cell r="BM13">
            <v>0</v>
          </cell>
          <cell r="BN13">
            <v>0</v>
          </cell>
          <cell r="BO13">
            <v>0</v>
          </cell>
          <cell r="BP13">
            <v>0</v>
          </cell>
          <cell r="BQ13">
            <v>0</v>
          </cell>
        </row>
        <row r="14">
          <cell r="AB14" t="str">
            <v>10073531S2511</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E14">
            <v>0</v>
          </cell>
          <cell r="BF14">
            <v>0</v>
          </cell>
          <cell r="BG14">
            <v>0</v>
          </cell>
          <cell r="BH14">
            <v>0</v>
          </cell>
          <cell r="BI14">
            <v>0</v>
          </cell>
          <cell r="BJ14">
            <v>0</v>
          </cell>
          <cell r="BK14">
            <v>0</v>
          </cell>
          <cell r="BL14">
            <v>0</v>
          </cell>
          <cell r="BM14">
            <v>0</v>
          </cell>
          <cell r="BN14">
            <v>0</v>
          </cell>
          <cell r="BO14">
            <v>0</v>
          </cell>
          <cell r="BP14">
            <v>0</v>
          </cell>
          <cell r="BQ14">
            <v>0</v>
          </cell>
        </row>
        <row r="15">
          <cell r="AB15" t="str">
            <v>10073532S2511</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E15">
            <v>0</v>
          </cell>
          <cell r="BF15">
            <v>0</v>
          </cell>
          <cell r="BG15">
            <v>0</v>
          </cell>
          <cell r="BH15">
            <v>0</v>
          </cell>
          <cell r="BI15">
            <v>0</v>
          </cell>
          <cell r="BJ15">
            <v>0</v>
          </cell>
          <cell r="BK15">
            <v>0</v>
          </cell>
          <cell r="BL15">
            <v>0</v>
          </cell>
          <cell r="BM15">
            <v>0</v>
          </cell>
          <cell r="BN15">
            <v>0</v>
          </cell>
          <cell r="BO15">
            <v>0</v>
          </cell>
          <cell r="BP15">
            <v>0</v>
          </cell>
          <cell r="BQ15">
            <v>0</v>
          </cell>
        </row>
        <row r="16">
          <cell r="AB16" t="str">
            <v>10073533S2511</v>
          </cell>
          <cell r="AC16">
            <v>2600</v>
          </cell>
          <cell r="AD16">
            <v>3700</v>
          </cell>
          <cell r="AE16">
            <v>6200</v>
          </cell>
          <cell r="AF16">
            <v>4800</v>
          </cell>
          <cell r="AG16">
            <v>8200</v>
          </cell>
          <cell r="AH16">
            <v>8400</v>
          </cell>
          <cell r="AI16">
            <v>2900</v>
          </cell>
          <cell r="AJ16">
            <v>8500</v>
          </cell>
          <cell r="AK16">
            <v>8200</v>
          </cell>
          <cell r="AL16">
            <v>8500</v>
          </cell>
          <cell r="AM16">
            <v>4600</v>
          </cell>
          <cell r="AN16">
            <v>3400</v>
          </cell>
          <cell r="AO16">
            <v>70000</v>
          </cell>
          <cell r="AP16">
            <v>10500</v>
          </cell>
          <cell r="AQ16">
            <v>0</v>
          </cell>
          <cell r="AR16">
            <v>0</v>
          </cell>
          <cell r="AS16">
            <v>0</v>
          </cell>
          <cell r="AT16">
            <v>0</v>
          </cell>
          <cell r="AU16">
            <v>0</v>
          </cell>
          <cell r="AV16">
            <v>0</v>
          </cell>
          <cell r="AW16">
            <v>0</v>
          </cell>
          <cell r="AX16">
            <v>0</v>
          </cell>
          <cell r="AY16">
            <v>0</v>
          </cell>
          <cell r="AZ16">
            <v>0</v>
          </cell>
          <cell r="BA16">
            <v>0</v>
          </cell>
          <cell r="BB16">
            <v>0</v>
          </cell>
          <cell r="BC16">
            <v>0</v>
          </cell>
          <cell r="BE16">
            <v>390</v>
          </cell>
          <cell r="BF16">
            <v>555</v>
          </cell>
          <cell r="BG16">
            <v>930</v>
          </cell>
          <cell r="BH16">
            <v>720</v>
          </cell>
          <cell r="BI16">
            <v>1230</v>
          </cell>
          <cell r="BJ16">
            <v>1260</v>
          </cell>
          <cell r="BK16">
            <v>435</v>
          </cell>
          <cell r="BL16">
            <v>1275</v>
          </cell>
          <cell r="BM16">
            <v>1230</v>
          </cell>
          <cell r="BN16">
            <v>1275</v>
          </cell>
          <cell r="BO16">
            <v>690</v>
          </cell>
          <cell r="BP16">
            <v>510</v>
          </cell>
          <cell r="BQ16">
            <v>10500</v>
          </cell>
        </row>
        <row r="17">
          <cell r="AB17" t="str">
            <v>10073541S2511</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E17">
            <v>0</v>
          </cell>
          <cell r="BF17">
            <v>0</v>
          </cell>
          <cell r="BG17">
            <v>0</v>
          </cell>
          <cell r="BH17">
            <v>0</v>
          </cell>
          <cell r="BI17">
            <v>0</v>
          </cell>
          <cell r="BJ17">
            <v>0</v>
          </cell>
          <cell r="BK17">
            <v>0</v>
          </cell>
          <cell r="BL17">
            <v>0</v>
          </cell>
          <cell r="BM17">
            <v>0</v>
          </cell>
          <cell r="BN17">
            <v>0</v>
          </cell>
          <cell r="BO17">
            <v>0</v>
          </cell>
          <cell r="BP17">
            <v>0</v>
          </cell>
          <cell r="BQ17">
            <v>0</v>
          </cell>
        </row>
        <row r="18">
          <cell r="AB18" t="str">
            <v>10073542S2511</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E18">
            <v>0</v>
          </cell>
          <cell r="BF18">
            <v>0</v>
          </cell>
          <cell r="BG18">
            <v>0</v>
          </cell>
          <cell r="BH18">
            <v>0</v>
          </cell>
          <cell r="BI18">
            <v>0</v>
          </cell>
          <cell r="BJ18">
            <v>0</v>
          </cell>
          <cell r="BK18">
            <v>0</v>
          </cell>
          <cell r="BL18">
            <v>0</v>
          </cell>
          <cell r="BM18">
            <v>0</v>
          </cell>
          <cell r="BN18">
            <v>0</v>
          </cell>
          <cell r="BO18">
            <v>0</v>
          </cell>
          <cell r="BP18">
            <v>0</v>
          </cell>
          <cell r="BQ18">
            <v>0</v>
          </cell>
        </row>
        <row r="19">
          <cell r="AB19" t="str">
            <v>10073543S2511</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E19">
            <v>0</v>
          </cell>
          <cell r="BF19">
            <v>0</v>
          </cell>
          <cell r="BG19">
            <v>0</v>
          </cell>
          <cell r="BH19">
            <v>0</v>
          </cell>
          <cell r="BI19">
            <v>0</v>
          </cell>
          <cell r="BJ19">
            <v>0</v>
          </cell>
          <cell r="BK19">
            <v>0</v>
          </cell>
          <cell r="BL19">
            <v>0</v>
          </cell>
          <cell r="BM19">
            <v>0</v>
          </cell>
          <cell r="BN19">
            <v>0</v>
          </cell>
          <cell r="BO19">
            <v>0</v>
          </cell>
          <cell r="BP19">
            <v>0</v>
          </cell>
          <cell r="BQ19">
            <v>0</v>
          </cell>
        </row>
        <row r="20">
          <cell r="AB20" t="str">
            <v>10073544S2511</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E20">
            <v>0</v>
          </cell>
          <cell r="BF20">
            <v>0</v>
          </cell>
          <cell r="BG20">
            <v>0</v>
          </cell>
          <cell r="BH20">
            <v>0</v>
          </cell>
          <cell r="BI20">
            <v>0</v>
          </cell>
          <cell r="BJ20">
            <v>0</v>
          </cell>
          <cell r="BK20">
            <v>0</v>
          </cell>
          <cell r="BL20">
            <v>0</v>
          </cell>
          <cell r="BM20">
            <v>0</v>
          </cell>
          <cell r="BN20">
            <v>0</v>
          </cell>
          <cell r="BO20">
            <v>0</v>
          </cell>
          <cell r="BP20">
            <v>0</v>
          </cell>
          <cell r="BQ20">
            <v>0</v>
          </cell>
        </row>
        <row r="21">
          <cell r="AB21" t="str">
            <v>10073545S2511</v>
          </cell>
          <cell r="AC21">
            <v>2600</v>
          </cell>
          <cell r="AD21">
            <v>3700</v>
          </cell>
          <cell r="AE21">
            <v>6200</v>
          </cell>
          <cell r="AF21">
            <v>4800</v>
          </cell>
          <cell r="AG21">
            <v>8200</v>
          </cell>
          <cell r="AH21">
            <v>8400</v>
          </cell>
          <cell r="AI21">
            <v>2900</v>
          </cell>
          <cell r="AJ21">
            <v>8500</v>
          </cell>
          <cell r="AK21">
            <v>8200</v>
          </cell>
          <cell r="AL21">
            <v>8500</v>
          </cell>
          <cell r="AM21">
            <v>4600</v>
          </cell>
          <cell r="AN21">
            <v>3400</v>
          </cell>
          <cell r="AO21">
            <v>70000</v>
          </cell>
          <cell r="AP21">
            <v>11200</v>
          </cell>
          <cell r="AQ21">
            <v>0</v>
          </cell>
          <cell r="AR21">
            <v>0</v>
          </cell>
          <cell r="AS21">
            <v>0</v>
          </cell>
          <cell r="AT21">
            <v>0</v>
          </cell>
          <cell r="AU21">
            <v>0</v>
          </cell>
          <cell r="AV21">
            <v>0</v>
          </cell>
          <cell r="AW21">
            <v>0</v>
          </cell>
          <cell r="AX21">
            <v>0</v>
          </cell>
          <cell r="AY21">
            <v>0</v>
          </cell>
          <cell r="AZ21">
            <v>0</v>
          </cell>
          <cell r="BA21">
            <v>0</v>
          </cell>
          <cell r="BB21">
            <v>0</v>
          </cell>
          <cell r="BC21">
            <v>0</v>
          </cell>
          <cell r="BE21">
            <v>416</v>
          </cell>
          <cell r="BF21">
            <v>592</v>
          </cell>
          <cell r="BG21">
            <v>992</v>
          </cell>
          <cell r="BH21">
            <v>768</v>
          </cell>
          <cell r="BI21">
            <v>1312</v>
          </cell>
          <cell r="BJ21">
            <v>1344</v>
          </cell>
          <cell r="BK21">
            <v>464</v>
          </cell>
          <cell r="BL21">
            <v>1360</v>
          </cell>
          <cell r="BM21">
            <v>1312</v>
          </cell>
          <cell r="BN21">
            <v>1360</v>
          </cell>
          <cell r="BO21">
            <v>736</v>
          </cell>
          <cell r="BP21">
            <v>544</v>
          </cell>
          <cell r="BQ21">
            <v>11200</v>
          </cell>
        </row>
        <row r="22">
          <cell r="AB22" t="str">
            <v>10073546S2511</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E22">
            <v>0</v>
          </cell>
          <cell r="BF22">
            <v>0</v>
          </cell>
          <cell r="BG22">
            <v>0</v>
          </cell>
          <cell r="BH22">
            <v>0</v>
          </cell>
          <cell r="BI22">
            <v>0</v>
          </cell>
          <cell r="BJ22">
            <v>0</v>
          </cell>
          <cell r="BK22">
            <v>0</v>
          </cell>
          <cell r="BL22">
            <v>0</v>
          </cell>
          <cell r="BM22">
            <v>0</v>
          </cell>
          <cell r="BN22">
            <v>0</v>
          </cell>
          <cell r="BO22">
            <v>0</v>
          </cell>
          <cell r="BP22">
            <v>0</v>
          </cell>
          <cell r="BQ22">
            <v>0</v>
          </cell>
        </row>
        <row r="23">
          <cell r="AB23" t="str">
            <v>10073547S2511</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E23">
            <v>0</v>
          </cell>
          <cell r="BF23">
            <v>0</v>
          </cell>
          <cell r="BG23">
            <v>0</v>
          </cell>
          <cell r="BH23">
            <v>0</v>
          </cell>
          <cell r="BI23">
            <v>0</v>
          </cell>
          <cell r="BJ23">
            <v>0</v>
          </cell>
          <cell r="BK23">
            <v>0</v>
          </cell>
          <cell r="BL23">
            <v>0</v>
          </cell>
          <cell r="BM23">
            <v>0</v>
          </cell>
          <cell r="BN23">
            <v>0</v>
          </cell>
          <cell r="BO23">
            <v>0</v>
          </cell>
          <cell r="BP23">
            <v>0</v>
          </cell>
          <cell r="BQ23">
            <v>0</v>
          </cell>
        </row>
        <row r="24">
          <cell r="AB24" t="str">
            <v>10073548S2511</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E24">
            <v>0</v>
          </cell>
          <cell r="BF24">
            <v>0</v>
          </cell>
          <cell r="BG24">
            <v>0</v>
          </cell>
          <cell r="BH24">
            <v>0</v>
          </cell>
          <cell r="BI24">
            <v>0</v>
          </cell>
          <cell r="BJ24">
            <v>0</v>
          </cell>
          <cell r="BK24">
            <v>0</v>
          </cell>
          <cell r="BL24">
            <v>0</v>
          </cell>
          <cell r="BM24">
            <v>0</v>
          </cell>
          <cell r="BN24">
            <v>0</v>
          </cell>
          <cell r="BO24">
            <v>0</v>
          </cell>
          <cell r="BP24">
            <v>0</v>
          </cell>
          <cell r="BQ24">
            <v>0</v>
          </cell>
        </row>
        <row r="25">
          <cell r="AB25" t="str">
            <v>10188505S2511</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E25">
            <v>0</v>
          </cell>
          <cell r="BF25">
            <v>0</v>
          </cell>
          <cell r="BG25">
            <v>0</v>
          </cell>
          <cell r="BH25">
            <v>0</v>
          </cell>
          <cell r="BI25">
            <v>0</v>
          </cell>
          <cell r="BJ25">
            <v>0</v>
          </cell>
          <cell r="BK25">
            <v>0</v>
          </cell>
          <cell r="BL25">
            <v>0</v>
          </cell>
          <cell r="BM25">
            <v>0</v>
          </cell>
          <cell r="BN25">
            <v>0</v>
          </cell>
          <cell r="BO25">
            <v>0</v>
          </cell>
          <cell r="BP25">
            <v>0</v>
          </cell>
          <cell r="BQ25">
            <v>0</v>
          </cell>
        </row>
        <row r="26">
          <cell r="AB26" t="str">
            <v>10073515-999S2503</v>
          </cell>
          <cell r="AC26">
            <v>2600</v>
          </cell>
          <cell r="AD26">
            <v>3700</v>
          </cell>
          <cell r="AE26">
            <v>6200</v>
          </cell>
          <cell r="AF26">
            <v>4800</v>
          </cell>
          <cell r="AG26">
            <v>8200</v>
          </cell>
          <cell r="AH26">
            <v>8400</v>
          </cell>
          <cell r="AI26">
            <v>2900</v>
          </cell>
          <cell r="AJ26">
            <v>8500</v>
          </cell>
          <cell r="AK26">
            <v>8200</v>
          </cell>
          <cell r="AL26">
            <v>8500</v>
          </cell>
          <cell r="AM26">
            <v>4600</v>
          </cell>
          <cell r="AN26">
            <v>3400</v>
          </cell>
          <cell r="AO26">
            <v>70000</v>
          </cell>
          <cell r="AP26">
            <v>39900</v>
          </cell>
          <cell r="AQ26">
            <v>0</v>
          </cell>
          <cell r="AR26">
            <v>0</v>
          </cell>
          <cell r="AS26">
            <v>0</v>
          </cell>
          <cell r="AT26">
            <v>0</v>
          </cell>
          <cell r="AU26">
            <v>233.69999999999976</v>
          </cell>
          <cell r="AV26">
            <v>239.39999999999975</v>
          </cell>
          <cell r="AW26">
            <v>82.649999999999906</v>
          </cell>
          <cell r="AX26">
            <v>242.24999999999974</v>
          </cell>
          <cell r="AY26">
            <v>233.69999999999976</v>
          </cell>
          <cell r="AZ26">
            <v>242.24999999999974</v>
          </cell>
          <cell r="BA26">
            <v>131.09999999999985</v>
          </cell>
          <cell r="BB26">
            <v>96.899999999999892</v>
          </cell>
          <cell r="BC26">
            <v>1501.9499999999985</v>
          </cell>
          <cell r="BE26">
            <v>1481.9999999999998</v>
          </cell>
          <cell r="BF26">
            <v>2109</v>
          </cell>
          <cell r="BG26">
            <v>3533.9999999999995</v>
          </cell>
          <cell r="BH26">
            <v>2735.9999999999995</v>
          </cell>
          <cell r="BI26">
            <v>4674</v>
          </cell>
          <cell r="BJ26">
            <v>4788</v>
          </cell>
          <cell r="BK26">
            <v>1652.9999999999998</v>
          </cell>
          <cell r="BL26">
            <v>4845</v>
          </cell>
          <cell r="BM26">
            <v>4674</v>
          </cell>
          <cell r="BN26">
            <v>4845</v>
          </cell>
          <cell r="BO26">
            <v>2622</v>
          </cell>
          <cell r="BP26">
            <v>1937.9999999999998</v>
          </cell>
          <cell r="BQ26">
            <v>39900</v>
          </cell>
        </row>
        <row r="27">
          <cell r="AB27" t="str">
            <v>10175860S2505</v>
          </cell>
          <cell r="AC27">
            <v>2600</v>
          </cell>
          <cell r="AD27">
            <v>3700</v>
          </cell>
          <cell r="AE27">
            <v>6200</v>
          </cell>
          <cell r="AF27">
            <v>4800</v>
          </cell>
          <cell r="AG27">
            <v>8200</v>
          </cell>
          <cell r="AH27">
            <v>8400</v>
          </cell>
          <cell r="AI27">
            <v>2900</v>
          </cell>
          <cell r="AJ27">
            <v>8500</v>
          </cell>
          <cell r="AK27">
            <v>8200</v>
          </cell>
          <cell r="AL27">
            <v>8500</v>
          </cell>
          <cell r="AM27">
            <v>4600</v>
          </cell>
          <cell r="AN27">
            <v>3400</v>
          </cell>
          <cell r="AO27">
            <v>70000</v>
          </cell>
          <cell r="AP27">
            <v>5215</v>
          </cell>
          <cell r="AQ27">
            <v>0</v>
          </cell>
          <cell r="AR27">
            <v>0</v>
          </cell>
          <cell r="AS27">
            <v>0</v>
          </cell>
          <cell r="AT27">
            <v>0</v>
          </cell>
          <cell r="AU27">
            <v>0</v>
          </cell>
          <cell r="AV27">
            <v>0</v>
          </cell>
          <cell r="AW27">
            <v>0</v>
          </cell>
          <cell r="AX27">
            <v>0</v>
          </cell>
          <cell r="AY27">
            <v>0</v>
          </cell>
          <cell r="AZ27">
            <v>0</v>
          </cell>
          <cell r="BA27">
            <v>0</v>
          </cell>
          <cell r="BB27">
            <v>0</v>
          </cell>
          <cell r="BC27">
            <v>0</v>
          </cell>
          <cell r="BE27">
            <v>193.7</v>
          </cell>
          <cell r="BF27">
            <v>275.64999999999998</v>
          </cell>
          <cell r="BG27">
            <v>461.9</v>
          </cell>
          <cell r="BH27">
            <v>357.59999999999997</v>
          </cell>
          <cell r="BI27">
            <v>610.9</v>
          </cell>
          <cell r="BJ27">
            <v>625.79999999999995</v>
          </cell>
          <cell r="BK27">
            <v>216.04999999999998</v>
          </cell>
          <cell r="BL27">
            <v>633.25</v>
          </cell>
          <cell r="BM27">
            <v>610.9</v>
          </cell>
          <cell r="BN27">
            <v>633.25</v>
          </cell>
          <cell r="BO27">
            <v>342.7</v>
          </cell>
          <cell r="BP27">
            <v>253.29999999999998</v>
          </cell>
          <cell r="BQ27">
            <v>5215</v>
          </cell>
        </row>
        <row r="28">
          <cell r="AB28" t="str">
            <v>10105373S2504</v>
          </cell>
          <cell r="AC28">
            <v>2600</v>
          </cell>
          <cell r="AD28">
            <v>3700</v>
          </cell>
          <cell r="AE28">
            <v>6200</v>
          </cell>
          <cell r="AF28">
            <v>4800</v>
          </cell>
          <cell r="AG28">
            <v>8200</v>
          </cell>
          <cell r="AH28">
            <v>8400</v>
          </cell>
          <cell r="AI28">
            <v>2900</v>
          </cell>
          <cell r="AJ28">
            <v>8500</v>
          </cell>
          <cell r="AK28">
            <v>8200</v>
          </cell>
          <cell r="AL28">
            <v>8500</v>
          </cell>
          <cell r="AM28">
            <v>4600</v>
          </cell>
          <cell r="AN28">
            <v>3400</v>
          </cell>
          <cell r="AO28">
            <v>70000</v>
          </cell>
          <cell r="AP28">
            <v>359800</v>
          </cell>
          <cell r="AQ28">
            <v>0</v>
          </cell>
          <cell r="AR28">
            <v>0</v>
          </cell>
          <cell r="AS28">
            <v>0</v>
          </cell>
          <cell r="AT28">
            <v>0</v>
          </cell>
          <cell r="AU28">
            <v>0</v>
          </cell>
          <cell r="AV28">
            <v>0</v>
          </cell>
          <cell r="AW28">
            <v>0</v>
          </cell>
          <cell r="AX28">
            <v>0</v>
          </cell>
          <cell r="AY28">
            <v>0</v>
          </cell>
          <cell r="AZ28">
            <v>0</v>
          </cell>
          <cell r="BA28">
            <v>0</v>
          </cell>
          <cell r="BB28">
            <v>0</v>
          </cell>
          <cell r="BC28">
            <v>0</v>
          </cell>
          <cell r="BE28">
            <v>13364</v>
          </cell>
          <cell r="BF28">
            <v>19018</v>
          </cell>
          <cell r="BG28">
            <v>31867.999999999996</v>
          </cell>
          <cell r="BH28">
            <v>24672</v>
          </cell>
          <cell r="BI28">
            <v>42148</v>
          </cell>
          <cell r="BJ28">
            <v>43176</v>
          </cell>
          <cell r="BK28">
            <v>14905.999999999998</v>
          </cell>
          <cell r="BL28">
            <v>43690</v>
          </cell>
          <cell r="BM28">
            <v>42148</v>
          </cell>
          <cell r="BN28">
            <v>43690</v>
          </cell>
          <cell r="BO28">
            <v>23644</v>
          </cell>
          <cell r="BP28">
            <v>17476</v>
          </cell>
          <cell r="BQ28">
            <v>359800</v>
          </cell>
        </row>
        <row r="29">
          <cell r="AB29" t="str">
            <v>101039355141</v>
          </cell>
          <cell r="AC29">
            <v>2600</v>
          </cell>
          <cell r="AD29">
            <v>3700</v>
          </cell>
          <cell r="AE29">
            <v>6200</v>
          </cell>
          <cell r="AF29">
            <v>4800</v>
          </cell>
          <cell r="AG29">
            <v>8200</v>
          </cell>
          <cell r="AH29">
            <v>8400</v>
          </cell>
          <cell r="AI29">
            <v>2900</v>
          </cell>
          <cell r="AJ29">
            <v>8500</v>
          </cell>
          <cell r="AK29">
            <v>8200</v>
          </cell>
          <cell r="AL29">
            <v>8500</v>
          </cell>
          <cell r="AM29">
            <v>4600</v>
          </cell>
          <cell r="AN29">
            <v>3400</v>
          </cell>
          <cell r="AO29">
            <v>70000</v>
          </cell>
          <cell r="AP29">
            <v>7205800</v>
          </cell>
          <cell r="AQ29">
            <v>0</v>
          </cell>
          <cell r="AR29">
            <v>0</v>
          </cell>
          <cell r="AS29">
            <v>0</v>
          </cell>
          <cell r="AT29">
            <v>0</v>
          </cell>
          <cell r="AU29">
            <v>0</v>
          </cell>
          <cell r="AV29">
            <v>0</v>
          </cell>
          <cell r="AW29">
            <v>0</v>
          </cell>
          <cell r="AX29">
            <v>0</v>
          </cell>
          <cell r="AY29">
            <v>0</v>
          </cell>
          <cell r="AZ29">
            <v>0</v>
          </cell>
          <cell r="BA29">
            <v>0</v>
          </cell>
          <cell r="BB29">
            <v>0</v>
          </cell>
          <cell r="BC29">
            <v>0</v>
          </cell>
          <cell r="BE29">
            <v>267644</v>
          </cell>
          <cell r="BF29">
            <v>380878</v>
          </cell>
          <cell r="BG29">
            <v>638228</v>
          </cell>
          <cell r="BH29">
            <v>494112</v>
          </cell>
          <cell r="BI29">
            <v>844108</v>
          </cell>
          <cell r="BJ29">
            <v>864696</v>
          </cell>
          <cell r="BK29">
            <v>298526</v>
          </cell>
          <cell r="BL29">
            <v>874990</v>
          </cell>
          <cell r="BM29">
            <v>844108</v>
          </cell>
          <cell r="BN29">
            <v>874990</v>
          </cell>
          <cell r="BO29">
            <v>473524</v>
          </cell>
          <cell r="BP29">
            <v>349996</v>
          </cell>
          <cell r="BQ29">
            <v>7205800</v>
          </cell>
        </row>
        <row r="30">
          <cell r="AB30" t="str">
            <v>10175858S2516</v>
          </cell>
          <cell r="AC30">
            <v>2600</v>
          </cell>
          <cell r="AD30">
            <v>3700</v>
          </cell>
          <cell r="AE30">
            <v>6200</v>
          </cell>
          <cell r="AF30">
            <v>4800</v>
          </cell>
          <cell r="AG30">
            <v>8200</v>
          </cell>
          <cell r="AH30">
            <v>8400</v>
          </cell>
          <cell r="AI30">
            <v>2900</v>
          </cell>
          <cell r="AJ30">
            <v>8500</v>
          </cell>
          <cell r="AK30">
            <v>8200</v>
          </cell>
          <cell r="AL30">
            <v>8500</v>
          </cell>
          <cell r="AM30">
            <v>4600</v>
          </cell>
          <cell r="AN30">
            <v>3400</v>
          </cell>
          <cell r="AO30">
            <v>70000</v>
          </cell>
          <cell r="AP30">
            <v>26250</v>
          </cell>
          <cell r="AQ30">
            <v>0</v>
          </cell>
          <cell r="AR30">
            <v>0</v>
          </cell>
          <cell r="AS30">
            <v>0</v>
          </cell>
          <cell r="AT30">
            <v>0</v>
          </cell>
          <cell r="AU30">
            <v>0</v>
          </cell>
          <cell r="AV30">
            <v>0</v>
          </cell>
          <cell r="AW30">
            <v>0</v>
          </cell>
          <cell r="AX30">
            <v>0</v>
          </cell>
          <cell r="AY30">
            <v>0</v>
          </cell>
          <cell r="AZ30">
            <v>0</v>
          </cell>
          <cell r="BA30">
            <v>0</v>
          </cell>
          <cell r="BB30">
            <v>0</v>
          </cell>
          <cell r="BC30">
            <v>0</v>
          </cell>
          <cell r="BE30">
            <v>975</v>
          </cell>
          <cell r="BF30">
            <v>1387.5</v>
          </cell>
          <cell r="BG30">
            <v>2325</v>
          </cell>
          <cell r="BH30">
            <v>1800</v>
          </cell>
          <cell r="BI30">
            <v>3075</v>
          </cell>
          <cell r="BJ30">
            <v>3150</v>
          </cell>
          <cell r="BK30">
            <v>1087.5</v>
          </cell>
          <cell r="BL30">
            <v>3187.5</v>
          </cell>
          <cell r="BM30">
            <v>3075</v>
          </cell>
          <cell r="BN30">
            <v>3187.5</v>
          </cell>
          <cell r="BO30">
            <v>1725</v>
          </cell>
          <cell r="BP30">
            <v>1275</v>
          </cell>
          <cell r="BQ30">
            <v>26250</v>
          </cell>
        </row>
        <row r="31">
          <cell r="AB31" t="str">
            <v>10073505S2684</v>
          </cell>
          <cell r="AC31">
            <v>5200</v>
          </cell>
          <cell r="AD31">
            <v>7400</v>
          </cell>
          <cell r="AE31">
            <v>12400</v>
          </cell>
          <cell r="AF31">
            <v>9600</v>
          </cell>
          <cell r="AG31">
            <v>16400</v>
          </cell>
          <cell r="AH31">
            <v>16800</v>
          </cell>
          <cell r="AI31">
            <v>5800</v>
          </cell>
          <cell r="AJ31">
            <v>17000</v>
          </cell>
          <cell r="AK31">
            <v>16400</v>
          </cell>
          <cell r="AL31">
            <v>17000</v>
          </cell>
          <cell r="AM31">
            <v>9200</v>
          </cell>
          <cell r="AN31">
            <v>6800</v>
          </cell>
          <cell r="AO31">
            <v>140000</v>
          </cell>
          <cell r="AP31">
            <v>29330</v>
          </cell>
          <cell r="AQ31">
            <v>0</v>
          </cell>
          <cell r="AR31">
            <v>0</v>
          </cell>
          <cell r="AS31">
            <v>0</v>
          </cell>
          <cell r="AT31">
            <v>0</v>
          </cell>
          <cell r="AU31">
            <v>0</v>
          </cell>
          <cell r="AV31">
            <v>0</v>
          </cell>
          <cell r="AW31">
            <v>0</v>
          </cell>
          <cell r="AX31">
            <v>0</v>
          </cell>
          <cell r="AY31">
            <v>0</v>
          </cell>
          <cell r="AZ31">
            <v>0</v>
          </cell>
          <cell r="BA31">
            <v>0</v>
          </cell>
          <cell r="BB31">
            <v>0</v>
          </cell>
          <cell r="BC31">
            <v>0</v>
          </cell>
          <cell r="BE31">
            <v>1089.3999999999999</v>
          </cell>
          <cell r="BF31">
            <v>1550.3</v>
          </cell>
          <cell r="BG31">
            <v>2597.7999999999997</v>
          </cell>
          <cell r="BH31">
            <v>2011.1999999999998</v>
          </cell>
          <cell r="BI31">
            <v>3435.7999999999997</v>
          </cell>
          <cell r="BJ31">
            <v>3519.6</v>
          </cell>
          <cell r="BK31">
            <v>1215.0999999999999</v>
          </cell>
          <cell r="BL31">
            <v>3561.5</v>
          </cell>
          <cell r="BM31">
            <v>3435.7999999999997</v>
          </cell>
          <cell r="BN31">
            <v>3561.5</v>
          </cell>
          <cell r="BO31">
            <v>1927.3999999999999</v>
          </cell>
          <cell r="BP31">
            <v>1424.6</v>
          </cell>
          <cell r="BQ31">
            <v>29330</v>
          </cell>
        </row>
        <row r="32">
          <cell r="AB32" t="str">
            <v>10117720S2684</v>
          </cell>
          <cell r="AC32">
            <v>2600</v>
          </cell>
          <cell r="AD32">
            <v>3700</v>
          </cell>
          <cell r="AE32">
            <v>6200</v>
          </cell>
          <cell r="AF32">
            <v>4800</v>
          </cell>
          <cell r="AG32">
            <v>8200</v>
          </cell>
          <cell r="AH32">
            <v>8400</v>
          </cell>
          <cell r="AI32">
            <v>2900</v>
          </cell>
          <cell r="AJ32">
            <v>8500</v>
          </cell>
          <cell r="AK32">
            <v>8200</v>
          </cell>
          <cell r="AL32">
            <v>8500</v>
          </cell>
          <cell r="AM32">
            <v>4600</v>
          </cell>
          <cell r="AN32">
            <v>3400</v>
          </cell>
          <cell r="AO32">
            <v>70000</v>
          </cell>
          <cell r="AP32">
            <v>31150</v>
          </cell>
          <cell r="AQ32">
            <v>0</v>
          </cell>
          <cell r="AR32">
            <v>0</v>
          </cell>
          <cell r="AS32">
            <v>0</v>
          </cell>
          <cell r="AT32">
            <v>0</v>
          </cell>
          <cell r="AU32">
            <v>0</v>
          </cell>
          <cell r="AV32">
            <v>0</v>
          </cell>
          <cell r="AW32">
            <v>0</v>
          </cell>
          <cell r="AX32">
            <v>0</v>
          </cell>
          <cell r="AY32">
            <v>0</v>
          </cell>
          <cell r="AZ32">
            <v>0</v>
          </cell>
          <cell r="BA32">
            <v>0</v>
          </cell>
          <cell r="BB32">
            <v>0</v>
          </cell>
          <cell r="BC32">
            <v>0</v>
          </cell>
          <cell r="BE32">
            <v>1157</v>
          </cell>
          <cell r="BF32">
            <v>1646.5</v>
          </cell>
          <cell r="BG32">
            <v>2759</v>
          </cell>
          <cell r="BH32">
            <v>2136</v>
          </cell>
          <cell r="BI32">
            <v>3649</v>
          </cell>
          <cell r="BJ32">
            <v>3738</v>
          </cell>
          <cell r="BK32">
            <v>1290.5</v>
          </cell>
          <cell r="BL32">
            <v>3782.5</v>
          </cell>
          <cell r="BM32">
            <v>3649</v>
          </cell>
          <cell r="BN32">
            <v>3782.5</v>
          </cell>
          <cell r="BO32">
            <v>2047</v>
          </cell>
          <cell r="BP32">
            <v>1513</v>
          </cell>
          <cell r="BQ32">
            <v>31150</v>
          </cell>
        </row>
        <row r="33">
          <cell r="AB33" t="str">
            <v>10073506S2757</v>
          </cell>
          <cell r="AC33">
            <v>5200</v>
          </cell>
          <cell r="AD33">
            <v>7400</v>
          </cell>
          <cell r="AE33">
            <v>12400</v>
          </cell>
          <cell r="AF33">
            <v>9600</v>
          </cell>
          <cell r="AG33">
            <v>16400</v>
          </cell>
          <cell r="AH33">
            <v>16800</v>
          </cell>
          <cell r="AI33">
            <v>5800</v>
          </cell>
          <cell r="AJ33">
            <v>17000</v>
          </cell>
          <cell r="AK33">
            <v>16400</v>
          </cell>
          <cell r="AL33">
            <v>17000</v>
          </cell>
          <cell r="AM33">
            <v>9200</v>
          </cell>
          <cell r="AN33">
            <v>6800</v>
          </cell>
          <cell r="AO33">
            <v>140000</v>
          </cell>
          <cell r="AP33">
            <v>172200</v>
          </cell>
          <cell r="AQ33">
            <v>0</v>
          </cell>
          <cell r="AR33">
            <v>0</v>
          </cell>
          <cell r="AS33">
            <v>0</v>
          </cell>
          <cell r="AT33">
            <v>0</v>
          </cell>
          <cell r="AU33">
            <v>0</v>
          </cell>
          <cell r="AV33">
            <v>0</v>
          </cell>
          <cell r="AW33">
            <v>0</v>
          </cell>
          <cell r="AX33">
            <v>0</v>
          </cell>
          <cell r="AY33">
            <v>0</v>
          </cell>
          <cell r="AZ33">
            <v>0</v>
          </cell>
          <cell r="BA33">
            <v>0</v>
          </cell>
          <cell r="BB33">
            <v>0</v>
          </cell>
          <cell r="BC33">
            <v>0</v>
          </cell>
          <cell r="BE33">
            <v>6396</v>
          </cell>
          <cell r="BF33">
            <v>9102</v>
          </cell>
          <cell r="BG33">
            <v>15252</v>
          </cell>
          <cell r="BH33">
            <v>11808</v>
          </cell>
          <cell r="BI33">
            <v>20172</v>
          </cell>
          <cell r="BJ33">
            <v>20664</v>
          </cell>
          <cell r="BK33">
            <v>7134</v>
          </cell>
          <cell r="BL33">
            <v>20910</v>
          </cell>
          <cell r="BM33">
            <v>20172</v>
          </cell>
          <cell r="BN33">
            <v>20910</v>
          </cell>
          <cell r="BO33">
            <v>11316</v>
          </cell>
          <cell r="BP33">
            <v>8364</v>
          </cell>
          <cell r="BQ33">
            <v>172200</v>
          </cell>
        </row>
        <row r="34">
          <cell r="AB34" t="str">
            <v>10073507S2757</v>
          </cell>
          <cell r="AC34">
            <v>2600</v>
          </cell>
          <cell r="AD34">
            <v>3700</v>
          </cell>
          <cell r="AE34">
            <v>6200</v>
          </cell>
          <cell r="AF34">
            <v>4800</v>
          </cell>
          <cell r="AG34">
            <v>8200</v>
          </cell>
          <cell r="AH34">
            <v>8400</v>
          </cell>
          <cell r="AI34">
            <v>2900</v>
          </cell>
          <cell r="AJ34">
            <v>8500</v>
          </cell>
          <cell r="AK34">
            <v>8200</v>
          </cell>
          <cell r="AL34">
            <v>8500</v>
          </cell>
          <cell r="AM34">
            <v>4600</v>
          </cell>
          <cell r="AN34">
            <v>3400</v>
          </cell>
          <cell r="AO34">
            <v>70000</v>
          </cell>
          <cell r="AP34">
            <v>82600</v>
          </cell>
          <cell r="AQ34">
            <v>0</v>
          </cell>
          <cell r="AR34">
            <v>0</v>
          </cell>
          <cell r="AS34">
            <v>0</v>
          </cell>
          <cell r="AT34">
            <v>0</v>
          </cell>
          <cell r="AU34">
            <v>0</v>
          </cell>
          <cell r="AV34">
            <v>0</v>
          </cell>
          <cell r="AW34">
            <v>0</v>
          </cell>
          <cell r="AX34">
            <v>0</v>
          </cell>
          <cell r="AY34">
            <v>0</v>
          </cell>
          <cell r="AZ34">
            <v>0</v>
          </cell>
          <cell r="BA34">
            <v>0</v>
          </cell>
          <cell r="BB34">
            <v>0</v>
          </cell>
          <cell r="BC34">
            <v>0</v>
          </cell>
          <cell r="BE34">
            <v>3068</v>
          </cell>
          <cell r="BF34">
            <v>4366</v>
          </cell>
          <cell r="BG34">
            <v>7316</v>
          </cell>
          <cell r="BH34">
            <v>5664</v>
          </cell>
          <cell r="BI34">
            <v>9676</v>
          </cell>
          <cell r="BJ34">
            <v>9912</v>
          </cell>
          <cell r="BK34">
            <v>3422</v>
          </cell>
          <cell r="BL34">
            <v>10030</v>
          </cell>
          <cell r="BM34">
            <v>9676</v>
          </cell>
          <cell r="BN34">
            <v>10030</v>
          </cell>
          <cell r="BO34">
            <v>5428</v>
          </cell>
          <cell r="BP34">
            <v>4012</v>
          </cell>
          <cell r="BQ34">
            <v>82600</v>
          </cell>
        </row>
        <row r="35">
          <cell r="AB35" t="str">
            <v>10117606S2757</v>
          </cell>
          <cell r="AC35">
            <v>5200</v>
          </cell>
          <cell r="AD35">
            <v>7400</v>
          </cell>
          <cell r="AE35">
            <v>12400</v>
          </cell>
          <cell r="AF35">
            <v>9600</v>
          </cell>
          <cell r="AG35">
            <v>16400</v>
          </cell>
          <cell r="AH35">
            <v>16800</v>
          </cell>
          <cell r="AI35">
            <v>5800</v>
          </cell>
          <cell r="AJ35">
            <v>17000</v>
          </cell>
          <cell r="AK35">
            <v>16400</v>
          </cell>
          <cell r="AL35">
            <v>17000</v>
          </cell>
          <cell r="AM35">
            <v>9200</v>
          </cell>
          <cell r="AN35">
            <v>6800</v>
          </cell>
          <cell r="AO35">
            <v>140000</v>
          </cell>
          <cell r="AP35">
            <v>189000</v>
          </cell>
          <cell r="AQ35">
            <v>0</v>
          </cell>
          <cell r="AR35">
            <v>0</v>
          </cell>
          <cell r="AS35">
            <v>0</v>
          </cell>
          <cell r="AT35">
            <v>0</v>
          </cell>
          <cell r="AU35">
            <v>0</v>
          </cell>
          <cell r="AV35">
            <v>0</v>
          </cell>
          <cell r="AW35">
            <v>0</v>
          </cell>
          <cell r="AX35">
            <v>0</v>
          </cell>
          <cell r="AY35">
            <v>0</v>
          </cell>
          <cell r="AZ35">
            <v>0</v>
          </cell>
          <cell r="BA35">
            <v>0</v>
          </cell>
          <cell r="BB35">
            <v>0</v>
          </cell>
          <cell r="BC35">
            <v>0</v>
          </cell>
          <cell r="BE35">
            <v>7020.0000000000009</v>
          </cell>
          <cell r="BF35">
            <v>9990</v>
          </cell>
          <cell r="BG35">
            <v>16740</v>
          </cell>
          <cell r="BH35">
            <v>12960</v>
          </cell>
          <cell r="BI35">
            <v>22140</v>
          </cell>
          <cell r="BJ35">
            <v>22680</v>
          </cell>
          <cell r="BK35">
            <v>7830.0000000000009</v>
          </cell>
          <cell r="BL35">
            <v>22950</v>
          </cell>
          <cell r="BM35">
            <v>22140</v>
          </cell>
          <cell r="BN35">
            <v>22950</v>
          </cell>
          <cell r="BO35">
            <v>12420</v>
          </cell>
          <cell r="BP35">
            <v>9180</v>
          </cell>
          <cell r="BQ35">
            <v>189000</v>
          </cell>
        </row>
        <row r="36">
          <cell r="AB36" t="str">
            <v>10100452S2802</v>
          </cell>
          <cell r="AC36">
            <v>2600</v>
          </cell>
          <cell r="AD36">
            <v>3700</v>
          </cell>
          <cell r="AE36">
            <v>6200</v>
          </cell>
          <cell r="AF36">
            <v>4800</v>
          </cell>
          <cell r="AG36">
            <v>8200</v>
          </cell>
          <cell r="AH36">
            <v>8400</v>
          </cell>
          <cell r="AI36">
            <v>2900</v>
          </cell>
          <cell r="AJ36">
            <v>8500</v>
          </cell>
          <cell r="AK36">
            <v>8200</v>
          </cell>
          <cell r="AL36">
            <v>8500</v>
          </cell>
          <cell r="AM36">
            <v>4600</v>
          </cell>
          <cell r="AN36">
            <v>3400</v>
          </cell>
          <cell r="AO36">
            <v>70000</v>
          </cell>
          <cell r="AP36">
            <v>128100</v>
          </cell>
          <cell r="AQ36">
            <v>0</v>
          </cell>
          <cell r="AR36">
            <v>0</v>
          </cell>
          <cell r="AS36">
            <v>0</v>
          </cell>
          <cell r="AT36">
            <v>0</v>
          </cell>
          <cell r="AU36">
            <v>0</v>
          </cell>
          <cell r="AV36">
            <v>0</v>
          </cell>
          <cell r="AW36">
            <v>0</v>
          </cell>
          <cell r="AX36">
            <v>0</v>
          </cell>
          <cell r="AY36">
            <v>0</v>
          </cell>
          <cell r="AZ36">
            <v>0</v>
          </cell>
          <cell r="BA36">
            <v>0</v>
          </cell>
          <cell r="BB36">
            <v>0</v>
          </cell>
          <cell r="BC36">
            <v>0</v>
          </cell>
          <cell r="BE36">
            <v>4758</v>
          </cell>
          <cell r="BF36">
            <v>6771</v>
          </cell>
          <cell r="BG36">
            <v>11346</v>
          </cell>
          <cell r="BH36">
            <v>8784</v>
          </cell>
          <cell r="BI36">
            <v>15006</v>
          </cell>
          <cell r="BJ36">
            <v>15372</v>
          </cell>
          <cell r="BK36">
            <v>5307</v>
          </cell>
          <cell r="BL36">
            <v>15555</v>
          </cell>
          <cell r="BM36">
            <v>15006</v>
          </cell>
          <cell r="BN36">
            <v>15555</v>
          </cell>
          <cell r="BO36">
            <v>8418</v>
          </cell>
          <cell r="BP36">
            <v>6222</v>
          </cell>
          <cell r="BQ36">
            <v>128100</v>
          </cell>
        </row>
        <row r="37">
          <cell r="AB37" t="str">
            <v>10073516S1441</v>
          </cell>
          <cell r="AC37">
            <v>2600</v>
          </cell>
          <cell r="AD37">
            <v>3700</v>
          </cell>
          <cell r="AE37">
            <v>6200</v>
          </cell>
          <cell r="AF37">
            <v>4800</v>
          </cell>
          <cell r="AG37">
            <v>8200</v>
          </cell>
          <cell r="AH37">
            <v>8400</v>
          </cell>
          <cell r="AI37">
            <v>2900</v>
          </cell>
          <cell r="AJ37">
            <v>8500</v>
          </cell>
          <cell r="AK37">
            <v>8200</v>
          </cell>
          <cell r="AL37">
            <v>8500</v>
          </cell>
          <cell r="AM37">
            <v>4600</v>
          </cell>
          <cell r="AN37">
            <v>3400</v>
          </cell>
          <cell r="AO37">
            <v>70000</v>
          </cell>
          <cell r="AP37">
            <v>1547</v>
          </cell>
          <cell r="AQ37">
            <v>0</v>
          </cell>
          <cell r="AR37">
            <v>0</v>
          </cell>
          <cell r="AS37">
            <v>0</v>
          </cell>
          <cell r="AT37">
            <v>0</v>
          </cell>
          <cell r="AU37">
            <v>0</v>
          </cell>
          <cell r="AV37">
            <v>0</v>
          </cell>
          <cell r="AW37">
            <v>0</v>
          </cell>
          <cell r="AX37">
            <v>0</v>
          </cell>
          <cell r="AY37">
            <v>0</v>
          </cell>
          <cell r="AZ37">
            <v>0</v>
          </cell>
          <cell r="BA37">
            <v>0</v>
          </cell>
          <cell r="BB37">
            <v>0</v>
          </cell>
          <cell r="BC37">
            <v>0</v>
          </cell>
          <cell r="BE37">
            <v>57.46</v>
          </cell>
          <cell r="BF37">
            <v>81.77000000000001</v>
          </cell>
          <cell r="BG37">
            <v>137.02000000000001</v>
          </cell>
          <cell r="BH37">
            <v>106.08000000000001</v>
          </cell>
          <cell r="BI37">
            <v>181.22</v>
          </cell>
          <cell r="BJ37">
            <v>185.64000000000001</v>
          </cell>
          <cell r="BK37">
            <v>64.09</v>
          </cell>
          <cell r="BL37">
            <v>187.85000000000002</v>
          </cell>
          <cell r="BM37">
            <v>181.22</v>
          </cell>
          <cell r="BN37">
            <v>187.85000000000002</v>
          </cell>
          <cell r="BO37">
            <v>101.66000000000001</v>
          </cell>
          <cell r="BP37">
            <v>75.14</v>
          </cell>
          <cell r="BQ37">
            <v>1547.0000000000005</v>
          </cell>
        </row>
        <row r="38">
          <cell r="AB38" t="str">
            <v>10175859S2647</v>
          </cell>
          <cell r="AC38">
            <v>15600</v>
          </cell>
          <cell r="AD38">
            <v>22200</v>
          </cell>
          <cell r="AE38">
            <v>37200</v>
          </cell>
          <cell r="AF38">
            <v>28800</v>
          </cell>
          <cell r="AG38">
            <v>49200</v>
          </cell>
          <cell r="AH38">
            <v>50400</v>
          </cell>
          <cell r="AI38">
            <v>17400</v>
          </cell>
          <cell r="AJ38">
            <v>51000</v>
          </cell>
          <cell r="AK38">
            <v>49200</v>
          </cell>
          <cell r="AL38">
            <v>51000</v>
          </cell>
          <cell r="AM38">
            <v>27600</v>
          </cell>
          <cell r="AN38">
            <v>20400</v>
          </cell>
          <cell r="AO38">
            <v>420000</v>
          </cell>
          <cell r="AP38">
            <v>33180</v>
          </cell>
          <cell r="AQ38">
            <v>0</v>
          </cell>
          <cell r="AR38">
            <v>0</v>
          </cell>
          <cell r="AS38">
            <v>0</v>
          </cell>
          <cell r="AT38">
            <v>0</v>
          </cell>
          <cell r="AU38">
            <v>0</v>
          </cell>
          <cell r="AV38">
            <v>0</v>
          </cell>
          <cell r="AW38">
            <v>0</v>
          </cell>
          <cell r="AX38">
            <v>0</v>
          </cell>
          <cell r="AY38">
            <v>0</v>
          </cell>
          <cell r="AZ38">
            <v>0</v>
          </cell>
          <cell r="BA38">
            <v>0</v>
          </cell>
          <cell r="BB38">
            <v>0</v>
          </cell>
          <cell r="BC38">
            <v>0</v>
          </cell>
          <cell r="BE38">
            <v>1232.4000000000001</v>
          </cell>
          <cell r="BF38">
            <v>1753.8</v>
          </cell>
          <cell r="BG38">
            <v>2938.8</v>
          </cell>
          <cell r="BH38">
            <v>2275.1999999999998</v>
          </cell>
          <cell r="BI38">
            <v>3886.8</v>
          </cell>
          <cell r="BJ38">
            <v>3981.6</v>
          </cell>
          <cell r="BK38">
            <v>1374.6</v>
          </cell>
          <cell r="BL38">
            <v>4029</v>
          </cell>
          <cell r="BM38">
            <v>3886.8</v>
          </cell>
          <cell r="BN38">
            <v>4029</v>
          </cell>
          <cell r="BO38">
            <v>2180.4</v>
          </cell>
          <cell r="BP38">
            <v>1611.6</v>
          </cell>
          <cell r="BQ38">
            <v>33180</v>
          </cell>
        </row>
        <row r="39">
          <cell r="AB39" t="str">
            <v>10073508S1278</v>
          </cell>
          <cell r="AC39">
            <v>2600</v>
          </cell>
          <cell r="AD39">
            <v>3700</v>
          </cell>
          <cell r="AE39">
            <v>6200</v>
          </cell>
          <cell r="AF39">
            <v>4800</v>
          </cell>
          <cell r="AG39">
            <v>8200</v>
          </cell>
          <cell r="AH39">
            <v>8400</v>
          </cell>
          <cell r="AI39">
            <v>2900</v>
          </cell>
          <cell r="AJ39">
            <v>8500</v>
          </cell>
          <cell r="AK39">
            <v>8200</v>
          </cell>
          <cell r="AL39">
            <v>8500</v>
          </cell>
          <cell r="AM39">
            <v>4600</v>
          </cell>
          <cell r="AN39">
            <v>3400</v>
          </cell>
          <cell r="AO39">
            <v>70000</v>
          </cell>
          <cell r="AP39">
            <v>40250</v>
          </cell>
          <cell r="AQ39">
            <v>0</v>
          </cell>
          <cell r="AR39">
            <v>0</v>
          </cell>
          <cell r="AS39">
            <v>0</v>
          </cell>
          <cell r="AT39">
            <v>0</v>
          </cell>
          <cell r="AU39">
            <v>0</v>
          </cell>
          <cell r="AV39">
            <v>0</v>
          </cell>
          <cell r="AW39">
            <v>0</v>
          </cell>
          <cell r="AX39">
            <v>0</v>
          </cell>
          <cell r="AY39">
            <v>0</v>
          </cell>
          <cell r="AZ39">
            <v>0</v>
          </cell>
          <cell r="BA39">
            <v>0</v>
          </cell>
          <cell r="BB39">
            <v>0</v>
          </cell>
          <cell r="BC39">
            <v>0</v>
          </cell>
          <cell r="BE39">
            <v>1494.9999999999998</v>
          </cell>
          <cell r="BF39">
            <v>2127.5</v>
          </cell>
          <cell r="BG39">
            <v>3564.9999999999995</v>
          </cell>
          <cell r="BH39">
            <v>2760</v>
          </cell>
          <cell r="BI39">
            <v>4715</v>
          </cell>
          <cell r="BJ39">
            <v>4830</v>
          </cell>
          <cell r="BK39">
            <v>1667.4999999999998</v>
          </cell>
          <cell r="BL39">
            <v>4887.5</v>
          </cell>
          <cell r="BM39">
            <v>4715</v>
          </cell>
          <cell r="BN39">
            <v>4887.5</v>
          </cell>
          <cell r="BO39">
            <v>2645</v>
          </cell>
          <cell r="BP39">
            <v>1954.9999999999998</v>
          </cell>
          <cell r="BQ39">
            <v>40250</v>
          </cell>
        </row>
        <row r="40">
          <cell r="AP40">
            <v>9253489</v>
          </cell>
        </row>
      </sheetData>
      <sheetData sheetId="15">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10077685S1335</v>
          </cell>
          <cell r="AC5">
            <v>12146</v>
          </cell>
          <cell r="AD5">
            <v>12146</v>
          </cell>
          <cell r="AE5">
            <v>12146</v>
          </cell>
          <cell r="AF5">
            <v>12146</v>
          </cell>
          <cell r="AG5">
            <v>12146</v>
          </cell>
          <cell r="AH5">
            <v>12146</v>
          </cell>
          <cell r="AI5">
            <v>5521</v>
          </cell>
          <cell r="AJ5">
            <v>12146</v>
          </cell>
          <cell r="AK5">
            <v>12146</v>
          </cell>
          <cell r="AL5">
            <v>12146</v>
          </cell>
          <cell r="AM5">
            <v>12146</v>
          </cell>
          <cell r="AN5">
            <v>5519</v>
          </cell>
          <cell r="AO5">
            <v>132500</v>
          </cell>
          <cell r="AP5">
            <v>1658900</v>
          </cell>
          <cell r="AQ5">
            <v>0</v>
          </cell>
          <cell r="AR5">
            <v>0</v>
          </cell>
          <cell r="AS5">
            <v>0</v>
          </cell>
          <cell r="AT5">
            <v>0</v>
          </cell>
          <cell r="AU5">
            <v>0</v>
          </cell>
          <cell r="AV5">
            <v>0</v>
          </cell>
          <cell r="AW5">
            <v>0</v>
          </cell>
          <cell r="AX5">
            <v>0</v>
          </cell>
          <cell r="AY5">
            <v>0</v>
          </cell>
          <cell r="AZ5">
            <v>0</v>
          </cell>
          <cell r="BA5">
            <v>0</v>
          </cell>
          <cell r="BB5">
            <v>0</v>
          </cell>
          <cell r="BC5">
            <v>0</v>
          </cell>
          <cell r="BE5">
            <v>152067.91999999998</v>
          </cell>
          <cell r="BF5">
            <v>152067.91999999998</v>
          </cell>
          <cell r="BG5">
            <v>152067.91999999998</v>
          </cell>
          <cell r="BH5">
            <v>152067.91999999998</v>
          </cell>
          <cell r="BI5">
            <v>152067.91999999998</v>
          </cell>
          <cell r="BJ5">
            <v>152067.91999999998</v>
          </cell>
          <cell r="BK5">
            <v>69122.92</v>
          </cell>
          <cell r="BL5">
            <v>152067.91999999998</v>
          </cell>
          <cell r="BM5">
            <v>152067.91999999998</v>
          </cell>
          <cell r="BN5">
            <v>152067.91999999998</v>
          </cell>
          <cell r="BO5">
            <v>152067.91999999998</v>
          </cell>
          <cell r="BP5">
            <v>69097.88</v>
          </cell>
          <cell r="BQ5">
            <v>1658899.9999999995</v>
          </cell>
        </row>
        <row r="6">
          <cell r="AB6" t="str">
            <v>10078058S2544</v>
          </cell>
          <cell r="AC6">
            <v>12.146000000000001</v>
          </cell>
          <cell r="AD6">
            <v>12.146000000000001</v>
          </cell>
          <cell r="AE6">
            <v>12.146000000000001</v>
          </cell>
          <cell r="AF6">
            <v>12.146000000000001</v>
          </cell>
          <cell r="AG6">
            <v>12.146000000000001</v>
          </cell>
          <cell r="AH6">
            <v>12.146000000000001</v>
          </cell>
          <cell r="AI6">
            <v>5.5209999999999999</v>
          </cell>
          <cell r="AJ6">
            <v>12.146000000000001</v>
          </cell>
          <cell r="AK6">
            <v>12.146000000000001</v>
          </cell>
          <cell r="AL6">
            <v>12.146000000000001</v>
          </cell>
          <cell r="AM6">
            <v>12.146000000000001</v>
          </cell>
          <cell r="AN6">
            <v>5.5190000000000001</v>
          </cell>
          <cell r="AO6">
            <v>132.5</v>
          </cell>
          <cell r="AP6">
            <v>72875</v>
          </cell>
          <cell r="AQ6">
            <v>0</v>
          </cell>
          <cell r="AR6">
            <v>0</v>
          </cell>
          <cell r="AS6">
            <v>0</v>
          </cell>
          <cell r="AT6">
            <v>200.40900000000002</v>
          </cell>
          <cell r="AU6">
            <v>200.40900000000002</v>
          </cell>
          <cell r="AV6">
            <v>200.40900000000002</v>
          </cell>
          <cell r="AW6">
            <v>91.096499999999992</v>
          </cell>
          <cell r="AX6">
            <v>200.40900000000002</v>
          </cell>
          <cell r="AY6">
            <v>200.40900000000002</v>
          </cell>
          <cell r="AZ6">
            <v>200.40900000000002</v>
          </cell>
          <cell r="BA6">
            <v>200.40900000000002</v>
          </cell>
          <cell r="BB6">
            <v>91.063500000000005</v>
          </cell>
          <cell r="BC6">
            <v>1585.0230000000004</v>
          </cell>
          <cell r="BE6">
            <v>6680.3</v>
          </cell>
          <cell r="BF6">
            <v>6680.3</v>
          </cell>
          <cell r="BG6">
            <v>6680.3</v>
          </cell>
          <cell r="BH6">
            <v>6680.3</v>
          </cell>
          <cell r="BI6">
            <v>6680.3</v>
          </cell>
          <cell r="BJ6">
            <v>6680.3</v>
          </cell>
          <cell r="BK6">
            <v>3036.5499999999997</v>
          </cell>
          <cell r="BL6">
            <v>6680.3</v>
          </cell>
          <cell r="BM6">
            <v>6680.3</v>
          </cell>
          <cell r="BN6">
            <v>6680.3</v>
          </cell>
          <cell r="BO6">
            <v>6680.3</v>
          </cell>
          <cell r="BP6">
            <v>3035.4500000000003</v>
          </cell>
          <cell r="BQ6">
            <v>72875.000000000015</v>
          </cell>
        </row>
        <row r="7">
          <cell r="AB7" t="str">
            <v>10091415S2544</v>
          </cell>
          <cell r="AC7">
            <v>48584</v>
          </cell>
          <cell r="AD7">
            <v>48584</v>
          </cell>
          <cell r="AE7">
            <v>48584</v>
          </cell>
          <cell r="AF7">
            <v>48584</v>
          </cell>
          <cell r="AG7">
            <v>48584</v>
          </cell>
          <cell r="AH7">
            <v>48584</v>
          </cell>
          <cell r="AI7">
            <v>22084</v>
          </cell>
          <cell r="AJ7">
            <v>48584</v>
          </cell>
          <cell r="AK7">
            <v>48584</v>
          </cell>
          <cell r="AL7">
            <v>48584</v>
          </cell>
          <cell r="AM7">
            <v>48584</v>
          </cell>
          <cell r="AN7">
            <v>22076</v>
          </cell>
          <cell r="AO7">
            <v>530000</v>
          </cell>
          <cell r="AP7">
            <v>13795.900000000001</v>
          </cell>
          <cell r="AQ7">
            <v>0</v>
          </cell>
          <cell r="AR7">
            <v>0</v>
          </cell>
          <cell r="AS7">
            <v>0</v>
          </cell>
          <cell r="AT7">
            <v>0</v>
          </cell>
          <cell r="AU7">
            <v>0</v>
          </cell>
          <cell r="AV7">
            <v>0</v>
          </cell>
          <cell r="AW7">
            <v>0</v>
          </cell>
          <cell r="AX7">
            <v>0</v>
          </cell>
          <cell r="AY7">
            <v>0</v>
          </cell>
          <cell r="AZ7">
            <v>0</v>
          </cell>
          <cell r="BA7">
            <v>0</v>
          </cell>
          <cell r="BB7">
            <v>0</v>
          </cell>
          <cell r="BC7">
            <v>0</v>
          </cell>
          <cell r="BE7">
            <v>1264.6415200000001</v>
          </cell>
          <cell r="BF7">
            <v>1264.6415200000001</v>
          </cell>
          <cell r="BG7">
            <v>1264.6415200000001</v>
          </cell>
          <cell r="BH7">
            <v>1264.6415200000001</v>
          </cell>
          <cell r="BI7">
            <v>1264.6415200000001</v>
          </cell>
          <cell r="BJ7">
            <v>1264.6415200000001</v>
          </cell>
          <cell r="BK7">
            <v>574.84652000000006</v>
          </cell>
          <cell r="BL7">
            <v>1264.6415200000001</v>
          </cell>
          <cell r="BM7">
            <v>1264.6415200000001</v>
          </cell>
          <cell r="BN7">
            <v>1264.6415200000001</v>
          </cell>
          <cell r="BO7">
            <v>1264.6415200000001</v>
          </cell>
          <cell r="BP7">
            <v>574.63828000000001</v>
          </cell>
          <cell r="BQ7">
            <v>13795.900000000001</v>
          </cell>
        </row>
        <row r="8">
          <cell r="AB8" t="str">
            <v>10077628S2611</v>
          </cell>
          <cell r="AC8">
            <v>12146</v>
          </cell>
          <cell r="AD8">
            <v>12146</v>
          </cell>
          <cell r="AE8">
            <v>12146</v>
          </cell>
          <cell r="AF8">
            <v>12146</v>
          </cell>
          <cell r="AG8">
            <v>12146</v>
          </cell>
          <cell r="AH8">
            <v>12146</v>
          </cell>
          <cell r="AI8">
            <v>5521</v>
          </cell>
          <cell r="AJ8">
            <v>12146</v>
          </cell>
          <cell r="AK8">
            <v>12146</v>
          </cell>
          <cell r="AL8">
            <v>12146</v>
          </cell>
          <cell r="AM8">
            <v>12146</v>
          </cell>
          <cell r="AN8">
            <v>5519</v>
          </cell>
          <cell r="AO8">
            <v>132500</v>
          </cell>
          <cell r="AP8">
            <v>1754233.75</v>
          </cell>
          <cell r="AQ8">
            <v>0</v>
          </cell>
          <cell r="AR8">
            <v>0</v>
          </cell>
          <cell r="AS8">
            <v>0</v>
          </cell>
          <cell r="AT8">
            <v>0</v>
          </cell>
          <cell r="AU8">
            <v>0</v>
          </cell>
          <cell r="AV8">
            <v>0</v>
          </cell>
          <cell r="AW8">
            <v>0</v>
          </cell>
          <cell r="AX8">
            <v>0</v>
          </cell>
          <cell r="AY8">
            <v>0</v>
          </cell>
          <cell r="AZ8">
            <v>0</v>
          </cell>
          <cell r="BA8">
            <v>0</v>
          </cell>
          <cell r="BB8">
            <v>0</v>
          </cell>
          <cell r="BC8">
            <v>0</v>
          </cell>
          <cell r="BE8">
            <v>160806.967</v>
          </cell>
          <cell r="BF8">
            <v>160806.967</v>
          </cell>
          <cell r="BG8">
            <v>160806.967</v>
          </cell>
          <cell r="BH8">
            <v>160806.967</v>
          </cell>
          <cell r="BI8">
            <v>160806.967</v>
          </cell>
          <cell r="BJ8">
            <v>160806.967</v>
          </cell>
          <cell r="BK8">
            <v>73095.279500000004</v>
          </cell>
          <cell r="BL8">
            <v>160806.967</v>
          </cell>
          <cell r="BM8">
            <v>160806.967</v>
          </cell>
          <cell r="BN8">
            <v>160806.967</v>
          </cell>
          <cell r="BO8">
            <v>160806.967</v>
          </cell>
          <cell r="BP8">
            <v>73068.800499999998</v>
          </cell>
          <cell r="BQ8">
            <v>1754233.7499999995</v>
          </cell>
        </row>
        <row r="9">
          <cell r="AB9" t="str">
            <v>10077631S1335</v>
          </cell>
          <cell r="AC9">
            <v>12146</v>
          </cell>
          <cell r="AD9">
            <v>12146</v>
          </cell>
          <cell r="AE9">
            <v>12146</v>
          </cell>
          <cell r="AF9">
            <v>12146</v>
          </cell>
          <cell r="AG9">
            <v>12146</v>
          </cell>
          <cell r="AH9">
            <v>12146</v>
          </cell>
          <cell r="AI9">
            <v>5521</v>
          </cell>
          <cell r="AJ9">
            <v>12146</v>
          </cell>
          <cell r="AK9">
            <v>12146</v>
          </cell>
          <cell r="AL9">
            <v>12146</v>
          </cell>
          <cell r="AM9">
            <v>12146</v>
          </cell>
          <cell r="AN9">
            <v>5519</v>
          </cell>
          <cell r="AO9">
            <v>132500</v>
          </cell>
          <cell r="AP9">
            <v>841375</v>
          </cell>
          <cell r="AQ9">
            <v>0</v>
          </cell>
          <cell r="AR9">
            <v>0</v>
          </cell>
          <cell r="AS9">
            <v>0</v>
          </cell>
          <cell r="AT9">
            <v>0</v>
          </cell>
          <cell r="AU9">
            <v>0</v>
          </cell>
          <cell r="AV9">
            <v>0</v>
          </cell>
          <cell r="AW9">
            <v>0</v>
          </cell>
          <cell r="AX9">
            <v>0</v>
          </cell>
          <cell r="AY9">
            <v>0</v>
          </cell>
          <cell r="AZ9">
            <v>0</v>
          </cell>
          <cell r="BA9">
            <v>0</v>
          </cell>
          <cell r="BB9">
            <v>0</v>
          </cell>
          <cell r="BC9">
            <v>0</v>
          </cell>
          <cell r="BE9">
            <v>77127.099999999991</v>
          </cell>
          <cell r="BF9">
            <v>77127.099999999991</v>
          </cell>
          <cell r="BG9">
            <v>77127.099999999991</v>
          </cell>
          <cell r="BH9">
            <v>77127.099999999991</v>
          </cell>
          <cell r="BI9">
            <v>77127.099999999991</v>
          </cell>
          <cell r="BJ9">
            <v>77127.099999999991</v>
          </cell>
          <cell r="BK9">
            <v>35058.35</v>
          </cell>
          <cell r="BL9">
            <v>77127.099999999991</v>
          </cell>
          <cell r="BM9">
            <v>77127.099999999991</v>
          </cell>
          <cell r="BN9">
            <v>77127.099999999991</v>
          </cell>
          <cell r="BO9">
            <v>77127.099999999991</v>
          </cell>
          <cell r="BP9">
            <v>35045.65</v>
          </cell>
          <cell r="BQ9">
            <v>841374.99999999988</v>
          </cell>
        </row>
        <row r="10">
          <cell r="AB10" t="str">
            <v>10077635S2611</v>
          </cell>
          <cell r="AC10">
            <v>12146</v>
          </cell>
          <cell r="AD10">
            <v>12146</v>
          </cell>
          <cell r="AE10">
            <v>12146</v>
          </cell>
          <cell r="AF10">
            <v>12146</v>
          </cell>
          <cell r="AG10">
            <v>12146</v>
          </cell>
          <cell r="AH10">
            <v>12146</v>
          </cell>
          <cell r="AI10">
            <v>5521</v>
          </cell>
          <cell r="AJ10">
            <v>12146</v>
          </cell>
          <cell r="AK10">
            <v>12146</v>
          </cell>
          <cell r="AL10">
            <v>12146</v>
          </cell>
          <cell r="AM10">
            <v>12146</v>
          </cell>
          <cell r="AN10">
            <v>5519</v>
          </cell>
          <cell r="AO10">
            <v>132500</v>
          </cell>
          <cell r="AP10">
            <v>1357118</v>
          </cell>
          <cell r="AQ10">
            <v>0</v>
          </cell>
          <cell r="AR10">
            <v>0</v>
          </cell>
          <cell r="AS10">
            <v>0</v>
          </cell>
          <cell r="AT10">
            <v>0</v>
          </cell>
          <cell r="AU10">
            <v>0</v>
          </cell>
          <cell r="AV10">
            <v>0</v>
          </cell>
          <cell r="AW10">
            <v>0</v>
          </cell>
          <cell r="AX10">
            <v>0</v>
          </cell>
          <cell r="AY10">
            <v>0</v>
          </cell>
          <cell r="AZ10">
            <v>0</v>
          </cell>
          <cell r="BA10">
            <v>0</v>
          </cell>
          <cell r="BB10">
            <v>0</v>
          </cell>
          <cell r="BC10">
            <v>0</v>
          </cell>
          <cell r="BE10">
            <v>124404.19039999999</v>
          </cell>
          <cell r="BF10">
            <v>124404.19039999999</v>
          </cell>
          <cell r="BG10">
            <v>124404.19039999999</v>
          </cell>
          <cell r="BH10">
            <v>124404.19039999999</v>
          </cell>
          <cell r="BI10">
            <v>124404.19039999999</v>
          </cell>
          <cell r="BJ10">
            <v>124404.19039999999</v>
          </cell>
          <cell r="BK10">
            <v>56548.290399999998</v>
          </cell>
          <cell r="BL10">
            <v>124404.19039999999</v>
          </cell>
          <cell r="BM10">
            <v>124404.19039999999</v>
          </cell>
          <cell r="BN10">
            <v>124404.19039999999</v>
          </cell>
          <cell r="BO10">
            <v>124404.19039999999</v>
          </cell>
          <cell r="BP10">
            <v>56527.8056</v>
          </cell>
          <cell r="BQ10">
            <v>1357117.9999999998</v>
          </cell>
        </row>
        <row r="11">
          <cell r="AB11" t="str">
            <v>10091422S2617</v>
          </cell>
          <cell r="AC11">
            <v>12146</v>
          </cell>
          <cell r="AD11">
            <v>12146</v>
          </cell>
          <cell r="AE11">
            <v>12146</v>
          </cell>
          <cell r="AF11">
            <v>12146</v>
          </cell>
          <cell r="AG11">
            <v>12146</v>
          </cell>
          <cell r="AH11">
            <v>12146</v>
          </cell>
          <cell r="AI11">
            <v>5521</v>
          </cell>
          <cell r="AJ11">
            <v>12146</v>
          </cell>
          <cell r="AK11">
            <v>12146</v>
          </cell>
          <cell r="AL11">
            <v>12146</v>
          </cell>
          <cell r="AM11">
            <v>12146</v>
          </cell>
          <cell r="AN11">
            <v>5519</v>
          </cell>
          <cell r="AO11">
            <v>132500</v>
          </cell>
          <cell r="AP11">
            <v>1012565</v>
          </cell>
          <cell r="AQ11">
            <v>-5040.0186278679967</v>
          </cell>
          <cell r="AR11">
            <v>-5040.0186278679967</v>
          </cell>
          <cell r="AS11">
            <v>-5040.0186278679967</v>
          </cell>
          <cell r="AT11">
            <v>-5040.0186278679967</v>
          </cell>
          <cell r="AU11">
            <v>-5040.0186278679967</v>
          </cell>
          <cell r="AV11">
            <v>-5040.0186278679967</v>
          </cell>
          <cell r="AW11">
            <v>-2290.9552811179988</v>
          </cell>
          <cell r="AX11">
            <v>-5040.0186278679967</v>
          </cell>
          <cell r="AY11">
            <v>-5040.0186278679967</v>
          </cell>
          <cell r="AZ11">
            <v>-5040.0186278679967</v>
          </cell>
          <cell r="BA11">
            <v>-5040.0186278679967</v>
          </cell>
          <cell r="BB11">
            <v>-2290.1253752019988</v>
          </cell>
          <cell r="BC11">
            <v>-54981.266934999971</v>
          </cell>
          <cell r="BE11">
            <v>92819.732000000004</v>
          </cell>
          <cell r="BF11">
            <v>92819.732000000004</v>
          </cell>
          <cell r="BG11">
            <v>92819.732000000004</v>
          </cell>
          <cell r="BH11">
            <v>92819.732000000004</v>
          </cell>
          <cell r="BI11">
            <v>92819.732000000004</v>
          </cell>
          <cell r="BJ11">
            <v>92819.732000000004</v>
          </cell>
          <cell r="BK11">
            <v>42191.482000000004</v>
          </cell>
          <cell r="BL11">
            <v>92819.732000000004</v>
          </cell>
          <cell r="BM11">
            <v>92819.732000000004</v>
          </cell>
          <cell r="BN11">
            <v>92819.732000000004</v>
          </cell>
          <cell r="BO11">
            <v>92819.732000000004</v>
          </cell>
          <cell r="BP11">
            <v>42176.198000000004</v>
          </cell>
          <cell r="BQ11">
            <v>1012564.9999999998</v>
          </cell>
        </row>
        <row r="12">
          <cell r="AB12" t="str">
            <v>10077688S1120</v>
          </cell>
          <cell r="AC12">
            <v>12146</v>
          </cell>
          <cell r="AD12">
            <v>12146</v>
          </cell>
          <cell r="AE12">
            <v>12146</v>
          </cell>
          <cell r="AF12">
            <v>12146</v>
          </cell>
          <cell r="AG12">
            <v>12146</v>
          </cell>
          <cell r="AH12">
            <v>12146</v>
          </cell>
          <cell r="AI12">
            <v>5521</v>
          </cell>
          <cell r="AJ12">
            <v>12146</v>
          </cell>
          <cell r="AK12">
            <v>12146</v>
          </cell>
          <cell r="AL12">
            <v>12146</v>
          </cell>
          <cell r="AM12">
            <v>12146</v>
          </cell>
          <cell r="AN12">
            <v>5519</v>
          </cell>
          <cell r="AO12">
            <v>132500</v>
          </cell>
          <cell r="AP12">
            <v>539275</v>
          </cell>
          <cell r="AQ12">
            <v>0</v>
          </cell>
          <cell r="AR12">
            <v>0</v>
          </cell>
          <cell r="AS12">
            <v>0</v>
          </cell>
          <cell r="AT12">
            <v>0</v>
          </cell>
          <cell r="AU12">
            <v>0</v>
          </cell>
          <cell r="AV12">
            <v>0</v>
          </cell>
          <cell r="AW12">
            <v>0</v>
          </cell>
          <cell r="AX12">
            <v>0</v>
          </cell>
          <cell r="AY12">
            <v>0</v>
          </cell>
          <cell r="AZ12">
            <v>0</v>
          </cell>
          <cell r="BA12">
            <v>0</v>
          </cell>
          <cell r="BB12">
            <v>0</v>
          </cell>
          <cell r="BC12">
            <v>0</v>
          </cell>
          <cell r="BE12">
            <v>49434.22</v>
          </cell>
          <cell r="BF12">
            <v>49434.22</v>
          </cell>
          <cell r="BG12">
            <v>49434.22</v>
          </cell>
          <cell r="BH12">
            <v>49434.22</v>
          </cell>
          <cell r="BI12">
            <v>49434.22</v>
          </cell>
          <cell r="BJ12">
            <v>49434.22</v>
          </cell>
          <cell r="BK12">
            <v>22470.47</v>
          </cell>
          <cell r="BL12">
            <v>49434.22</v>
          </cell>
          <cell r="BM12">
            <v>49434.22</v>
          </cell>
          <cell r="BN12">
            <v>49434.22</v>
          </cell>
          <cell r="BO12">
            <v>49434.22</v>
          </cell>
          <cell r="BP12">
            <v>22462.33</v>
          </cell>
          <cell r="BQ12">
            <v>539274.99999999988</v>
          </cell>
        </row>
        <row r="13">
          <cell r="AB13" t="str">
            <v>10077689S1120</v>
          </cell>
          <cell r="AC13">
            <v>12146</v>
          </cell>
          <cell r="AD13">
            <v>12146</v>
          </cell>
          <cell r="AE13">
            <v>12146</v>
          </cell>
          <cell r="AF13">
            <v>12146</v>
          </cell>
          <cell r="AG13">
            <v>12146</v>
          </cell>
          <cell r="AH13">
            <v>12146</v>
          </cell>
          <cell r="AI13">
            <v>5521</v>
          </cell>
          <cell r="AJ13">
            <v>12146</v>
          </cell>
          <cell r="AK13">
            <v>12146</v>
          </cell>
          <cell r="AL13">
            <v>12146</v>
          </cell>
          <cell r="AM13">
            <v>12146</v>
          </cell>
          <cell r="AN13">
            <v>5519</v>
          </cell>
          <cell r="AO13">
            <v>132500</v>
          </cell>
          <cell r="AP13">
            <v>735375</v>
          </cell>
          <cell r="AQ13">
            <v>0</v>
          </cell>
          <cell r="AR13">
            <v>0</v>
          </cell>
          <cell r="AS13">
            <v>0</v>
          </cell>
          <cell r="AT13">
            <v>0</v>
          </cell>
          <cell r="AU13">
            <v>0</v>
          </cell>
          <cell r="AV13">
            <v>0</v>
          </cell>
          <cell r="AW13">
            <v>0</v>
          </cell>
          <cell r="AX13">
            <v>0</v>
          </cell>
          <cell r="AY13">
            <v>0</v>
          </cell>
          <cell r="AZ13">
            <v>0</v>
          </cell>
          <cell r="BA13">
            <v>0</v>
          </cell>
          <cell r="BB13">
            <v>0</v>
          </cell>
          <cell r="BC13">
            <v>0</v>
          </cell>
          <cell r="BE13">
            <v>67410.3</v>
          </cell>
          <cell r="BF13">
            <v>67410.3</v>
          </cell>
          <cell r="BG13">
            <v>67410.3</v>
          </cell>
          <cell r="BH13">
            <v>67410.3</v>
          </cell>
          <cell r="BI13">
            <v>67410.3</v>
          </cell>
          <cell r="BJ13">
            <v>67410.3</v>
          </cell>
          <cell r="BK13">
            <v>30641.55</v>
          </cell>
          <cell r="BL13">
            <v>67410.3</v>
          </cell>
          <cell r="BM13">
            <v>67410.3</v>
          </cell>
          <cell r="BN13">
            <v>67410.3</v>
          </cell>
          <cell r="BO13">
            <v>67410.3</v>
          </cell>
          <cell r="BP13">
            <v>30630.45</v>
          </cell>
          <cell r="BQ13">
            <v>735375</v>
          </cell>
        </row>
        <row r="14">
          <cell r="AB14" t="str">
            <v>10077690S2377</v>
          </cell>
          <cell r="AC14">
            <v>12146</v>
          </cell>
          <cell r="AD14">
            <v>12146</v>
          </cell>
          <cell r="AE14">
            <v>12146</v>
          </cell>
          <cell r="AF14">
            <v>12146</v>
          </cell>
          <cell r="AG14">
            <v>12146</v>
          </cell>
          <cell r="AH14">
            <v>12146</v>
          </cell>
          <cell r="AI14">
            <v>5521</v>
          </cell>
          <cell r="AJ14">
            <v>12146</v>
          </cell>
          <cell r="AK14">
            <v>12146</v>
          </cell>
          <cell r="AL14">
            <v>12146</v>
          </cell>
          <cell r="AM14">
            <v>0</v>
          </cell>
          <cell r="AN14">
            <v>0</v>
          </cell>
          <cell r="AO14">
            <v>114835</v>
          </cell>
          <cell r="AP14">
            <v>582213.45000000007</v>
          </cell>
          <cell r="AQ14">
            <v>0</v>
          </cell>
          <cell r="AR14">
            <v>0</v>
          </cell>
          <cell r="AS14">
            <v>0</v>
          </cell>
          <cell r="AT14">
            <v>0</v>
          </cell>
          <cell r="AU14">
            <v>0</v>
          </cell>
          <cell r="AV14">
            <v>0</v>
          </cell>
          <cell r="AW14">
            <v>0</v>
          </cell>
          <cell r="AX14">
            <v>0</v>
          </cell>
          <cell r="AY14">
            <v>0</v>
          </cell>
          <cell r="AZ14">
            <v>0</v>
          </cell>
          <cell r="BA14">
            <v>0</v>
          </cell>
          <cell r="BB14">
            <v>0</v>
          </cell>
          <cell r="BC14">
            <v>0</v>
          </cell>
          <cell r="BE14">
            <v>61580.22</v>
          </cell>
          <cell r="BF14">
            <v>61580.22</v>
          </cell>
          <cell r="BG14">
            <v>61580.22</v>
          </cell>
          <cell r="BH14">
            <v>61580.22</v>
          </cell>
          <cell r="BI14">
            <v>61580.22</v>
          </cell>
          <cell r="BJ14">
            <v>61580.22</v>
          </cell>
          <cell r="BK14">
            <v>27991.47</v>
          </cell>
          <cell r="BL14">
            <v>61580.22</v>
          </cell>
          <cell r="BM14">
            <v>61580.22</v>
          </cell>
          <cell r="BN14">
            <v>61580.22</v>
          </cell>
          <cell r="BO14">
            <v>0</v>
          </cell>
          <cell r="BP14">
            <v>0</v>
          </cell>
          <cell r="BQ14">
            <v>582213.44999999984</v>
          </cell>
        </row>
        <row r="15">
          <cell r="AB15" t="str">
            <v>10077690S2757</v>
          </cell>
          <cell r="AC15">
            <v>0</v>
          </cell>
          <cell r="AD15">
            <v>0</v>
          </cell>
          <cell r="AE15">
            <v>0</v>
          </cell>
          <cell r="AF15">
            <v>0</v>
          </cell>
          <cell r="AG15">
            <v>0</v>
          </cell>
          <cell r="AH15">
            <v>0</v>
          </cell>
          <cell r="AI15">
            <v>0</v>
          </cell>
          <cell r="AJ15">
            <v>0</v>
          </cell>
          <cell r="AK15">
            <v>0</v>
          </cell>
          <cell r="AL15">
            <v>0</v>
          </cell>
          <cell r="AM15">
            <v>12146</v>
          </cell>
          <cell r="AN15">
            <v>5519</v>
          </cell>
          <cell r="AO15">
            <v>17665</v>
          </cell>
          <cell r="AP15">
            <v>89561.55</v>
          </cell>
          <cell r="AQ15">
            <v>0</v>
          </cell>
          <cell r="AR15">
            <v>0</v>
          </cell>
          <cell r="AS15">
            <v>0</v>
          </cell>
          <cell r="AT15">
            <v>0</v>
          </cell>
          <cell r="AU15">
            <v>0</v>
          </cell>
          <cell r="AV15">
            <v>0</v>
          </cell>
          <cell r="AW15">
            <v>0</v>
          </cell>
          <cell r="AX15">
            <v>0</v>
          </cell>
          <cell r="AY15">
            <v>0</v>
          </cell>
          <cell r="AZ15">
            <v>0</v>
          </cell>
          <cell r="BA15">
            <v>13479.910158000006</v>
          </cell>
          <cell r="BB15">
            <v>6125.1131370000021</v>
          </cell>
          <cell r="BC15">
            <v>19605.023295000006</v>
          </cell>
          <cell r="BE15">
            <v>0</v>
          </cell>
          <cell r="BF15">
            <v>0</v>
          </cell>
          <cell r="BG15">
            <v>0</v>
          </cell>
          <cell r="BH15">
            <v>0</v>
          </cell>
          <cell r="BI15">
            <v>0</v>
          </cell>
          <cell r="BJ15">
            <v>0</v>
          </cell>
          <cell r="BK15">
            <v>0</v>
          </cell>
          <cell r="BL15">
            <v>0</v>
          </cell>
          <cell r="BM15">
            <v>0</v>
          </cell>
          <cell r="BN15">
            <v>0</v>
          </cell>
          <cell r="BO15">
            <v>61580.22</v>
          </cell>
          <cell r="BP15">
            <v>27981.33</v>
          </cell>
          <cell r="BQ15">
            <v>89561.55</v>
          </cell>
        </row>
        <row r="16">
          <cell r="AB16" t="str">
            <v>10077691S2377</v>
          </cell>
          <cell r="AC16">
            <v>12146</v>
          </cell>
          <cell r="AD16">
            <v>12146</v>
          </cell>
          <cell r="AE16">
            <v>12146</v>
          </cell>
          <cell r="AF16">
            <v>12146</v>
          </cell>
          <cell r="AG16">
            <v>12146</v>
          </cell>
          <cell r="AH16">
            <v>12146</v>
          </cell>
          <cell r="AI16">
            <v>5521</v>
          </cell>
          <cell r="AJ16">
            <v>12146</v>
          </cell>
          <cell r="AK16">
            <v>12146</v>
          </cell>
          <cell r="AL16">
            <v>12146</v>
          </cell>
          <cell r="AM16">
            <v>0</v>
          </cell>
          <cell r="AN16">
            <v>0</v>
          </cell>
          <cell r="AO16">
            <v>114835</v>
          </cell>
          <cell r="AP16">
            <v>581065.1</v>
          </cell>
          <cell r="AQ16">
            <v>0</v>
          </cell>
          <cell r="AR16">
            <v>0</v>
          </cell>
          <cell r="AS16">
            <v>0</v>
          </cell>
          <cell r="AT16">
            <v>0</v>
          </cell>
          <cell r="AU16">
            <v>0</v>
          </cell>
          <cell r="AV16">
            <v>0</v>
          </cell>
          <cell r="AW16">
            <v>0</v>
          </cell>
          <cell r="AX16">
            <v>0</v>
          </cell>
          <cell r="AY16">
            <v>0</v>
          </cell>
          <cell r="AZ16">
            <v>0</v>
          </cell>
          <cell r="BA16">
            <v>0</v>
          </cell>
          <cell r="BB16">
            <v>0</v>
          </cell>
          <cell r="BC16">
            <v>0</v>
          </cell>
          <cell r="BE16">
            <v>61458.759999999995</v>
          </cell>
          <cell r="BF16">
            <v>61458.759999999995</v>
          </cell>
          <cell r="BG16">
            <v>61458.759999999995</v>
          </cell>
          <cell r="BH16">
            <v>61458.759999999995</v>
          </cell>
          <cell r="BI16">
            <v>61458.759999999995</v>
          </cell>
          <cell r="BJ16">
            <v>61458.759999999995</v>
          </cell>
          <cell r="BK16">
            <v>27936.26</v>
          </cell>
          <cell r="BL16">
            <v>61458.759999999995</v>
          </cell>
          <cell r="BM16">
            <v>61458.759999999995</v>
          </cell>
          <cell r="BN16">
            <v>61458.759999999995</v>
          </cell>
          <cell r="BO16">
            <v>0</v>
          </cell>
          <cell r="BP16">
            <v>0</v>
          </cell>
          <cell r="BQ16">
            <v>581065.1</v>
          </cell>
        </row>
        <row r="17">
          <cell r="AB17" t="str">
            <v>10077691S2757</v>
          </cell>
          <cell r="AC17">
            <v>0</v>
          </cell>
          <cell r="AD17">
            <v>0</v>
          </cell>
          <cell r="AE17">
            <v>0</v>
          </cell>
          <cell r="AF17">
            <v>0</v>
          </cell>
          <cell r="AG17">
            <v>0</v>
          </cell>
          <cell r="AH17">
            <v>0</v>
          </cell>
          <cell r="AI17">
            <v>0</v>
          </cell>
          <cell r="AJ17">
            <v>0</v>
          </cell>
          <cell r="AK17">
            <v>0</v>
          </cell>
          <cell r="AL17">
            <v>0</v>
          </cell>
          <cell r="AM17">
            <v>12146</v>
          </cell>
          <cell r="AN17">
            <v>5519</v>
          </cell>
          <cell r="AO17">
            <v>17665</v>
          </cell>
          <cell r="AP17">
            <v>89384.9</v>
          </cell>
          <cell r="AQ17">
            <v>0</v>
          </cell>
          <cell r="AR17">
            <v>0</v>
          </cell>
          <cell r="AS17">
            <v>0</v>
          </cell>
          <cell r="AT17">
            <v>0</v>
          </cell>
          <cell r="AU17">
            <v>0</v>
          </cell>
          <cell r="AV17">
            <v>0</v>
          </cell>
          <cell r="AW17">
            <v>0</v>
          </cell>
          <cell r="AX17">
            <v>0</v>
          </cell>
          <cell r="AY17">
            <v>0</v>
          </cell>
          <cell r="AZ17">
            <v>0</v>
          </cell>
          <cell r="BA17">
            <v>18462.211503999999</v>
          </cell>
          <cell r="BB17">
            <v>8389.0124559999986</v>
          </cell>
          <cell r="BC17">
            <v>26851.223959999996</v>
          </cell>
          <cell r="BE17">
            <v>0</v>
          </cell>
          <cell r="BF17">
            <v>0</v>
          </cell>
          <cell r="BG17">
            <v>0</v>
          </cell>
          <cell r="BH17">
            <v>0</v>
          </cell>
          <cell r="BI17">
            <v>0</v>
          </cell>
          <cell r="BJ17">
            <v>0</v>
          </cell>
          <cell r="BK17">
            <v>0</v>
          </cell>
          <cell r="BL17">
            <v>0</v>
          </cell>
          <cell r="BM17">
            <v>0</v>
          </cell>
          <cell r="BN17">
            <v>0</v>
          </cell>
          <cell r="BO17">
            <v>61458.759999999995</v>
          </cell>
          <cell r="BP17">
            <v>27926.14</v>
          </cell>
          <cell r="BQ17">
            <v>89384.9</v>
          </cell>
        </row>
        <row r="18">
          <cell r="AB18" t="str">
            <v>10078051S0974</v>
          </cell>
          <cell r="AC18">
            <v>12146</v>
          </cell>
          <cell r="AD18">
            <v>12146</v>
          </cell>
          <cell r="AE18">
            <v>12146</v>
          </cell>
          <cell r="AF18">
            <v>12146</v>
          </cell>
          <cell r="AG18">
            <v>12146</v>
          </cell>
          <cell r="AH18">
            <v>12146</v>
          </cell>
          <cell r="AI18">
            <v>5521</v>
          </cell>
          <cell r="AJ18">
            <v>12146</v>
          </cell>
          <cell r="AK18">
            <v>12146</v>
          </cell>
          <cell r="AL18">
            <v>12146</v>
          </cell>
          <cell r="AM18">
            <v>12146</v>
          </cell>
          <cell r="AN18">
            <v>5519</v>
          </cell>
          <cell r="AO18">
            <v>132500</v>
          </cell>
          <cell r="AP18">
            <v>27679.25</v>
          </cell>
          <cell r="AQ18">
            <v>0</v>
          </cell>
          <cell r="AR18">
            <v>0</v>
          </cell>
          <cell r="AS18">
            <v>0</v>
          </cell>
          <cell r="AT18">
            <v>0</v>
          </cell>
          <cell r="AU18">
            <v>0</v>
          </cell>
          <cell r="AV18">
            <v>0</v>
          </cell>
          <cell r="AW18">
            <v>0</v>
          </cell>
          <cell r="AX18">
            <v>0</v>
          </cell>
          <cell r="AY18">
            <v>0</v>
          </cell>
          <cell r="AZ18">
            <v>0</v>
          </cell>
          <cell r="BA18">
            <v>0</v>
          </cell>
          <cell r="BB18">
            <v>0</v>
          </cell>
          <cell r="BC18">
            <v>0</v>
          </cell>
          <cell r="BE18">
            <v>2537.2993999999999</v>
          </cell>
          <cell r="BF18">
            <v>2537.2993999999999</v>
          </cell>
          <cell r="BG18">
            <v>2537.2993999999999</v>
          </cell>
          <cell r="BH18">
            <v>2537.2993999999999</v>
          </cell>
          <cell r="BI18">
            <v>2537.2993999999999</v>
          </cell>
          <cell r="BJ18">
            <v>2537.2993999999999</v>
          </cell>
          <cell r="BK18">
            <v>1153.3369</v>
          </cell>
          <cell r="BL18">
            <v>2537.2993999999999</v>
          </cell>
          <cell r="BM18">
            <v>2537.2993999999999</v>
          </cell>
          <cell r="BN18">
            <v>2537.2993999999999</v>
          </cell>
          <cell r="BO18">
            <v>2537.2993999999999</v>
          </cell>
          <cell r="BP18">
            <v>1152.9191000000001</v>
          </cell>
          <cell r="BQ18">
            <v>27679.249999999996</v>
          </cell>
        </row>
        <row r="19">
          <cell r="AB19" t="str">
            <v>10086211S2610</v>
          </cell>
          <cell r="AC19">
            <v>12146</v>
          </cell>
          <cell r="AD19">
            <v>12146</v>
          </cell>
          <cell r="AE19">
            <v>12146</v>
          </cell>
          <cell r="AF19">
            <v>12146</v>
          </cell>
          <cell r="AG19">
            <v>12146</v>
          </cell>
          <cell r="AH19">
            <v>12146</v>
          </cell>
          <cell r="AI19">
            <v>5521</v>
          </cell>
          <cell r="AJ19">
            <v>12146</v>
          </cell>
          <cell r="AK19">
            <v>12146</v>
          </cell>
          <cell r="AL19">
            <v>12146</v>
          </cell>
          <cell r="AM19">
            <v>12146</v>
          </cell>
          <cell r="AN19">
            <v>5519</v>
          </cell>
          <cell r="AO19">
            <v>132500</v>
          </cell>
          <cell r="AP19">
            <v>802950</v>
          </cell>
          <cell r="AQ19">
            <v>0</v>
          </cell>
          <cell r="AR19">
            <v>0</v>
          </cell>
          <cell r="AS19">
            <v>0</v>
          </cell>
          <cell r="AT19">
            <v>0</v>
          </cell>
          <cell r="AU19">
            <v>0</v>
          </cell>
          <cell r="AV19">
            <v>0</v>
          </cell>
          <cell r="AW19">
            <v>0</v>
          </cell>
          <cell r="AX19">
            <v>0</v>
          </cell>
          <cell r="AY19">
            <v>0</v>
          </cell>
          <cell r="AZ19">
            <v>0</v>
          </cell>
          <cell r="BA19">
            <v>0</v>
          </cell>
          <cell r="BB19">
            <v>0</v>
          </cell>
          <cell r="BC19">
            <v>0</v>
          </cell>
          <cell r="BE19">
            <v>73604.759999999995</v>
          </cell>
          <cell r="BF19">
            <v>73604.759999999995</v>
          </cell>
          <cell r="BG19">
            <v>73604.759999999995</v>
          </cell>
          <cell r="BH19">
            <v>73604.759999999995</v>
          </cell>
          <cell r="BI19">
            <v>73604.759999999995</v>
          </cell>
          <cell r="BJ19">
            <v>73604.759999999995</v>
          </cell>
          <cell r="BK19">
            <v>33457.259999999995</v>
          </cell>
          <cell r="BL19">
            <v>73604.759999999995</v>
          </cell>
          <cell r="BM19">
            <v>73604.759999999995</v>
          </cell>
          <cell r="BN19">
            <v>73604.759999999995</v>
          </cell>
          <cell r="BO19">
            <v>73604.759999999995</v>
          </cell>
          <cell r="BP19">
            <v>33445.14</v>
          </cell>
          <cell r="BQ19">
            <v>802950</v>
          </cell>
        </row>
        <row r="20">
          <cell r="AB20" t="str">
            <v>10091421S2610</v>
          </cell>
          <cell r="AC20">
            <v>12146</v>
          </cell>
          <cell r="AD20">
            <v>12146</v>
          </cell>
          <cell r="AE20">
            <v>12146</v>
          </cell>
          <cell r="AF20">
            <v>12146</v>
          </cell>
          <cell r="AG20">
            <v>12146</v>
          </cell>
          <cell r="AH20">
            <v>12146</v>
          </cell>
          <cell r="AI20">
            <v>5521</v>
          </cell>
          <cell r="AJ20">
            <v>12146</v>
          </cell>
          <cell r="AK20">
            <v>12146</v>
          </cell>
          <cell r="AL20">
            <v>12146</v>
          </cell>
          <cell r="AM20">
            <v>12146</v>
          </cell>
          <cell r="AN20">
            <v>5519</v>
          </cell>
          <cell r="AO20">
            <v>132500</v>
          </cell>
          <cell r="AP20">
            <v>726100</v>
          </cell>
          <cell r="AQ20">
            <v>0</v>
          </cell>
          <cell r="AR20">
            <v>0</v>
          </cell>
          <cell r="AS20">
            <v>0</v>
          </cell>
          <cell r="AT20">
            <v>0</v>
          </cell>
          <cell r="AU20">
            <v>0</v>
          </cell>
          <cell r="AV20">
            <v>0</v>
          </cell>
          <cell r="AW20">
            <v>0</v>
          </cell>
          <cell r="AX20">
            <v>0</v>
          </cell>
          <cell r="AY20">
            <v>0</v>
          </cell>
          <cell r="AZ20">
            <v>0</v>
          </cell>
          <cell r="BA20">
            <v>0</v>
          </cell>
          <cell r="BB20">
            <v>0</v>
          </cell>
          <cell r="BC20">
            <v>0</v>
          </cell>
          <cell r="BE20">
            <v>66560.08</v>
          </cell>
          <cell r="BF20">
            <v>66560.08</v>
          </cell>
          <cell r="BG20">
            <v>66560.08</v>
          </cell>
          <cell r="BH20">
            <v>66560.08</v>
          </cell>
          <cell r="BI20">
            <v>66560.08</v>
          </cell>
          <cell r="BJ20">
            <v>66560.08</v>
          </cell>
          <cell r="BK20">
            <v>30255.08</v>
          </cell>
          <cell r="BL20">
            <v>66560.08</v>
          </cell>
          <cell r="BM20">
            <v>66560.08</v>
          </cell>
          <cell r="BN20">
            <v>66560.08</v>
          </cell>
          <cell r="BO20">
            <v>66560.08</v>
          </cell>
          <cell r="BP20">
            <v>30244.120000000003</v>
          </cell>
          <cell r="BQ20">
            <v>726100</v>
          </cell>
        </row>
        <row r="21">
          <cell r="AB21" t="str">
            <v>10078037S2563</v>
          </cell>
          <cell r="AC21">
            <v>12146</v>
          </cell>
          <cell r="AD21">
            <v>12146</v>
          </cell>
          <cell r="AE21">
            <v>0</v>
          </cell>
          <cell r="AF21">
            <v>0</v>
          </cell>
          <cell r="AG21">
            <v>0</v>
          </cell>
          <cell r="AH21">
            <v>0</v>
          </cell>
          <cell r="AI21">
            <v>0</v>
          </cell>
          <cell r="AJ21">
            <v>0</v>
          </cell>
          <cell r="AK21">
            <v>0</v>
          </cell>
          <cell r="AL21">
            <v>0</v>
          </cell>
          <cell r="AM21">
            <v>0</v>
          </cell>
          <cell r="AN21">
            <v>0</v>
          </cell>
          <cell r="AO21">
            <v>24292</v>
          </cell>
          <cell r="AP21">
            <v>15218.937999999998</v>
          </cell>
          <cell r="AQ21">
            <v>0</v>
          </cell>
          <cell r="AR21">
            <v>0</v>
          </cell>
          <cell r="AS21">
            <v>0</v>
          </cell>
          <cell r="AT21">
            <v>0</v>
          </cell>
          <cell r="AU21">
            <v>0</v>
          </cell>
          <cell r="AV21">
            <v>0</v>
          </cell>
          <cell r="AW21">
            <v>0</v>
          </cell>
          <cell r="AX21">
            <v>0</v>
          </cell>
          <cell r="AY21">
            <v>0</v>
          </cell>
          <cell r="AZ21">
            <v>0</v>
          </cell>
          <cell r="BA21">
            <v>0</v>
          </cell>
          <cell r="BB21">
            <v>0</v>
          </cell>
          <cell r="BC21">
            <v>0</v>
          </cell>
          <cell r="BE21">
            <v>7609.4689999999991</v>
          </cell>
          <cell r="BF21">
            <v>7609.4689999999991</v>
          </cell>
          <cell r="BG21">
            <v>0</v>
          </cell>
          <cell r="BH21">
            <v>0</v>
          </cell>
          <cell r="BI21">
            <v>0</v>
          </cell>
          <cell r="BJ21">
            <v>0</v>
          </cell>
          <cell r="BK21">
            <v>0</v>
          </cell>
          <cell r="BL21">
            <v>0</v>
          </cell>
          <cell r="BM21">
            <v>0</v>
          </cell>
          <cell r="BN21">
            <v>0</v>
          </cell>
          <cell r="BO21">
            <v>0</v>
          </cell>
          <cell r="BP21">
            <v>0</v>
          </cell>
          <cell r="BQ21">
            <v>15218.937999999998</v>
          </cell>
        </row>
        <row r="22">
          <cell r="AB22" t="str">
            <v>10078037S2684</v>
          </cell>
          <cell r="AC22">
            <v>0</v>
          </cell>
          <cell r="AD22">
            <v>0</v>
          </cell>
          <cell r="AE22">
            <v>12146</v>
          </cell>
          <cell r="AF22">
            <v>12146</v>
          </cell>
          <cell r="AG22">
            <v>12146</v>
          </cell>
          <cell r="AH22">
            <v>12146</v>
          </cell>
          <cell r="AI22">
            <v>5521</v>
          </cell>
          <cell r="AJ22">
            <v>12146</v>
          </cell>
          <cell r="AK22">
            <v>12146</v>
          </cell>
          <cell r="AL22">
            <v>12146</v>
          </cell>
          <cell r="AM22">
            <v>12146</v>
          </cell>
          <cell r="AN22">
            <v>5519</v>
          </cell>
          <cell r="AO22">
            <v>108208</v>
          </cell>
          <cell r="AP22">
            <v>67792.311999999991</v>
          </cell>
          <cell r="AQ22">
            <v>0</v>
          </cell>
          <cell r="AR22">
            <v>0</v>
          </cell>
          <cell r="AS22">
            <v>2811.77489019</v>
          </cell>
          <cell r="AT22">
            <v>2811.77489019</v>
          </cell>
          <cell r="AU22">
            <v>2811.77489019</v>
          </cell>
          <cell r="AV22">
            <v>2811.77489019</v>
          </cell>
          <cell r="AW22">
            <v>1278.1005408149999</v>
          </cell>
          <cell r="AX22">
            <v>2811.77489019</v>
          </cell>
          <cell r="AY22">
            <v>2811.77489019</v>
          </cell>
          <cell r="AZ22">
            <v>2811.77489019</v>
          </cell>
          <cell r="BA22">
            <v>2811.77489019</v>
          </cell>
          <cell r="BB22">
            <v>1277.637544785</v>
          </cell>
          <cell r="BC22">
            <v>25049.937207120001</v>
          </cell>
          <cell r="BE22">
            <v>0</v>
          </cell>
          <cell r="BF22">
            <v>0</v>
          </cell>
          <cell r="BG22">
            <v>7609.4689999999991</v>
          </cell>
          <cell r="BH22">
            <v>7609.4689999999991</v>
          </cell>
          <cell r="BI22">
            <v>7609.4689999999991</v>
          </cell>
          <cell r="BJ22">
            <v>7609.4689999999991</v>
          </cell>
          <cell r="BK22">
            <v>3458.9064999999996</v>
          </cell>
          <cell r="BL22">
            <v>7609.4689999999991</v>
          </cell>
          <cell r="BM22">
            <v>7609.4689999999991</v>
          </cell>
          <cell r="BN22">
            <v>7609.4689999999991</v>
          </cell>
          <cell r="BO22">
            <v>7609.4689999999991</v>
          </cell>
          <cell r="BP22">
            <v>3457.6534999999999</v>
          </cell>
          <cell r="BQ22">
            <v>67792.311999999976</v>
          </cell>
        </row>
        <row r="23">
          <cell r="AB23" t="str">
            <v>10078038S2563</v>
          </cell>
          <cell r="AC23">
            <v>12146</v>
          </cell>
          <cell r="AD23">
            <v>12146</v>
          </cell>
          <cell r="AE23">
            <v>0</v>
          </cell>
          <cell r="AF23">
            <v>0</v>
          </cell>
          <cell r="AG23">
            <v>0</v>
          </cell>
          <cell r="AH23">
            <v>0</v>
          </cell>
          <cell r="AI23">
            <v>0</v>
          </cell>
          <cell r="AJ23">
            <v>0</v>
          </cell>
          <cell r="AK23">
            <v>0</v>
          </cell>
          <cell r="AL23">
            <v>0</v>
          </cell>
          <cell r="AM23">
            <v>0</v>
          </cell>
          <cell r="AN23">
            <v>0</v>
          </cell>
          <cell r="AO23">
            <v>24292</v>
          </cell>
          <cell r="AP23">
            <v>11514.407999999999</v>
          </cell>
          <cell r="AQ23">
            <v>0</v>
          </cell>
          <cell r="AR23">
            <v>0</v>
          </cell>
          <cell r="AS23">
            <v>0</v>
          </cell>
          <cell r="AT23">
            <v>0</v>
          </cell>
          <cell r="AU23">
            <v>0</v>
          </cell>
          <cell r="AV23">
            <v>0</v>
          </cell>
          <cell r="AW23">
            <v>0</v>
          </cell>
          <cell r="AX23">
            <v>0</v>
          </cell>
          <cell r="AY23">
            <v>0</v>
          </cell>
          <cell r="AZ23">
            <v>0</v>
          </cell>
          <cell r="BA23">
            <v>0</v>
          </cell>
          <cell r="BB23">
            <v>0</v>
          </cell>
          <cell r="BC23">
            <v>0</v>
          </cell>
          <cell r="BE23">
            <v>5757.2039999999997</v>
          </cell>
          <cell r="BF23">
            <v>5757.2039999999997</v>
          </cell>
          <cell r="BG23">
            <v>0</v>
          </cell>
          <cell r="BH23">
            <v>0</v>
          </cell>
          <cell r="BI23">
            <v>0</v>
          </cell>
          <cell r="BJ23">
            <v>0</v>
          </cell>
          <cell r="BK23">
            <v>0</v>
          </cell>
          <cell r="BL23">
            <v>0</v>
          </cell>
          <cell r="BM23">
            <v>0</v>
          </cell>
          <cell r="BN23">
            <v>0</v>
          </cell>
          <cell r="BO23">
            <v>0</v>
          </cell>
          <cell r="BP23">
            <v>0</v>
          </cell>
          <cell r="BQ23">
            <v>11514.407999999999</v>
          </cell>
        </row>
        <row r="24">
          <cell r="AB24" t="str">
            <v>10078038S2684</v>
          </cell>
          <cell r="AC24">
            <v>0</v>
          </cell>
          <cell r="AD24">
            <v>0</v>
          </cell>
          <cell r="AE24">
            <v>12146</v>
          </cell>
          <cell r="AF24">
            <v>12146</v>
          </cell>
          <cell r="AG24">
            <v>12146</v>
          </cell>
          <cell r="AH24">
            <v>12146</v>
          </cell>
          <cell r="AI24">
            <v>5521</v>
          </cell>
          <cell r="AJ24">
            <v>12146</v>
          </cell>
          <cell r="AK24">
            <v>12146</v>
          </cell>
          <cell r="AL24">
            <v>12146</v>
          </cell>
          <cell r="AM24">
            <v>12146</v>
          </cell>
          <cell r="AN24">
            <v>5519</v>
          </cell>
          <cell r="AO24">
            <v>108208</v>
          </cell>
          <cell r="AP24">
            <v>51290.591999999997</v>
          </cell>
          <cell r="AQ24">
            <v>0</v>
          </cell>
          <cell r="AR24">
            <v>0</v>
          </cell>
          <cell r="AS24">
            <v>1931.19650976</v>
          </cell>
          <cell r="AT24">
            <v>1931.19650976</v>
          </cell>
          <cell r="AU24">
            <v>1931.19650976</v>
          </cell>
          <cell r="AV24">
            <v>1931.19650976</v>
          </cell>
          <cell r="AW24">
            <v>877.83104976000004</v>
          </cell>
          <cell r="AX24">
            <v>1931.19650976</v>
          </cell>
          <cell r="AY24">
            <v>1931.19650976</v>
          </cell>
          <cell r="AZ24">
            <v>1931.19650976</v>
          </cell>
          <cell r="BA24">
            <v>1931.19650976</v>
          </cell>
          <cell r="BB24">
            <v>877.51305264000007</v>
          </cell>
          <cell r="BC24">
            <v>17204.916180480002</v>
          </cell>
          <cell r="BE24">
            <v>0</v>
          </cell>
          <cell r="BF24">
            <v>0</v>
          </cell>
          <cell r="BG24">
            <v>5757.2039999999997</v>
          </cell>
          <cell r="BH24">
            <v>5757.2039999999997</v>
          </cell>
          <cell r="BI24">
            <v>5757.2039999999997</v>
          </cell>
          <cell r="BJ24">
            <v>5757.2039999999997</v>
          </cell>
          <cell r="BK24">
            <v>2616.9539999999997</v>
          </cell>
          <cell r="BL24">
            <v>5757.2039999999997</v>
          </cell>
          <cell r="BM24">
            <v>5757.2039999999997</v>
          </cell>
          <cell r="BN24">
            <v>5757.2039999999997</v>
          </cell>
          <cell r="BO24">
            <v>5757.2039999999997</v>
          </cell>
          <cell r="BP24">
            <v>2616.0059999999999</v>
          </cell>
          <cell r="BQ24">
            <v>51290.59199999999</v>
          </cell>
        </row>
        <row r="25">
          <cell r="AB25" t="str">
            <v>10078039S2563</v>
          </cell>
          <cell r="AC25">
            <v>12146</v>
          </cell>
          <cell r="AD25">
            <v>12146</v>
          </cell>
          <cell r="AE25">
            <v>0</v>
          </cell>
          <cell r="AF25">
            <v>0</v>
          </cell>
          <cell r="AG25">
            <v>0</v>
          </cell>
          <cell r="AH25">
            <v>0</v>
          </cell>
          <cell r="AI25">
            <v>0</v>
          </cell>
          <cell r="AJ25">
            <v>0</v>
          </cell>
          <cell r="AK25">
            <v>0</v>
          </cell>
          <cell r="AL25">
            <v>0</v>
          </cell>
          <cell r="AM25">
            <v>0</v>
          </cell>
          <cell r="AN25">
            <v>0</v>
          </cell>
          <cell r="AO25">
            <v>24292</v>
          </cell>
          <cell r="AP25">
            <v>22416.657599999999</v>
          </cell>
          <cell r="AQ25">
            <v>0</v>
          </cell>
          <cell r="AR25">
            <v>0</v>
          </cell>
          <cell r="AS25">
            <v>0</v>
          </cell>
          <cell r="AT25">
            <v>0</v>
          </cell>
          <cell r="AU25">
            <v>0</v>
          </cell>
          <cell r="AV25">
            <v>0</v>
          </cell>
          <cell r="AW25">
            <v>0</v>
          </cell>
          <cell r="AX25">
            <v>0</v>
          </cell>
          <cell r="AY25">
            <v>0</v>
          </cell>
          <cell r="AZ25">
            <v>0</v>
          </cell>
          <cell r="BA25">
            <v>0</v>
          </cell>
          <cell r="BB25">
            <v>0</v>
          </cell>
          <cell r="BC25">
            <v>0</v>
          </cell>
          <cell r="BE25">
            <v>11208.328799999999</v>
          </cell>
          <cell r="BF25">
            <v>11208.328799999999</v>
          </cell>
          <cell r="BG25">
            <v>0</v>
          </cell>
          <cell r="BH25">
            <v>0</v>
          </cell>
          <cell r="BI25">
            <v>0</v>
          </cell>
          <cell r="BJ25">
            <v>0</v>
          </cell>
          <cell r="BK25">
            <v>0</v>
          </cell>
          <cell r="BL25">
            <v>0</v>
          </cell>
          <cell r="BM25">
            <v>0</v>
          </cell>
          <cell r="BN25">
            <v>0</v>
          </cell>
          <cell r="BO25">
            <v>0</v>
          </cell>
          <cell r="BP25">
            <v>0</v>
          </cell>
          <cell r="BQ25">
            <v>22416.657599999999</v>
          </cell>
        </row>
        <row r="26">
          <cell r="AB26" t="str">
            <v>10078039S2684</v>
          </cell>
          <cell r="AC26">
            <v>0</v>
          </cell>
          <cell r="AD26">
            <v>0</v>
          </cell>
          <cell r="AE26">
            <v>12146</v>
          </cell>
          <cell r="AF26">
            <v>12146</v>
          </cell>
          <cell r="AG26">
            <v>12146</v>
          </cell>
          <cell r="AH26">
            <v>12146</v>
          </cell>
          <cell r="AI26">
            <v>5521</v>
          </cell>
          <cell r="AJ26">
            <v>12146</v>
          </cell>
          <cell r="AK26">
            <v>12146</v>
          </cell>
          <cell r="AL26">
            <v>12146</v>
          </cell>
          <cell r="AM26">
            <v>12146</v>
          </cell>
          <cell r="AN26">
            <v>5519</v>
          </cell>
          <cell r="AO26">
            <v>108208</v>
          </cell>
          <cell r="AP26">
            <v>99854.342399999994</v>
          </cell>
          <cell r="AQ26">
            <v>0</v>
          </cell>
          <cell r="AR26">
            <v>0</v>
          </cell>
          <cell r="AS26">
            <v>2281.0069940880003</v>
          </cell>
          <cell r="AT26">
            <v>2281.0069940880003</v>
          </cell>
          <cell r="AU26">
            <v>2281.0069940880003</v>
          </cell>
          <cell r="AV26">
            <v>2281.0069940880003</v>
          </cell>
          <cell r="AW26">
            <v>1036.8384335880003</v>
          </cell>
          <cell r="AX26">
            <v>2281.0069940880003</v>
          </cell>
          <cell r="AY26">
            <v>2281.0069940880003</v>
          </cell>
          <cell r="AZ26">
            <v>2281.0069940880003</v>
          </cell>
          <cell r="BA26">
            <v>2281.0069940880003</v>
          </cell>
          <cell r="BB26">
            <v>1036.4628355320001</v>
          </cell>
          <cell r="BC26">
            <v>20321.357221824001</v>
          </cell>
          <cell r="BE26">
            <v>0</v>
          </cell>
          <cell r="BF26">
            <v>0</v>
          </cell>
          <cell r="BG26">
            <v>11208.328799999999</v>
          </cell>
          <cell r="BH26">
            <v>11208.328799999999</v>
          </cell>
          <cell r="BI26">
            <v>11208.328799999999</v>
          </cell>
          <cell r="BJ26">
            <v>11208.328799999999</v>
          </cell>
          <cell r="BK26">
            <v>5094.7788</v>
          </cell>
          <cell r="BL26">
            <v>11208.328799999999</v>
          </cell>
          <cell r="BM26">
            <v>11208.328799999999</v>
          </cell>
          <cell r="BN26">
            <v>11208.328799999999</v>
          </cell>
          <cell r="BO26">
            <v>11208.328799999999</v>
          </cell>
          <cell r="BP26">
            <v>5092.9331999999995</v>
          </cell>
          <cell r="BQ26">
            <v>99854.342400000009</v>
          </cell>
        </row>
        <row r="27">
          <cell r="AB27" t="str">
            <v>10078040S2563</v>
          </cell>
          <cell r="AC27">
            <v>12146</v>
          </cell>
          <cell r="AD27">
            <v>12146</v>
          </cell>
          <cell r="AE27">
            <v>12146</v>
          </cell>
          <cell r="AF27">
            <v>12146</v>
          </cell>
          <cell r="AG27">
            <v>0</v>
          </cell>
          <cell r="AH27">
            <v>0</v>
          </cell>
          <cell r="AI27">
            <v>0</v>
          </cell>
          <cell r="AJ27">
            <v>0</v>
          </cell>
          <cell r="AK27">
            <v>0</v>
          </cell>
          <cell r="AL27">
            <v>0</v>
          </cell>
          <cell r="AM27">
            <v>0</v>
          </cell>
          <cell r="AN27">
            <v>0</v>
          </cell>
          <cell r="AO27">
            <v>48584</v>
          </cell>
          <cell r="AP27">
            <v>3337.7208000000001</v>
          </cell>
          <cell r="AQ27">
            <v>0</v>
          </cell>
          <cell r="AR27">
            <v>0</v>
          </cell>
          <cell r="AS27">
            <v>0</v>
          </cell>
          <cell r="AT27">
            <v>0</v>
          </cell>
          <cell r="AU27">
            <v>0</v>
          </cell>
          <cell r="AV27">
            <v>0</v>
          </cell>
          <cell r="AW27">
            <v>0</v>
          </cell>
          <cell r="AX27">
            <v>0</v>
          </cell>
          <cell r="AY27">
            <v>0</v>
          </cell>
          <cell r="AZ27">
            <v>0</v>
          </cell>
          <cell r="BA27">
            <v>0</v>
          </cell>
          <cell r="BB27">
            <v>0</v>
          </cell>
          <cell r="BC27">
            <v>0</v>
          </cell>
          <cell r="BE27">
            <v>834.43020000000001</v>
          </cell>
          <cell r="BF27">
            <v>834.43020000000001</v>
          </cell>
          <cell r="BG27">
            <v>834.43020000000001</v>
          </cell>
          <cell r="BH27">
            <v>834.43020000000001</v>
          </cell>
          <cell r="BI27">
            <v>0</v>
          </cell>
          <cell r="BJ27">
            <v>0</v>
          </cell>
          <cell r="BK27">
            <v>0</v>
          </cell>
          <cell r="BL27">
            <v>0</v>
          </cell>
          <cell r="BM27">
            <v>0</v>
          </cell>
          <cell r="BN27">
            <v>0</v>
          </cell>
          <cell r="BO27">
            <v>0</v>
          </cell>
          <cell r="BP27">
            <v>0</v>
          </cell>
          <cell r="BQ27">
            <v>3337.7208000000001</v>
          </cell>
        </row>
        <row r="28">
          <cell r="AB28" t="str">
            <v>10078040S2684</v>
          </cell>
          <cell r="AC28">
            <v>0</v>
          </cell>
          <cell r="AD28">
            <v>0</v>
          </cell>
          <cell r="AE28">
            <v>0</v>
          </cell>
          <cell r="AF28">
            <v>0</v>
          </cell>
          <cell r="AG28">
            <v>12146</v>
          </cell>
          <cell r="AH28">
            <v>12146</v>
          </cell>
          <cell r="AI28">
            <v>5521</v>
          </cell>
          <cell r="AJ28">
            <v>12146</v>
          </cell>
          <cell r="AK28">
            <v>12146</v>
          </cell>
          <cell r="AL28">
            <v>12146</v>
          </cell>
          <cell r="AM28">
            <v>12146</v>
          </cell>
          <cell r="AN28">
            <v>5519</v>
          </cell>
          <cell r="AO28">
            <v>83916</v>
          </cell>
          <cell r="AP28">
            <v>5765.0291999999999</v>
          </cell>
          <cell r="AQ28">
            <v>0</v>
          </cell>
          <cell r="AR28">
            <v>0</v>
          </cell>
          <cell r="AS28">
            <v>0</v>
          </cell>
          <cell r="AT28">
            <v>0</v>
          </cell>
          <cell r="AU28">
            <v>512.55709465199993</v>
          </cell>
          <cell r="AV28">
            <v>512.55709465199993</v>
          </cell>
          <cell r="AW28">
            <v>232.984333902</v>
          </cell>
          <cell r="AX28">
            <v>512.55709465199993</v>
          </cell>
          <cell r="AY28">
            <v>512.55709465199993</v>
          </cell>
          <cell r="AZ28">
            <v>512.55709465199993</v>
          </cell>
          <cell r="BA28">
            <v>512.55709465199993</v>
          </cell>
          <cell r="BB28">
            <v>232.899934578</v>
          </cell>
          <cell r="BC28">
            <v>3541.2268363919998</v>
          </cell>
          <cell r="BE28">
            <v>0</v>
          </cell>
          <cell r="BF28">
            <v>0</v>
          </cell>
          <cell r="BG28">
            <v>0</v>
          </cell>
          <cell r="BH28">
            <v>0</v>
          </cell>
          <cell r="BI28">
            <v>834.43020000000001</v>
          </cell>
          <cell r="BJ28">
            <v>834.43020000000001</v>
          </cell>
          <cell r="BK28">
            <v>379.29269999999997</v>
          </cell>
          <cell r="BL28">
            <v>834.43020000000001</v>
          </cell>
          <cell r="BM28">
            <v>834.43020000000001</v>
          </cell>
          <cell r="BN28">
            <v>834.43020000000001</v>
          </cell>
          <cell r="BO28">
            <v>834.43020000000001</v>
          </cell>
          <cell r="BP28">
            <v>379.15530000000001</v>
          </cell>
          <cell r="BQ28">
            <v>5765.0291999999999</v>
          </cell>
        </row>
        <row r="29">
          <cell r="AB29" t="str">
            <v>10078041S2563</v>
          </cell>
          <cell r="AC29">
            <v>12146</v>
          </cell>
          <cell r="AD29">
            <v>12146</v>
          </cell>
          <cell r="AE29">
            <v>12146</v>
          </cell>
          <cell r="AF29">
            <v>12146</v>
          </cell>
          <cell r="AG29">
            <v>0</v>
          </cell>
          <cell r="AH29">
            <v>0</v>
          </cell>
          <cell r="AI29">
            <v>0</v>
          </cell>
          <cell r="AJ29">
            <v>0</v>
          </cell>
          <cell r="AK29">
            <v>0</v>
          </cell>
          <cell r="AL29">
            <v>0</v>
          </cell>
          <cell r="AM29">
            <v>0</v>
          </cell>
          <cell r="AN29">
            <v>0</v>
          </cell>
          <cell r="AO29">
            <v>48584</v>
          </cell>
          <cell r="AP29">
            <v>19346.148799999999</v>
          </cell>
          <cell r="AQ29">
            <v>0</v>
          </cell>
          <cell r="AR29">
            <v>0</v>
          </cell>
          <cell r="AS29">
            <v>0</v>
          </cell>
          <cell r="AT29">
            <v>0</v>
          </cell>
          <cell r="AU29">
            <v>0</v>
          </cell>
          <cell r="AV29">
            <v>0</v>
          </cell>
          <cell r="AW29">
            <v>0</v>
          </cell>
          <cell r="AX29">
            <v>0</v>
          </cell>
          <cell r="AY29">
            <v>0</v>
          </cell>
          <cell r="AZ29">
            <v>0</v>
          </cell>
          <cell r="BA29">
            <v>0</v>
          </cell>
          <cell r="BB29">
            <v>0</v>
          </cell>
          <cell r="BC29">
            <v>0</v>
          </cell>
          <cell r="BE29">
            <v>4836.5371999999998</v>
          </cell>
          <cell r="BF29">
            <v>4836.5371999999998</v>
          </cell>
          <cell r="BG29">
            <v>4836.5371999999998</v>
          </cell>
          <cell r="BH29">
            <v>4836.5371999999998</v>
          </cell>
          <cell r="BI29">
            <v>0</v>
          </cell>
          <cell r="BJ29">
            <v>0</v>
          </cell>
          <cell r="BK29">
            <v>0</v>
          </cell>
          <cell r="BL29">
            <v>0</v>
          </cell>
          <cell r="BM29">
            <v>0</v>
          </cell>
          <cell r="BN29">
            <v>0</v>
          </cell>
          <cell r="BO29">
            <v>0</v>
          </cell>
          <cell r="BP29">
            <v>0</v>
          </cell>
          <cell r="BQ29">
            <v>19346.148799999999</v>
          </cell>
        </row>
        <row r="30">
          <cell r="AB30" t="str">
            <v>10078041S2684</v>
          </cell>
          <cell r="AC30">
            <v>0</v>
          </cell>
          <cell r="AD30">
            <v>0</v>
          </cell>
          <cell r="AE30">
            <v>0</v>
          </cell>
          <cell r="AF30">
            <v>0</v>
          </cell>
          <cell r="AG30">
            <v>12146</v>
          </cell>
          <cell r="AH30">
            <v>12146</v>
          </cell>
          <cell r="AI30">
            <v>5521</v>
          </cell>
          <cell r="AJ30">
            <v>12146</v>
          </cell>
          <cell r="AK30">
            <v>12146</v>
          </cell>
          <cell r="AL30">
            <v>12146</v>
          </cell>
          <cell r="AM30">
            <v>12146</v>
          </cell>
          <cell r="AN30">
            <v>5519</v>
          </cell>
          <cell r="AO30">
            <v>83916</v>
          </cell>
          <cell r="AP30">
            <v>33415.351199999997</v>
          </cell>
          <cell r="AQ30">
            <v>0</v>
          </cell>
          <cell r="AR30">
            <v>0</v>
          </cell>
          <cell r="AS30">
            <v>0</v>
          </cell>
          <cell r="AT30">
            <v>0</v>
          </cell>
          <cell r="AU30">
            <v>1374.8824298440002</v>
          </cell>
          <cell r="AV30">
            <v>1374.8824298440002</v>
          </cell>
          <cell r="AW30">
            <v>624.95684959400012</v>
          </cell>
          <cell r="AX30">
            <v>1374.8824298440002</v>
          </cell>
          <cell r="AY30">
            <v>1374.8824298440002</v>
          </cell>
          <cell r="AZ30">
            <v>1374.8824298440002</v>
          </cell>
          <cell r="BA30">
            <v>1374.8824298440002</v>
          </cell>
          <cell r="BB30">
            <v>624.73045696600013</v>
          </cell>
          <cell r="BC30">
            <v>9498.9818856240017</v>
          </cell>
          <cell r="BE30">
            <v>0</v>
          </cell>
          <cell r="BF30">
            <v>0</v>
          </cell>
          <cell r="BG30">
            <v>0</v>
          </cell>
          <cell r="BH30">
            <v>0</v>
          </cell>
          <cell r="BI30">
            <v>4836.5371999999998</v>
          </cell>
          <cell r="BJ30">
            <v>4836.5371999999998</v>
          </cell>
          <cell r="BK30">
            <v>2198.4621999999999</v>
          </cell>
          <cell r="BL30">
            <v>4836.5371999999998</v>
          </cell>
          <cell r="BM30">
            <v>4836.5371999999998</v>
          </cell>
          <cell r="BN30">
            <v>4836.5371999999998</v>
          </cell>
          <cell r="BO30">
            <v>4836.5371999999998</v>
          </cell>
          <cell r="BP30">
            <v>2197.6658000000002</v>
          </cell>
          <cell r="BQ30">
            <v>33415.351199999997</v>
          </cell>
        </row>
        <row r="31">
          <cell r="AB31" t="str">
            <v>10078042S2551</v>
          </cell>
          <cell r="AC31">
            <v>12146</v>
          </cell>
          <cell r="AD31">
            <v>12146</v>
          </cell>
          <cell r="AE31">
            <v>12146</v>
          </cell>
          <cell r="AF31">
            <v>12146</v>
          </cell>
          <cell r="AG31">
            <v>12146</v>
          </cell>
          <cell r="AH31">
            <v>12146</v>
          </cell>
          <cell r="AI31">
            <v>5521</v>
          </cell>
          <cell r="AJ31">
            <v>12146</v>
          </cell>
          <cell r="AK31">
            <v>0</v>
          </cell>
          <cell r="AL31">
            <v>0</v>
          </cell>
          <cell r="AM31">
            <v>0</v>
          </cell>
          <cell r="AN31">
            <v>0</v>
          </cell>
          <cell r="AO31">
            <v>90543</v>
          </cell>
          <cell r="AP31">
            <v>120802.4706</v>
          </cell>
          <cell r="AQ31">
            <v>0</v>
          </cell>
          <cell r="AR31">
            <v>0</v>
          </cell>
          <cell r="AS31">
            <v>0</v>
          </cell>
          <cell r="AT31">
            <v>0</v>
          </cell>
          <cell r="AU31">
            <v>0</v>
          </cell>
          <cell r="AV31">
            <v>0</v>
          </cell>
          <cell r="AW31">
            <v>0</v>
          </cell>
          <cell r="AX31">
            <v>0</v>
          </cell>
          <cell r="AY31">
            <v>0</v>
          </cell>
          <cell r="AZ31">
            <v>0</v>
          </cell>
          <cell r="BA31">
            <v>0</v>
          </cell>
          <cell r="BB31">
            <v>0</v>
          </cell>
          <cell r="BC31">
            <v>0</v>
          </cell>
          <cell r="BE31">
            <v>16205.193200000002</v>
          </cell>
          <cell r="BF31">
            <v>16205.193200000002</v>
          </cell>
          <cell r="BG31">
            <v>16205.193200000002</v>
          </cell>
          <cell r="BH31">
            <v>16205.193200000002</v>
          </cell>
          <cell r="BI31">
            <v>16205.193200000002</v>
          </cell>
          <cell r="BJ31">
            <v>16205.193200000002</v>
          </cell>
          <cell r="BK31">
            <v>7366.1181999999999</v>
          </cell>
          <cell r="BL31">
            <v>16205.193200000002</v>
          </cell>
          <cell r="BM31">
            <v>0</v>
          </cell>
          <cell r="BN31">
            <v>0</v>
          </cell>
          <cell r="BO31">
            <v>0</v>
          </cell>
          <cell r="BP31">
            <v>0</v>
          </cell>
          <cell r="BQ31">
            <v>120802.47060000003</v>
          </cell>
        </row>
        <row r="32">
          <cell r="AB32" t="str">
            <v>10078042S2684</v>
          </cell>
          <cell r="AC32">
            <v>0</v>
          </cell>
          <cell r="AD32">
            <v>0</v>
          </cell>
          <cell r="AE32">
            <v>0</v>
          </cell>
          <cell r="AF32">
            <v>0</v>
          </cell>
          <cell r="AG32">
            <v>0</v>
          </cell>
          <cell r="AH32">
            <v>0</v>
          </cell>
          <cell r="AI32">
            <v>0</v>
          </cell>
          <cell r="AJ32">
            <v>0</v>
          </cell>
          <cell r="AK32">
            <v>12146</v>
          </cell>
          <cell r="AL32">
            <v>12146</v>
          </cell>
          <cell r="AM32">
            <v>12146</v>
          </cell>
          <cell r="AN32">
            <v>5519</v>
          </cell>
          <cell r="AO32">
            <v>41957</v>
          </cell>
          <cell r="AP32">
            <v>55979.029399999999</v>
          </cell>
          <cell r="AQ32">
            <v>0</v>
          </cell>
          <cell r="AR32">
            <v>0</v>
          </cell>
          <cell r="AS32">
            <v>0</v>
          </cell>
          <cell r="AT32">
            <v>0</v>
          </cell>
          <cell r="AU32">
            <v>0</v>
          </cell>
          <cell r="AV32">
            <v>0</v>
          </cell>
          <cell r="AW32">
            <v>0</v>
          </cell>
          <cell r="AX32">
            <v>0</v>
          </cell>
          <cell r="AY32">
            <v>8225.2699125239997</v>
          </cell>
          <cell r="AZ32">
            <v>8225.2699125239997</v>
          </cell>
          <cell r="BA32">
            <v>8225.2699125239997</v>
          </cell>
          <cell r="BB32">
            <v>3737.4662149860001</v>
          </cell>
          <cell r="BC32">
            <v>28413.275952558</v>
          </cell>
          <cell r="BE32">
            <v>0</v>
          </cell>
          <cell r="BF32">
            <v>0</v>
          </cell>
          <cell r="BG32">
            <v>0</v>
          </cell>
          <cell r="BH32">
            <v>0</v>
          </cell>
          <cell r="BI32">
            <v>0</v>
          </cell>
          <cell r="BJ32">
            <v>0</v>
          </cell>
          <cell r="BK32">
            <v>0</v>
          </cell>
          <cell r="BL32">
            <v>0</v>
          </cell>
          <cell r="BM32">
            <v>16205.193200000002</v>
          </cell>
          <cell r="BN32">
            <v>16205.193200000002</v>
          </cell>
          <cell r="BO32">
            <v>16205.193200000002</v>
          </cell>
          <cell r="BP32">
            <v>7363.4498000000003</v>
          </cell>
          <cell r="BQ32">
            <v>55979.029400000007</v>
          </cell>
        </row>
        <row r="33">
          <cell r="AB33" t="str">
            <v>10078043S2551</v>
          </cell>
          <cell r="AC33">
            <v>12146</v>
          </cell>
          <cell r="AD33">
            <v>12146</v>
          </cell>
          <cell r="AE33">
            <v>12146</v>
          </cell>
          <cell r="AF33">
            <v>12146</v>
          </cell>
          <cell r="AG33">
            <v>12146</v>
          </cell>
          <cell r="AH33">
            <v>12146</v>
          </cell>
          <cell r="AI33">
            <v>5521</v>
          </cell>
          <cell r="AJ33">
            <v>12146</v>
          </cell>
          <cell r="AK33">
            <v>0</v>
          </cell>
          <cell r="AL33">
            <v>0</v>
          </cell>
          <cell r="AM33">
            <v>0</v>
          </cell>
          <cell r="AN33">
            <v>0</v>
          </cell>
          <cell r="AO33">
            <v>90543</v>
          </cell>
          <cell r="AP33">
            <v>109683.7902</v>
          </cell>
          <cell r="AQ33">
            <v>0</v>
          </cell>
          <cell r="AR33">
            <v>0</v>
          </cell>
          <cell r="AS33">
            <v>0</v>
          </cell>
          <cell r="AT33">
            <v>0</v>
          </cell>
          <cell r="AU33">
            <v>0</v>
          </cell>
          <cell r="AV33">
            <v>0</v>
          </cell>
          <cell r="AW33">
            <v>0</v>
          </cell>
          <cell r="AX33">
            <v>0</v>
          </cell>
          <cell r="AY33">
            <v>0</v>
          </cell>
          <cell r="AZ33">
            <v>0</v>
          </cell>
          <cell r="BA33">
            <v>0</v>
          </cell>
          <cell r="BB33">
            <v>0</v>
          </cell>
          <cell r="BC33">
            <v>0</v>
          </cell>
          <cell r="BE33">
            <v>14713.6644</v>
          </cell>
          <cell r="BF33">
            <v>14713.6644</v>
          </cell>
          <cell r="BG33">
            <v>14713.6644</v>
          </cell>
          <cell r="BH33">
            <v>14713.6644</v>
          </cell>
          <cell r="BI33">
            <v>14713.6644</v>
          </cell>
          <cell r="BJ33">
            <v>14713.6644</v>
          </cell>
          <cell r="BK33">
            <v>6688.1394</v>
          </cell>
          <cell r="BL33">
            <v>14713.6644</v>
          </cell>
          <cell r="BM33">
            <v>0</v>
          </cell>
          <cell r="BN33">
            <v>0</v>
          </cell>
          <cell r="BO33">
            <v>0</v>
          </cell>
          <cell r="BP33">
            <v>0</v>
          </cell>
          <cell r="BQ33">
            <v>109683.79019999999</v>
          </cell>
        </row>
        <row r="34">
          <cell r="AB34" t="str">
            <v>10078043S2684</v>
          </cell>
          <cell r="AC34">
            <v>0</v>
          </cell>
          <cell r="AD34">
            <v>0</v>
          </cell>
          <cell r="AE34">
            <v>0</v>
          </cell>
          <cell r="AF34">
            <v>0</v>
          </cell>
          <cell r="AG34">
            <v>0</v>
          </cell>
          <cell r="AH34">
            <v>0</v>
          </cell>
          <cell r="AI34">
            <v>0</v>
          </cell>
          <cell r="AJ34">
            <v>0</v>
          </cell>
          <cell r="AK34">
            <v>12146</v>
          </cell>
          <cell r="AL34">
            <v>12146</v>
          </cell>
          <cell r="AM34">
            <v>12146</v>
          </cell>
          <cell r="AN34">
            <v>5519</v>
          </cell>
          <cell r="AO34">
            <v>41957</v>
          </cell>
          <cell r="AP34">
            <v>50826.709800000004</v>
          </cell>
          <cell r="AQ34">
            <v>0</v>
          </cell>
          <cell r="AR34">
            <v>0</v>
          </cell>
          <cell r="AS34">
            <v>0</v>
          </cell>
          <cell r="AT34">
            <v>0</v>
          </cell>
          <cell r="AU34">
            <v>0</v>
          </cell>
          <cell r="AV34">
            <v>0</v>
          </cell>
          <cell r="AW34">
            <v>0</v>
          </cell>
          <cell r="AX34">
            <v>0</v>
          </cell>
          <cell r="AY34">
            <v>7243.8312574080001</v>
          </cell>
          <cell r="AZ34">
            <v>7243.8312574080001</v>
          </cell>
          <cell r="BA34">
            <v>7243.8312574080001</v>
          </cell>
          <cell r="BB34">
            <v>3291.5119965120002</v>
          </cell>
          <cell r="BC34">
            <v>25023.005768735999</v>
          </cell>
          <cell r="BE34">
            <v>0</v>
          </cell>
          <cell r="BF34">
            <v>0</v>
          </cell>
          <cell r="BG34">
            <v>0</v>
          </cell>
          <cell r="BH34">
            <v>0</v>
          </cell>
          <cell r="BI34">
            <v>0</v>
          </cell>
          <cell r="BJ34">
            <v>0</v>
          </cell>
          <cell r="BK34">
            <v>0</v>
          </cell>
          <cell r="BL34">
            <v>0</v>
          </cell>
          <cell r="BM34">
            <v>14713.6644</v>
          </cell>
          <cell r="BN34">
            <v>14713.6644</v>
          </cell>
          <cell r="BO34">
            <v>14713.6644</v>
          </cell>
          <cell r="BP34">
            <v>6685.7165999999997</v>
          </cell>
          <cell r="BQ34">
            <v>50826.709799999997</v>
          </cell>
        </row>
        <row r="35">
          <cell r="AB35" t="str">
            <v>10078044S2551</v>
          </cell>
          <cell r="AC35">
            <v>12146</v>
          </cell>
          <cell r="AD35">
            <v>12146</v>
          </cell>
          <cell r="AE35">
            <v>12146</v>
          </cell>
          <cell r="AF35">
            <v>12146</v>
          </cell>
          <cell r="AG35">
            <v>12146</v>
          </cell>
          <cell r="AH35">
            <v>12146</v>
          </cell>
          <cell r="AI35">
            <v>5521</v>
          </cell>
          <cell r="AJ35">
            <v>12146</v>
          </cell>
          <cell r="AK35">
            <v>0</v>
          </cell>
          <cell r="AL35">
            <v>0</v>
          </cell>
          <cell r="AM35">
            <v>0</v>
          </cell>
          <cell r="AN35">
            <v>0</v>
          </cell>
          <cell r="AO35">
            <v>90543</v>
          </cell>
          <cell r="AP35">
            <v>96808.575599999996</v>
          </cell>
          <cell r="AQ35">
            <v>0</v>
          </cell>
          <cell r="AR35">
            <v>0</v>
          </cell>
          <cell r="AS35">
            <v>0</v>
          </cell>
          <cell r="AT35">
            <v>0</v>
          </cell>
          <cell r="AU35">
            <v>0</v>
          </cell>
          <cell r="AV35">
            <v>0</v>
          </cell>
          <cell r="AW35">
            <v>0</v>
          </cell>
          <cell r="AX35">
            <v>0</v>
          </cell>
          <cell r="AY35">
            <v>0</v>
          </cell>
          <cell r="AZ35">
            <v>0</v>
          </cell>
          <cell r="BA35">
            <v>0</v>
          </cell>
          <cell r="BB35">
            <v>0</v>
          </cell>
          <cell r="BC35">
            <v>0</v>
          </cell>
          <cell r="BE35">
            <v>12986.503199999999</v>
          </cell>
          <cell r="BF35">
            <v>12986.503199999999</v>
          </cell>
          <cell r="BG35">
            <v>12986.503199999999</v>
          </cell>
          <cell r="BH35">
            <v>12986.503199999999</v>
          </cell>
          <cell r="BI35">
            <v>12986.503199999999</v>
          </cell>
          <cell r="BJ35">
            <v>12986.503199999999</v>
          </cell>
          <cell r="BK35">
            <v>5903.0531999999994</v>
          </cell>
          <cell r="BL35">
            <v>12986.503199999999</v>
          </cell>
          <cell r="BM35">
            <v>0</v>
          </cell>
          <cell r="BN35">
            <v>0</v>
          </cell>
          <cell r="BO35">
            <v>0</v>
          </cell>
          <cell r="BP35">
            <v>0</v>
          </cell>
          <cell r="BQ35">
            <v>96808.575599999982</v>
          </cell>
        </row>
        <row r="36">
          <cell r="AB36" t="str">
            <v>10078044S2684</v>
          </cell>
          <cell r="AC36">
            <v>0</v>
          </cell>
          <cell r="AD36">
            <v>0</v>
          </cell>
          <cell r="AE36">
            <v>0</v>
          </cell>
          <cell r="AF36">
            <v>0</v>
          </cell>
          <cell r="AG36">
            <v>0</v>
          </cell>
          <cell r="AH36">
            <v>0</v>
          </cell>
          <cell r="AI36">
            <v>0</v>
          </cell>
          <cell r="AJ36">
            <v>0</v>
          </cell>
          <cell r="AK36">
            <v>12146</v>
          </cell>
          <cell r="AL36">
            <v>12146</v>
          </cell>
          <cell r="AM36">
            <v>12146</v>
          </cell>
          <cell r="AN36">
            <v>5519</v>
          </cell>
          <cell r="AO36">
            <v>41957</v>
          </cell>
          <cell r="AP36">
            <v>44860.424399999996</v>
          </cell>
          <cell r="AQ36">
            <v>0</v>
          </cell>
          <cell r="AR36">
            <v>0</v>
          </cell>
          <cell r="AS36">
            <v>0</v>
          </cell>
          <cell r="AT36">
            <v>0</v>
          </cell>
          <cell r="AU36">
            <v>0</v>
          </cell>
          <cell r="AV36">
            <v>0</v>
          </cell>
          <cell r="AW36">
            <v>0</v>
          </cell>
          <cell r="AX36">
            <v>0</v>
          </cell>
          <cell r="AY36">
            <v>3293.896671647999</v>
          </cell>
          <cell r="AZ36">
            <v>3293.896671647999</v>
          </cell>
          <cell r="BA36">
            <v>3293.896671647999</v>
          </cell>
          <cell r="BB36">
            <v>1496.7080298719995</v>
          </cell>
          <cell r="BC36">
            <v>11378.398044815996</v>
          </cell>
          <cell r="BE36">
            <v>0</v>
          </cell>
          <cell r="BF36">
            <v>0</v>
          </cell>
          <cell r="BG36">
            <v>0</v>
          </cell>
          <cell r="BH36">
            <v>0</v>
          </cell>
          <cell r="BI36">
            <v>0</v>
          </cell>
          <cell r="BJ36">
            <v>0</v>
          </cell>
          <cell r="BK36">
            <v>0</v>
          </cell>
          <cell r="BL36">
            <v>0</v>
          </cell>
          <cell r="BM36">
            <v>12986.503199999999</v>
          </cell>
          <cell r="BN36">
            <v>12986.503199999999</v>
          </cell>
          <cell r="BO36">
            <v>12986.503199999999</v>
          </cell>
          <cell r="BP36">
            <v>5900.9147999999996</v>
          </cell>
          <cell r="BQ36">
            <v>44860.424399999996</v>
          </cell>
        </row>
        <row r="37">
          <cell r="AB37" t="str">
            <v>10078045S2561</v>
          </cell>
          <cell r="AC37">
            <v>12146</v>
          </cell>
          <cell r="AD37">
            <v>12146</v>
          </cell>
          <cell r="AE37">
            <v>12146</v>
          </cell>
          <cell r="AF37">
            <v>12146</v>
          </cell>
          <cell r="AG37">
            <v>12146</v>
          </cell>
          <cell r="AH37">
            <v>12146</v>
          </cell>
          <cell r="AI37">
            <v>5521</v>
          </cell>
          <cell r="AJ37">
            <v>12146</v>
          </cell>
          <cell r="AK37">
            <v>0</v>
          </cell>
          <cell r="AL37">
            <v>0</v>
          </cell>
          <cell r="AM37">
            <v>0</v>
          </cell>
          <cell r="AN37">
            <v>0</v>
          </cell>
          <cell r="AO37">
            <v>90543</v>
          </cell>
          <cell r="AP37">
            <v>61659.783000000003</v>
          </cell>
          <cell r="AQ37">
            <v>0</v>
          </cell>
          <cell r="AR37">
            <v>0</v>
          </cell>
          <cell r="AS37">
            <v>0</v>
          </cell>
          <cell r="AT37">
            <v>0</v>
          </cell>
          <cell r="AU37">
            <v>0</v>
          </cell>
          <cell r="AV37">
            <v>0</v>
          </cell>
          <cell r="AW37">
            <v>0</v>
          </cell>
          <cell r="AX37">
            <v>0</v>
          </cell>
          <cell r="AY37">
            <v>0</v>
          </cell>
          <cell r="AZ37">
            <v>0</v>
          </cell>
          <cell r="BA37">
            <v>0</v>
          </cell>
          <cell r="BB37">
            <v>0</v>
          </cell>
          <cell r="BC37">
            <v>0</v>
          </cell>
          <cell r="BE37">
            <v>8271.4260000000013</v>
          </cell>
          <cell r="BF37">
            <v>8271.4260000000013</v>
          </cell>
          <cell r="BG37">
            <v>8271.4260000000013</v>
          </cell>
          <cell r="BH37">
            <v>8271.4260000000013</v>
          </cell>
          <cell r="BI37">
            <v>8271.4260000000013</v>
          </cell>
          <cell r="BJ37">
            <v>8271.4260000000013</v>
          </cell>
          <cell r="BK37">
            <v>3759.8010000000004</v>
          </cell>
          <cell r="BL37">
            <v>8271.4260000000013</v>
          </cell>
          <cell r="BM37">
            <v>0</v>
          </cell>
          <cell r="BN37">
            <v>0</v>
          </cell>
          <cell r="BO37">
            <v>0</v>
          </cell>
          <cell r="BP37">
            <v>0</v>
          </cell>
          <cell r="BQ37">
            <v>61659.783000000003</v>
          </cell>
        </row>
        <row r="38">
          <cell r="AB38" t="str">
            <v>10078045S2684</v>
          </cell>
          <cell r="AC38">
            <v>0</v>
          </cell>
          <cell r="AD38">
            <v>0</v>
          </cell>
          <cell r="AE38">
            <v>0</v>
          </cell>
          <cell r="AF38">
            <v>0</v>
          </cell>
          <cell r="AG38">
            <v>0</v>
          </cell>
          <cell r="AH38">
            <v>0</v>
          </cell>
          <cell r="AI38">
            <v>0</v>
          </cell>
          <cell r="AJ38">
            <v>0</v>
          </cell>
          <cell r="AK38">
            <v>12146</v>
          </cell>
          <cell r="AL38">
            <v>12146</v>
          </cell>
          <cell r="AM38">
            <v>12146</v>
          </cell>
          <cell r="AN38">
            <v>5519</v>
          </cell>
          <cell r="AO38">
            <v>41957</v>
          </cell>
          <cell r="AP38">
            <v>28572.717000000001</v>
          </cell>
          <cell r="AQ38">
            <v>0</v>
          </cell>
          <cell r="AR38">
            <v>0</v>
          </cell>
          <cell r="AS38">
            <v>0</v>
          </cell>
          <cell r="AT38">
            <v>0</v>
          </cell>
          <cell r="AU38">
            <v>0</v>
          </cell>
          <cell r="AV38">
            <v>0</v>
          </cell>
          <cell r="AW38">
            <v>0</v>
          </cell>
          <cell r="AX38">
            <v>0</v>
          </cell>
          <cell r="AY38">
            <v>1688.2807608599996</v>
          </cell>
          <cell r="AZ38">
            <v>1688.2807608599996</v>
          </cell>
          <cell r="BA38">
            <v>1688.2807608599996</v>
          </cell>
          <cell r="BB38">
            <v>767.13498428999992</v>
          </cell>
          <cell r="BC38">
            <v>5831.9772668699989</v>
          </cell>
          <cell r="BE38">
            <v>0</v>
          </cell>
          <cell r="BF38">
            <v>0</v>
          </cell>
          <cell r="BG38">
            <v>0</v>
          </cell>
          <cell r="BH38">
            <v>0</v>
          </cell>
          <cell r="BI38">
            <v>0</v>
          </cell>
          <cell r="BJ38">
            <v>0</v>
          </cell>
          <cell r="BK38">
            <v>0</v>
          </cell>
          <cell r="BL38">
            <v>0</v>
          </cell>
          <cell r="BM38">
            <v>8271.4260000000013</v>
          </cell>
          <cell r="BN38">
            <v>8271.4260000000013</v>
          </cell>
          <cell r="BO38">
            <v>8271.4260000000013</v>
          </cell>
          <cell r="BP38">
            <v>3758.4390000000003</v>
          </cell>
          <cell r="BQ38">
            <v>28572.717000000004</v>
          </cell>
        </row>
        <row r="39">
          <cell r="AB39" t="str">
            <v>10078054S900236</v>
          </cell>
          <cell r="AC39">
            <v>1214.6000000000001</v>
          </cell>
          <cell r="AD39">
            <v>1214.6000000000001</v>
          </cell>
          <cell r="AE39">
            <v>1214.6000000000001</v>
          </cell>
          <cell r="AF39">
            <v>1214.6000000000001</v>
          </cell>
          <cell r="AG39">
            <v>1214.6000000000001</v>
          </cell>
          <cell r="AH39">
            <v>1214.6000000000001</v>
          </cell>
          <cell r="AI39">
            <v>552.1</v>
          </cell>
          <cell r="AJ39">
            <v>1214.6000000000001</v>
          </cell>
          <cell r="AK39">
            <v>1214.6000000000001</v>
          </cell>
          <cell r="AL39">
            <v>1214.6000000000001</v>
          </cell>
          <cell r="AM39">
            <v>1214.6000000000001</v>
          </cell>
          <cell r="AN39">
            <v>551.9</v>
          </cell>
          <cell r="AO39">
            <v>13250.000000000002</v>
          </cell>
          <cell r="AP39">
            <v>84535.000000000015</v>
          </cell>
          <cell r="AQ39">
            <v>0</v>
          </cell>
          <cell r="AR39">
            <v>0</v>
          </cell>
          <cell r="AS39">
            <v>0</v>
          </cell>
          <cell r="AT39">
            <v>0</v>
          </cell>
          <cell r="AU39">
            <v>0</v>
          </cell>
          <cell r="AV39">
            <v>0</v>
          </cell>
          <cell r="AW39">
            <v>0</v>
          </cell>
          <cell r="AX39">
            <v>0</v>
          </cell>
          <cell r="AY39">
            <v>0</v>
          </cell>
          <cell r="AZ39">
            <v>0</v>
          </cell>
          <cell r="BA39">
            <v>0</v>
          </cell>
          <cell r="BB39">
            <v>0</v>
          </cell>
          <cell r="BC39">
            <v>0</v>
          </cell>
          <cell r="BE39">
            <v>7749.148000000001</v>
          </cell>
          <cell r="BF39">
            <v>7749.148000000001</v>
          </cell>
          <cell r="BG39">
            <v>7749.148000000001</v>
          </cell>
          <cell r="BH39">
            <v>7749.148000000001</v>
          </cell>
          <cell r="BI39">
            <v>7749.148000000001</v>
          </cell>
          <cell r="BJ39">
            <v>7749.148000000001</v>
          </cell>
          <cell r="BK39">
            <v>3522.3980000000001</v>
          </cell>
          <cell r="BL39">
            <v>7749.148000000001</v>
          </cell>
          <cell r="BM39">
            <v>7749.148000000001</v>
          </cell>
          <cell r="BN39">
            <v>7749.148000000001</v>
          </cell>
          <cell r="BO39">
            <v>7749.148000000001</v>
          </cell>
          <cell r="BP39">
            <v>3521.1219999999998</v>
          </cell>
          <cell r="BQ39">
            <v>84535.000000000015</v>
          </cell>
        </row>
        <row r="40">
          <cell r="AB40" t="str">
            <v>10078050S2550</v>
          </cell>
          <cell r="AC40">
            <v>12146</v>
          </cell>
          <cell r="AD40">
            <v>12146</v>
          </cell>
          <cell r="AE40">
            <v>12146</v>
          </cell>
          <cell r="AF40">
            <v>12146</v>
          </cell>
          <cell r="AG40">
            <v>12146</v>
          </cell>
          <cell r="AH40">
            <v>12146</v>
          </cell>
          <cell r="AI40">
            <v>5521</v>
          </cell>
          <cell r="AJ40">
            <v>12146</v>
          </cell>
          <cell r="AK40">
            <v>12146</v>
          </cell>
          <cell r="AL40">
            <v>12146</v>
          </cell>
          <cell r="AM40">
            <v>12146</v>
          </cell>
          <cell r="AN40">
            <v>5519</v>
          </cell>
          <cell r="AO40">
            <v>132500</v>
          </cell>
          <cell r="AP40">
            <v>2650</v>
          </cell>
          <cell r="AQ40">
            <v>0</v>
          </cell>
          <cell r="AR40">
            <v>0</v>
          </cell>
          <cell r="AS40">
            <v>121.46000000000001</v>
          </cell>
          <cell r="AT40">
            <v>121.46000000000001</v>
          </cell>
          <cell r="AU40">
            <v>121.46000000000001</v>
          </cell>
          <cell r="AV40">
            <v>121.46000000000001</v>
          </cell>
          <cell r="AW40">
            <v>55.21</v>
          </cell>
          <cell r="AX40">
            <v>121.46000000000001</v>
          </cell>
          <cell r="AY40">
            <v>121.46000000000001</v>
          </cell>
          <cell r="AZ40">
            <v>121.46000000000001</v>
          </cell>
          <cell r="BA40">
            <v>121.46000000000001</v>
          </cell>
          <cell r="BB40">
            <v>55.19</v>
          </cell>
          <cell r="BC40">
            <v>1082.0800000000002</v>
          </cell>
          <cell r="BE40">
            <v>242.92000000000002</v>
          </cell>
          <cell r="BF40">
            <v>242.92000000000002</v>
          </cell>
          <cell r="BG40">
            <v>242.92000000000002</v>
          </cell>
          <cell r="BH40">
            <v>242.92000000000002</v>
          </cell>
          <cell r="BI40">
            <v>242.92000000000002</v>
          </cell>
          <cell r="BJ40">
            <v>242.92000000000002</v>
          </cell>
          <cell r="BK40">
            <v>110.42</v>
          </cell>
          <cell r="BL40">
            <v>242.92000000000002</v>
          </cell>
          <cell r="BM40">
            <v>242.92000000000002</v>
          </cell>
          <cell r="BN40">
            <v>242.92000000000002</v>
          </cell>
          <cell r="BO40">
            <v>242.92000000000002</v>
          </cell>
          <cell r="BP40">
            <v>110.38</v>
          </cell>
          <cell r="BQ40">
            <v>2650.0000000000005</v>
          </cell>
        </row>
        <row r="41">
          <cell r="AB41" t="str">
            <v>100852296111</v>
          </cell>
          <cell r="AC41">
            <v>12146</v>
          </cell>
          <cell r="AD41">
            <v>12146</v>
          </cell>
          <cell r="AE41">
            <v>12146</v>
          </cell>
          <cell r="AF41">
            <v>12146</v>
          </cell>
          <cell r="AG41">
            <v>12146</v>
          </cell>
          <cell r="AH41">
            <v>12146</v>
          </cell>
          <cell r="AI41">
            <v>5521</v>
          </cell>
          <cell r="AJ41">
            <v>12146</v>
          </cell>
          <cell r="AK41">
            <v>12146</v>
          </cell>
          <cell r="AL41">
            <v>12146</v>
          </cell>
          <cell r="AM41">
            <v>12146</v>
          </cell>
          <cell r="AN41">
            <v>5519</v>
          </cell>
          <cell r="AO41">
            <v>132500</v>
          </cell>
          <cell r="AP41">
            <v>6774614.583333334</v>
          </cell>
          <cell r="AQ41">
            <v>0</v>
          </cell>
          <cell r="AR41">
            <v>0</v>
          </cell>
          <cell r="AS41">
            <v>0</v>
          </cell>
          <cell r="AT41">
            <v>0</v>
          </cell>
          <cell r="AU41">
            <v>0</v>
          </cell>
          <cell r="AV41">
            <v>0</v>
          </cell>
          <cell r="AW41">
            <v>0</v>
          </cell>
          <cell r="AX41">
            <v>0</v>
          </cell>
          <cell r="AY41">
            <v>0</v>
          </cell>
          <cell r="AZ41">
            <v>0</v>
          </cell>
          <cell r="BA41">
            <v>0</v>
          </cell>
          <cell r="BB41">
            <v>0</v>
          </cell>
          <cell r="BC41">
            <v>0</v>
          </cell>
          <cell r="BE41">
            <v>621014.8583333334</v>
          </cell>
          <cell r="BF41">
            <v>621014.8583333334</v>
          </cell>
          <cell r="BG41">
            <v>621014.8583333334</v>
          </cell>
          <cell r="BH41">
            <v>621014.8583333334</v>
          </cell>
          <cell r="BI41">
            <v>621014.8583333334</v>
          </cell>
          <cell r="BJ41">
            <v>621014.8583333334</v>
          </cell>
          <cell r="BK41">
            <v>282284.12916666671</v>
          </cell>
          <cell r="BL41">
            <v>621014.8583333334</v>
          </cell>
          <cell r="BM41">
            <v>621014.8583333334</v>
          </cell>
          <cell r="BN41">
            <v>621014.8583333334</v>
          </cell>
          <cell r="BO41">
            <v>621014.8583333334</v>
          </cell>
          <cell r="BP41">
            <v>282181.87083333335</v>
          </cell>
          <cell r="BQ41">
            <v>6774614.5833333349</v>
          </cell>
        </row>
        <row r="42">
          <cell r="AB42" t="str">
            <v>100776926111</v>
          </cell>
          <cell r="AC42">
            <v>12146</v>
          </cell>
          <cell r="AD42">
            <v>12146</v>
          </cell>
          <cell r="AE42">
            <v>12146</v>
          </cell>
          <cell r="AF42">
            <v>12146</v>
          </cell>
          <cell r="AG42">
            <v>12146</v>
          </cell>
          <cell r="AH42">
            <v>12146</v>
          </cell>
          <cell r="AI42">
            <v>5521</v>
          </cell>
          <cell r="AJ42">
            <v>12146</v>
          </cell>
          <cell r="AK42">
            <v>12146</v>
          </cell>
          <cell r="AL42">
            <v>12146</v>
          </cell>
          <cell r="AM42">
            <v>12146</v>
          </cell>
          <cell r="AN42">
            <v>5519</v>
          </cell>
          <cell r="AO42">
            <v>132500</v>
          </cell>
          <cell r="AP42">
            <v>52867.5</v>
          </cell>
          <cell r="AQ42">
            <v>0</v>
          </cell>
          <cell r="AR42">
            <v>0</v>
          </cell>
          <cell r="AS42">
            <v>0</v>
          </cell>
          <cell r="AT42">
            <v>0</v>
          </cell>
          <cell r="AU42">
            <v>0</v>
          </cell>
          <cell r="AV42">
            <v>0</v>
          </cell>
          <cell r="AW42">
            <v>0</v>
          </cell>
          <cell r="AX42">
            <v>0</v>
          </cell>
          <cell r="AY42">
            <v>0</v>
          </cell>
          <cell r="AZ42">
            <v>0</v>
          </cell>
          <cell r="BA42">
            <v>0</v>
          </cell>
          <cell r="BB42">
            <v>0</v>
          </cell>
          <cell r="BC42">
            <v>0</v>
          </cell>
          <cell r="BE42">
            <v>4846.2539999999999</v>
          </cell>
          <cell r="BF42">
            <v>4846.2539999999999</v>
          </cell>
          <cell r="BG42">
            <v>4846.2539999999999</v>
          </cell>
          <cell r="BH42">
            <v>4846.2539999999999</v>
          </cell>
          <cell r="BI42">
            <v>4846.2539999999999</v>
          </cell>
          <cell r="BJ42">
            <v>4846.2539999999999</v>
          </cell>
          <cell r="BK42">
            <v>2202.8789999999999</v>
          </cell>
          <cell r="BL42">
            <v>4846.2539999999999</v>
          </cell>
          <cell r="BM42">
            <v>4846.2539999999999</v>
          </cell>
          <cell r="BN42">
            <v>4846.2539999999999</v>
          </cell>
          <cell r="BO42">
            <v>4846.2539999999999</v>
          </cell>
          <cell r="BP42">
            <v>2202.0810000000001</v>
          </cell>
          <cell r="BQ42">
            <v>52867.5</v>
          </cell>
        </row>
        <row r="43">
          <cell r="AB43" t="str">
            <v>100780496111</v>
          </cell>
          <cell r="AC43">
            <v>121460</v>
          </cell>
          <cell r="AD43">
            <v>121460</v>
          </cell>
          <cell r="AE43">
            <v>121460</v>
          </cell>
          <cell r="AF43">
            <v>121460</v>
          </cell>
          <cell r="AG43">
            <v>121460</v>
          </cell>
          <cell r="AH43">
            <v>121460</v>
          </cell>
          <cell r="AI43">
            <v>55210</v>
          </cell>
          <cell r="AJ43">
            <v>121460</v>
          </cell>
          <cell r="AK43">
            <v>121460</v>
          </cell>
          <cell r="AL43">
            <v>121460</v>
          </cell>
          <cell r="AM43">
            <v>121460</v>
          </cell>
          <cell r="AN43">
            <v>55190</v>
          </cell>
          <cell r="AO43">
            <v>1325000</v>
          </cell>
          <cell r="AP43">
            <v>71770.833333333343</v>
          </cell>
          <cell r="AQ43">
            <v>0</v>
          </cell>
          <cell r="AR43">
            <v>0</v>
          </cell>
          <cell r="AS43">
            <v>0</v>
          </cell>
          <cell r="AT43">
            <v>0</v>
          </cell>
          <cell r="AU43">
            <v>0</v>
          </cell>
          <cell r="AV43">
            <v>0</v>
          </cell>
          <cell r="AW43">
            <v>0</v>
          </cell>
          <cell r="AX43">
            <v>0</v>
          </cell>
          <cell r="AY43">
            <v>0</v>
          </cell>
          <cell r="AZ43">
            <v>0</v>
          </cell>
          <cell r="BA43">
            <v>0</v>
          </cell>
          <cell r="BB43">
            <v>0</v>
          </cell>
          <cell r="BC43">
            <v>0</v>
          </cell>
          <cell r="BE43">
            <v>6579.0833333333339</v>
          </cell>
          <cell r="BF43">
            <v>6579.0833333333339</v>
          </cell>
          <cell r="BG43">
            <v>6579.0833333333339</v>
          </cell>
          <cell r="BH43">
            <v>6579.0833333333339</v>
          </cell>
          <cell r="BI43">
            <v>6579.0833333333339</v>
          </cell>
          <cell r="BJ43">
            <v>6579.0833333333339</v>
          </cell>
          <cell r="BK43">
            <v>2990.541666666667</v>
          </cell>
          <cell r="BL43">
            <v>6579.0833333333339</v>
          </cell>
          <cell r="BM43">
            <v>6579.0833333333339</v>
          </cell>
          <cell r="BN43">
            <v>6579.0833333333339</v>
          </cell>
          <cell r="BO43">
            <v>6579.0833333333339</v>
          </cell>
          <cell r="BP43">
            <v>2989.4583333333335</v>
          </cell>
          <cell r="BQ43">
            <v>71770.833333333343</v>
          </cell>
        </row>
        <row r="44">
          <cell r="AB44" t="str">
            <v>100914096111</v>
          </cell>
          <cell r="AC44">
            <v>48584</v>
          </cell>
          <cell r="AD44">
            <v>48584</v>
          </cell>
          <cell r="AE44">
            <v>48584</v>
          </cell>
          <cell r="AF44">
            <v>48584</v>
          </cell>
          <cell r="AG44">
            <v>48584</v>
          </cell>
          <cell r="AH44">
            <v>48584</v>
          </cell>
          <cell r="AI44">
            <v>22084</v>
          </cell>
          <cell r="AJ44">
            <v>48584</v>
          </cell>
          <cell r="AK44">
            <v>48584</v>
          </cell>
          <cell r="AL44">
            <v>48584</v>
          </cell>
          <cell r="AM44">
            <v>48584</v>
          </cell>
          <cell r="AN44">
            <v>22076</v>
          </cell>
          <cell r="AO44">
            <v>530000</v>
          </cell>
          <cell r="AP44">
            <v>14056.925000000001</v>
          </cell>
          <cell r="AQ44">
            <v>0</v>
          </cell>
          <cell r="AR44">
            <v>0</v>
          </cell>
          <cell r="AS44">
            <v>0</v>
          </cell>
          <cell r="AT44">
            <v>0</v>
          </cell>
          <cell r="AU44">
            <v>0</v>
          </cell>
          <cell r="AV44">
            <v>0</v>
          </cell>
          <cell r="AW44">
            <v>0</v>
          </cell>
          <cell r="AX44">
            <v>0</v>
          </cell>
          <cell r="AY44">
            <v>0</v>
          </cell>
          <cell r="AZ44">
            <v>0</v>
          </cell>
          <cell r="BA44">
            <v>0</v>
          </cell>
          <cell r="BB44">
            <v>0</v>
          </cell>
          <cell r="BC44">
            <v>0</v>
          </cell>
          <cell r="BE44">
            <v>1288.5691400000001</v>
          </cell>
          <cell r="BF44">
            <v>1288.5691400000001</v>
          </cell>
          <cell r="BG44">
            <v>1288.5691400000001</v>
          </cell>
          <cell r="BH44">
            <v>1288.5691400000001</v>
          </cell>
          <cell r="BI44">
            <v>1288.5691400000001</v>
          </cell>
          <cell r="BJ44">
            <v>1288.5691400000001</v>
          </cell>
          <cell r="BK44">
            <v>585.72289000000001</v>
          </cell>
          <cell r="BL44">
            <v>1288.5691400000001</v>
          </cell>
          <cell r="BM44">
            <v>1288.5691400000001</v>
          </cell>
          <cell r="BN44">
            <v>1288.5691400000001</v>
          </cell>
          <cell r="BO44">
            <v>1288.5691400000001</v>
          </cell>
          <cell r="BP44">
            <v>585.51071000000002</v>
          </cell>
          <cell r="BQ44">
            <v>14056.924999999997</v>
          </cell>
        </row>
        <row r="45">
          <cell r="AB45" t="str">
            <v>100914166111</v>
          </cell>
          <cell r="AC45">
            <v>85022</v>
          </cell>
          <cell r="AD45">
            <v>85022</v>
          </cell>
          <cell r="AE45">
            <v>85022</v>
          </cell>
          <cell r="AF45">
            <v>85022</v>
          </cell>
          <cell r="AG45">
            <v>85022</v>
          </cell>
          <cell r="AH45">
            <v>85022</v>
          </cell>
          <cell r="AI45">
            <v>38647</v>
          </cell>
          <cell r="AJ45">
            <v>85022</v>
          </cell>
          <cell r="AK45">
            <v>85022</v>
          </cell>
          <cell r="AL45">
            <v>85022</v>
          </cell>
          <cell r="AM45">
            <v>85022</v>
          </cell>
          <cell r="AN45">
            <v>38633</v>
          </cell>
          <cell r="AO45">
            <v>927500</v>
          </cell>
          <cell r="AP45">
            <v>32076.041666666668</v>
          </cell>
          <cell r="AQ45">
            <v>0</v>
          </cell>
          <cell r="AR45">
            <v>0</v>
          </cell>
          <cell r="AS45">
            <v>0</v>
          </cell>
          <cell r="AT45">
            <v>0</v>
          </cell>
          <cell r="AU45">
            <v>0</v>
          </cell>
          <cell r="AV45">
            <v>0</v>
          </cell>
          <cell r="AW45">
            <v>0</v>
          </cell>
          <cell r="AX45">
            <v>0</v>
          </cell>
          <cell r="AY45">
            <v>0</v>
          </cell>
          <cell r="AZ45">
            <v>0</v>
          </cell>
          <cell r="BA45">
            <v>0</v>
          </cell>
          <cell r="BB45">
            <v>0</v>
          </cell>
          <cell r="BC45">
            <v>0</v>
          </cell>
          <cell r="BE45">
            <v>2940.3441666666668</v>
          </cell>
          <cell r="BF45">
            <v>2940.3441666666668</v>
          </cell>
          <cell r="BG45">
            <v>2940.3441666666668</v>
          </cell>
          <cell r="BH45">
            <v>2940.3441666666668</v>
          </cell>
          <cell r="BI45">
            <v>2940.3441666666668</v>
          </cell>
          <cell r="BJ45">
            <v>2940.3441666666668</v>
          </cell>
          <cell r="BK45">
            <v>1336.5420833333333</v>
          </cell>
          <cell r="BL45">
            <v>2940.3441666666668</v>
          </cell>
          <cell r="BM45">
            <v>2940.3441666666668</v>
          </cell>
          <cell r="BN45">
            <v>2940.3441666666668</v>
          </cell>
          <cell r="BO45">
            <v>2940.3441666666668</v>
          </cell>
          <cell r="BP45">
            <v>1336.0579166666666</v>
          </cell>
          <cell r="BQ45">
            <v>32076.041666666664</v>
          </cell>
        </row>
        <row r="46">
          <cell r="AB46" t="str">
            <v>100914176111</v>
          </cell>
          <cell r="AC46">
            <v>133606</v>
          </cell>
          <cell r="AD46">
            <v>133606</v>
          </cell>
          <cell r="AE46">
            <v>133606</v>
          </cell>
          <cell r="AF46">
            <v>133606</v>
          </cell>
          <cell r="AG46">
            <v>133606</v>
          </cell>
          <cell r="AH46">
            <v>133606</v>
          </cell>
          <cell r="AI46">
            <v>60731</v>
          </cell>
          <cell r="AJ46">
            <v>133606</v>
          </cell>
          <cell r="AK46">
            <v>133606</v>
          </cell>
          <cell r="AL46">
            <v>133606</v>
          </cell>
          <cell r="AM46">
            <v>133606</v>
          </cell>
          <cell r="AN46">
            <v>60709</v>
          </cell>
          <cell r="AO46">
            <v>1457500</v>
          </cell>
          <cell r="AP46">
            <v>71296.041666666672</v>
          </cell>
          <cell r="AQ46">
            <v>0</v>
          </cell>
          <cell r="AR46">
            <v>0</v>
          </cell>
          <cell r="AS46">
            <v>0</v>
          </cell>
          <cell r="AT46">
            <v>0</v>
          </cell>
          <cell r="AU46">
            <v>0</v>
          </cell>
          <cell r="AV46">
            <v>0</v>
          </cell>
          <cell r="AW46">
            <v>0</v>
          </cell>
          <cell r="AX46">
            <v>0</v>
          </cell>
          <cell r="AY46">
            <v>0</v>
          </cell>
          <cell r="AZ46">
            <v>0</v>
          </cell>
          <cell r="BA46">
            <v>0</v>
          </cell>
          <cell r="BB46">
            <v>0</v>
          </cell>
          <cell r="BC46">
            <v>0</v>
          </cell>
          <cell r="BE46">
            <v>6535.5601666666671</v>
          </cell>
          <cell r="BF46">
            <v>6535.5601666666671</v>
          </cell>
          <cell r="BG46">
            <v>6535.5601666666671</v>
          </cell>
          <cell r="BH46">
            <v>6535.5601666666671</v>
          </cell>
          <cell r="BI46">
            <v>6535.5601666666671</v>
          </cell>
          <cell r="BJ46">
            <v>6535.5601666666671</v>
          </cell>
          <cell r="BK46">
            <v>2970.7580833333336</v>
          </cell>
          <cell r="BL46">
            <v>6535.5601666666671</v>
          </cell>
          <cell r="BM46">
            <v>6535.5601666666671</v>
          </cell>
          <cell r="BN46">
            <v>6535.5601666666671</v>
          </cell>
          <cell r="BO46">
            <v>6535.5601666666671</v>
          </cell>
          <cell r="BP46">
            <v>2969.6819166666669</v>
          </cell>
          <cell r="BQ46">
            <v>71296.041666666686</v>
          </cell>
        </row>
        <row r="47">
          <cell r="AB47" t="str">
            <v>100914186111</v>
          </cell>
          <cell r="AC47">
            <v>12146</v>
          </cell>
          <cell r="AD47">
            <v>12146</v>
          </cell>
          <cell r="AE47">
            <v>12146</v>
          </cell>
          <cell r="AF47">
            <v>12146</v>
          </cell>
          <cell r="AG47">
            <v>12146</v>
          </cell>
          <cell r="AH47">
            <v>12146</v>
          </cell>
          <cell r="AI47">
            <v>5521</v>
          </cell>
          <cell r="AJ47">
            <v>12146</v>
          </cell>
          <cell r="AK47">
            <v>12146</v>
          </cell>
          <cell r="AL47">
            <v>12146</v>
          </cell>
          <cell r="AM47">
            <v>12146</v>
          </cell>
          <cell r="AN47">
            <v>5519</v>
          </cell>
          <cell r="AO47">
            <v>132500</v>
          </cell>
          <cell r="AP47">
            <v>14851.041666666666</v>
          </cell>
          <cell r="AQ47">
            <v>0</v>
          </cell>
          <cell r="AR47">
            <v>0</v>
          </cell>
          <cell r="AS47">
            <v>0</v>
          </cell>
          <cell r="AT47">
            <v>0</v>
          </cell>
          <cell r="AU47">
            <v>0</v>
          </cell>
          <cell r="AV47">
            <v>0</v>
          </cell>
          <cell r="AW47">
            <v>0</v>
          </cell>
          <cell r="AX47">
            <v>0</v>
          </cell>
          <cell r="AY47">
            <v>0</v>
          </cell>
          <cell r="AZ47">
            <v>0</v>
          </cell>
          <cell r="BA47">
            <v>0</v>
          </cell>
          <cell r="BB47">
            <v>0</v>
          </cell>
          <cell r="BC47">
            <v>0</v>
          </cell>
          <cell r="BE47">
            <v>1361.3641666666665</v>
          </cell>
          <cell r="BF47">
            <v>1361.3641666666665</v>
          </cell>
          <cell r="BG47">
            <v>1361.3641666666665</v>
          </cell>
          <cell r="BH47">
            <v>1361.3641666666665</v>
          </cell>
          <cell r="BI47">
            <v>1361.3641666666665</v>
          </cell>
          <cell r="BJ47">
            <v>1361.3641666666665</v>
          </cell>
          <cell r="BK47">
            <v>618.81208333333325</v>
          </cell>
          <cell r="BL47">
            <v>1361.3641666666665</v>
          </cell>
          <cell r="BM47">
            <v>1361.3641666666665</v>
          </cell>
          <cell r="BN47">
            <v>1361.3641666666665</v>
          </cell>
          <cell r="BO47">
            <v>1361.3641666666665</v>
          </cell>
          <cell r="BP47">
            <v>618.58791666666662</v>
          </cell>
          <cell r="BQ47">
            <v>14851.041666666664</v>
          </cell>
        </row>
        <row r="48">
          <cell r="AB48" t="str">
            <v>100914196111</v>
          </cell>
          <cell r="AC48">
            <v>24292</v>
          </cell>
          <cell r="AD48">
            <v>24292</v>
          </cell>
          <cell r="AE48">
            <v>24292</v>
          </cell>
          <cell r="AF48">
            <v>24292</v>
          </cell>
          <cell r="AG48">
            <v>24292</v>
          </cell>
          <cell r="AH48">
            <v>24292</v>
          </cell>
          <cell r="AI48">
            <v>11042</v>
          </cell>
          <cell r="AJ48">
            <v>24292</v>
          </cell>
          <cell r="AK48">
            <v>24292</v>
          </cell>
          <cell r="AL48">
            <v>24292</v>
          </cell>
          <cell r="AM48">
            <v>24292</v>
          </cell>
          <cell r="AN48">
            <v>11038</v>
          </cell>
          <cell r="AO48">
            <v>265000</v>
          </cell>
          <cell r="AP48">
            <v>3511.2500000000005</v>
          </cell>
          <cell r="AQ48">
            <v>0</v>
          </cell>
          <cell r="AR48">
            <v>0</v>
          </cell>
          <cell r="AS48">
            <v>0</v>
          </cell>
          <cell r="AT48">
            <v>0</v>
          </cell>
          <cell r="AU48">
            <v>0</v>
          </cell>
          <cell r="AV48">
            <v>0</v>
          </cell>
          <cell r="AW48">
            <v>0</v>
          </cell>
          <cell r="AX48">
            <v>0</v>
          </cell>
          <cell r="AY48">
            <v>0</v>
          </cell>
          <cell r="AZ48">
            <v>0</v>
          </cell>
          <cell r="BA48">
            <v>0</v>
          </cell>
          <cell r="BB48">
            <v>0</v>
          </cell>
          <cell r="BC48">
            <v>0</v>
          </cell>
          <cell r="BE48">
            <v>321.86900000000003</v>
          </cell>
          <cell r="BF48">
            <v>321.86900000000003</v>
          </cell>
          <cell r="BG48">
            <v>321.86900000000003</v>
          </cell>
          <cell r="BH48">
            <v>321.86900000000003</v>
          </cell>
          <cell r="BI48">
            <v>321.86900000000003</v>
          </cell>
          <cell r="BJ48">
            <v>321.86900000000003</v>
          </cell>
          <cell r="BK48">
            <v>146.30650000000003</v>
          </cell>
          <cell r="BL48">
            <v>321.86900000000003</v>
          </cell>
          <cell r="BM48">
            <v>321.86900000000003</v>
          </cell>
          <cell r="BN48">
            <v>321.86900000000003</v>
          </cell>
          <cell r="BO48">
            <v>321.86900000000003</v>
          </cell>
          <cell r="BP48">
            <v>146.2535</v>
          </cell>
          <cell r="BQ48">
            <v>3511.2500000000009</v>
          </cell>
        </row>
        <row r="49">
          <cell r="AB49" t="str">
            <v>100914206111</v>
          </cell>
          <cell r="AC49">
            <v>12146</v>
          </cell>
          <cell r="AD49">
            <v>12146</v>
          </cell>
          <cell r="AE49">
            <v>12146</v>
          </cell>
          <cell r="AF49">
            <v>12146</v>
          </cell>
          <cell r="AG49">
            <v>12146</v>
          </cell>
          <cell r="AH49">
            <v>12146</v>
          </cell>
          <cell r="AI49">
            <v>5521</v>
          </cell>
          <cell r="AJ49">
            <v>12146</v>
          </cell>
          <cell r="AK49">
            <v>12146</v>
          </cell>
          <cell r="AL49">
            <v>12146</v>
          </cell>
          <cell r="AM49">
            <v>12146</v>
          </cell>
          <cell r="AN49">
            <v>5519</v>
          </cell>
          <cell r="AO49">
            <v>132500</v>
          </cell>
          <cell r="AP49">
            <v>28388.125</v>
          </cell>
          <cell r="AQ49">
            <v>0</v>
          </cell>
          <cell r="AR49">
            <v>0</v>
          </cell>
          <cell r="AS49">
            <v>0</v>
          </cell>
          <cell r="AT49">
            <v>0</v>
          </cell>
          <cell r="AU49">
            <v>0</v>
          </cell>
          <cell r="AV49">
            <v>0</v>
          </cell>
          <cell r="AW49">
            <v>0</v>
          </cell>
          <cell r="AX49">
            <v>0</v>
          </cell>
          <cell r="AY49">
            <v>0</v>
          </cell>
          <cell r="AZ49">
            <v>0</v>
          </cell>
          <cell r="BA49">
            <v>0</v>
          </cell>
          <cell r="BB49">
            <v>0</v>
          </cell>
          <cell r="BC49">
            <v>0</v>
          </cell>
          <cell r="BE49">
            <v>2602.2804999999998</v>
          </cell>
          <cell r="BF49">
            <v>2602.2804999999998</v>
          </cell>
          <cell r="BG49">
            <v>2602.2804999999998</v>
          </cell>
          <cell r="BH49">
            <v>2602.2804999999998</v>
          </cell>
          <cell r="BI49">
            <v>2602.2804999999998</v>
          </cell>
          <cell r="BJ49">
            <v>2602.2804999999998</v>
          </cell>
          <cell r="BK49">
            <v>1182.8742500000001</v>
          </cell>
          <cell r="BL49">
            <v>2602.2804999999998</v>
          </cell>
          <cell r="BM49">
            <v>2602.2804999999998</v>
          </cell>
          <cell r="BN49">
            <v>2602.2804999999998</v>
          </cell>
          <cell r="BO49">
            <v>2602.2804999999998</v>
          </cell>
          <cell r="BP49">
            <v>1182.4457500000001</v>
          </cell>
          <cell r="BQ49">
            <v>28388.125000000004</v>
          </cell>
        </row>
        <row r="50">
          <cell r="AB50" t="str">
            <v>101747376111</v>
          </cell>
          <cell r="AC50">
            <v>48584</v>
          </cell>
          <cell r="AD50">
            <v>48584</v>
          </cell>
          <cell r="AE50">
            <v>48584</v>
          </cell>
          <cell r="AF50">
            <v>48584</v>
          </cell>
          <cell r="AG50">
            <v>48584</v>
          </cell>
          <cell r="AH50">
            <v>48584</v>
          </cell>
          <cell r="AI50">
            <v>22084</v>
          </cell>
          <cell r="AJ50">
            <v>48584</v>
          </cell>
          <cell r="AK50">
            <v>48584</v>
          </cell>
          <cell r="AL50">
            <v>48584</v>
          </cell>
          <cell r="AM50">
            <v>48584</v>
          </cell>
          <cell r="AN50">
            <v>22076</v>
          </cell>
          <cell r="AO50">
            <v>530000</v>
          </cell>
          <cell r="AP50">
            <v>7861.666666666667</v>
          </cell>
          <cell r="AQ50">
            <v>0</v>
          </cell>
          <cell r="AR50">
            <v>0</v>
          </cell>
          <cell r="AS50">
            <v>0</v>
          </cell>
          <cell r="AT50">
            <v>0</v>
          </cell>
          <cell r="AU50">
            <v>0</v>
          </cell>
          <cell r="AV50">
            <v>0</v>
          </cell>
          <cell r="AW50">
            <v>0</v>
          </cell>
          <cell r="AX50">
            <v>0</v>
          </cell>
          <cell r="AY50">
            <v>0</v>
          </cell>
          <cell r="AZ50">
            <v>0</v>
          </cell>
          <cell r="BA50">
            <v>0</v>
          </cell>
          <cell r="BB50">
            <v>0</v>
          </cell>
          <cell r="BC50">
            <v>0</v>
          </cell>
          <cell r="BE50">
            <v>720.66266666666672</v>
          </cell>
          <cell r="BF50">
            <v>720.66266666666672</v>
          </cell>
          <cell r="BG50">
            <v>720.66266666666672</v>
          </cell>
          <cell r="BH50">
            <v>720.66266666666672</v>
          </cell>
          <cell r="BI50">
            <v>720.66266666666672</v>
          </cell>
          <cell r="BJ50">
            <v>720.66266666666672</v>
          </cell>
          <cell r="BK50">
            <v>327.57933333333335</v>
          </cell>
          <cell r="BL50">
            <v>720.66266666666672</v>
          </cell>
          <cell r="BM50">
            <v>720.66266666666672</v>
          </cell>
          <cell r="BN50">
            <v>720.66266666666672</v>
          </cell>
          <cell r="BO50">
            <v>720.66266666666672</v>
          </cell>
          <cell r="BP50">
            <v>327.46066666666667</v>
          </cell>
          <cell r="BQ50">
            <v>7861.6666666666688</v>
          </cell>
        </row>
        <row r="51">
          <cell r="AB51" t="str">
            <v>100778606111</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E51">
            <v>0</v>
          </cell>
          <cell r="BF51">
            <v>0</v>
          </cell>
          <cell r="BG51">
            <v>0</v>
          </cell>
          <cell r="BH51">
            <v>0</v>
          </cell>
          <cell r="BI51">
            <v>0</v>
          </cell>
          <cell r="BJ51">
            <v>0</v>
          </cell>
          <cell r="BK51">
            <v>0</v>
          </cell>
          <cell r="BL51">
            <v>0</v>
          </cell>
          <cell r="BM51">
            <v>0</v>
          </cell>
          <cell r="BN51">
            <v>0</v>
          </cell>
          <cell r="BO51">
            <v>0</v>
          </cell>
          <cell r="BP51">
            <v>0</v>
          </cell>
          <cell r="BQ51">
            <v>0</v>
          </cell>
        </row>
        <row r="52">
          <cell r="AB52" t="str">
            <v>100778616111</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E52">
            <v>0</v>
          </cell>
          <cell r="BF52">
            <v>0</v>
          </cell>
          <cell r="BG52">
            <v>0</v>
          </cell>
          <cell r="BH52">
            <v>0</v>
          </cell>
          <cell r="BI52">
            <v>0</v>
          </cell>
          <cell r="BJ52">
            <v>0</v>
          </cell>
          <cell r="BK52">
            <v>0</v>
          </cell>
          <cell r="BL52">
            <v>0</v>
          </cell>
          <cell r="BM52">
            <v>0</v>
          </cell>
          <cell r="BN52">
            <v>0</v>
          </cell>
          <cell r="BO52">
            <v>0</v>
          </cell>
          <cell r="BP52">
            <v>0</v>
          </cell>
          <cell r="BQ52">
            <v>0</v>
          </cell>
        </row>
        <row r="53">
          <cell r="AB53" t="str">
            <v>100778626111</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E53">
            <v>0</v>
          </cell>
          <cell r="BF53">
            <v>0</v>
          </cell>
          <cell r="BG53">
            <v>0</v>
          </cell>
          <cell r="BH53">
            <v>0</v>
          </cell>
          <cell r="BI53">
            <v>0</v>
          </cell>
          <cell r="BJ53">
            <v>0</v>
          </cell>
          <cell r="BK53">
            <v>0</v>
          </cell>
          <cell r="BL53">
            <v>0</v>
          </cell>
          <cell r="BM53">
            <v>0</v>
          </cell>
          <cell r="BN53">
            <v>0</v>
          </cell>
          <cell r="BO53">
            <v>0</v>
          </cell>
          <cell r="BP53">
            <v>0</v>
          </cell>
          <cell r="BQ53">
            <v>0</v>
          </cell>
        </row>
        <row r="54">
          <cell r="AB54" t="str">
            <v>100778636111</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E54">
            <v>0</v>
          </cell>
          <cell r="BF54">
            <v>0</v>
          </cell>
          <cell r="BG54">
            <v>0</v>
          </cell>
          <cell r="BH54">
            <v>0</v>
          </cell>
          <cell r="BI54">
            <v>0</v>
          </cell>
          <cell r="BJ54">
            <v>0</v>
          </cell>
          <cell r="BK54">
            <v>0</v>
          </cell>
          <cell r="BL54">
            <v>0</v>
          </cell>
          <cell r="BM54">
            <v>0</v>
          </cell>
          <cell r="BN54">
            <v>0</v>
          </cell>
          <cell r="BO54">
            <v>0</v>
          </cell>
          <cell r="BP54">
            <v>0</v>
          </cell>
          <cell r="BQ54">
            <v>0</v>
          </cell>
        </row>
        <row r="55">
          <cell r="AB55" t="str">
            <v>100778646111</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E55">
            <v>0</v>
          </cell>
          <cell r="BF55">
            <v>0</v>
          </cell>
          <cell r="BG55">
            <v>0</v>
          </cell>
          <cell r="BH55">
            <v>0</v>
          </cell>
          <cell r="BI55">
            <v>0</v>
          </cell>
          <cell r="BJ55">
            <v>0</v>
          </cell>
          <cell r="BK55">
            <v>0</v>
          </cell>
          <cell r="BL55">
            <v>0</v>
          </cell>
          <cell r="BM55">
            <v>0</v>
          </cell>
          <cell r="BN55">
            <v>0</v>
          </cell>
          <cell r="BO55">
            <v>0</v>
          </cell>
          <cell r="BP55">
            <v>0</v>
          </cell>
          <cell r="BQ55">
            <v>0</v>
          </cell>
        </row>
        <row r="56">
          <cell r="AB56" t="str">
            <v>100778656111</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E56">
            <v>0</v>
          </cell>
          <cell r="BF56">
            <v>0</v>
          </cell>
          <cell r="BG56">
            <v>0</v>
          </cell>
          <cell r="BH56">
            <v>0</v>
          </cell>
          <cell r="BI56">
            <v>0</v>
          </cell>
          <cell r="BJ56">
            <v>0</v>
          </cell>
          <cell r="BK56">
            <v>0</v>
          </cell>
          <cell r="BL56">
            <v>0</v>
          </cell>
          <cell r="BM56">
            <v>0</v>
          </cell>
          <cell r="BN56">
            <v>0</v>
          </cell>
          <cell r="BO56">
            <v>0</v>
          </cell>
          <cell r="BP56">
            <v>0</v>
          </cell>
          <cell r="BQ56">
            <v>0</v>
          </cell>
        </row>
        <row r="57">
          <cell r="AB57" t="str">
            <v>100778666111</v>
          </cell>
          <cell r="AC57">
            <v>12146</v>
          </cell>
          <cell r="AD57">
            <v>12146</v>
          </cell>
          <cell r="AE57">
            <v>12146</v>
          </cell>
          <cell r="AF57">
            <v>12146</v>
          </cell>
          <cell r="AG57">
            <v>12146</v>
          </cell>
          <cell r="AH57">
            <v>12146</v>
          </cell>
          <cell r="AI57">
            <v>5521</v>
          </cell>
          <cell r="AJ57">
            <v>12146</v>
          </cell>
          <cell r="AK57">
            <v>12146</v>
          </cell>
          <cell r="AL57">
            <v>12146</v>
          </cell>
          <cell r="AM57">
            <v>12146</v>
          </cell>
          <cell r="AN57">
            <v>5519</v>
          </cell>
          <cell r="AO57">
            <v>132500</v>
          </cell>
          <cell r="AP57">
            <v>44111.458333333336</v>
          </cell>
          <cell r="AQ57">
            <v>0</v>
          </cell>
          <cell r="AR57">
            <v>0</v>
          </cell>
          <cell r="AS57">
            <v>0</v>
          </cell>
          <cell r="AT57">
            <v>0</v>
          </cell>
          <cell r="AU57">
            <v>0</v>
          </cell>
          <cell r="AV57">
            <v>0</v>
          </cell>
          <cell r="AW57">
            <v>0</v>
          </cell>
          <cell r="AX57">
            <v>0</v>
          </cell>
          <cell r="AY57">
            <v>0</v>
          </cell>
          <cell r="AZ57">
            <v>0</v>
          </cell>
          <cell r="BA57">
            <v>0</v>
          </cell>
          <cell r="BB57">
            <v>0</v>
          </cell>
          <cell r="BC57">
            <v>0</v>
          </cell>
          <cell r="BE57">
            <v>4043.6058333333335</v>
          </cell>
          <cell r="BF57">
            <v>4043.6058333333335</v>
          </cell>
          <cell r="BG57">
            <v>4043.6058333333335</v>
          </cell>
          <cell r="BH57">
            <v>4043.6058333333335</v>
          </cell>
          <cell r="BI57">
            <v>4043.6058333333335</v>
          </cell>
          <cell r="BJ57">
            <v>4043.6058333333335</v>
          </cell>
          <cell r="BK57">
            <v>1838.0329166666668</v>
          </cell>
          <cell r="BL57">
            <v>4043.6058333333335</v>
          </cell>
          <cell r="BM57">
            <v>4043.6058333333335</v>
          </cell>
          <cell r="BN57">
            <v>4043.6058333333335</v>
          </cell>
          <cell r="BO57">
            <v>4043.6058333333335</v>
          </cell>
          <cell r="BP57">
            <v>1837.3670833333335</v>
          </cell>
          <cell r="BQ57">
            <v>44111.458333333336</v>
          </cell>
        </row>
        <row r="58">
          <cell r="AB58" t="str">
            <v>100779676111</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E58">
            <v>0</v>
          </cell>
          <cell r="BF58">
            <v>0</v>
          </cell>
          <cell r="BG58">
            <v>0</v>
          </cell>
          <cell r="BH58">
            <v>0</v>
          </cell>
          <cell r="BI58">
            <v>0</v>
          </cell>
          <cell r="BJ58">
            <v>0</v>
          </cell>
          <cell r="BK58">
            <v>0</v>
          </cell>
          <cell r="BL58">
            <v>0</v>
          </cell>
          <cell r="BM58">
            <v>0</v>
          </cell>
          <cell r="BN58">
            <v>0</v>
          </cell>
          <cell r="BO58">
            <v>0</v>
          </cell>
          <cell r="BP58">
            <v>0</v>
          </cell>
          <cell r="BQ58">
            <v>0</v>
          </cell>
        </row>
        <row r="59">
          <cell r="AB59" t="str">
            <v>100779686111</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E59">
            <v>0</v>
          </cell>
          <cell r="BF59">
            <v>0</v>
          </cell>
          <cell r="BG59">
            <v>0</v>
          </cell>
          <cell r="BH59">
            <v>0</v>
          </cell>
          <cell r="BI59">
            <v>0</v>
          </cell>
          <cell r="BJ59">
            <v>0</v>
          </cell>
          <cell r="BK59">
            <v>0</v>
          </cell>
          <cell r="BL59">
            <v>0</v>
          </cell>
          <cell r="BM59">
            <v>0</v>
          </cell>
          <cell r="BN59">
            <v>0</v>
          </cell>
          <cell r="BO59">
            <v>0</v>
          </cell>
          <cell r="BP59">
            <v>0</v>
          </cell>
          <cell r="BQ59">
            <v>0</v>
          </cell>
        </row>
        <row r="60">
          <cell r="AB60" t="str">
            <v>100779696111</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E60">
            <v>0</v>
          </cell>
          <cell r="BF60">
            <v>0</v>
          </cell>
          <cell r="BG60">
            <v>0</v>
          </cell>
          <cell r="BH60">
            <v>0</v>
          </cell>
          <cell r="BI60">
            <v>0</v>
          </cell>
          <cell r="BJ60">
            <v>0</v>
          </cell>
          <cell r="BK60">
            <v>0</v>
          </cell>
          <cell r="BL60">
            <v>0</v>
          </cell>
          <cell r="BM60">
            <v>0</v>
          </cell>
          <cell r="BN60">
            <v>0</v>
          </cell>
          <cell r="BO60">
            <v>0</v>
          </cell>
          <cell r="BP60">
            <v>0</v>
          </cell>
          <cell r="BQ60">
            <v>0</v>
          </cell>
        </row>
        <row r="61">
          <cell r="AB61" t="str">
            <v>100779706111</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E61">
            <v>0</v>
          </cell>
          <cell r="BF61">
            <v>0</v>
          </cell>
          <cell r="BG61">
            <v>0</v>
          </cell>
          <cell r="BH61">
            <v>0</v>
          </cell>
          <cell r="BI61">
            <v>0</v>
          </cell>
          <cell r="BJ61">
            <v>0</v>
          </cell>
          <cell r="BK61">
            <v>0</v>
          </cell>
          <cell r="BL61">
            <v>0</v>
          </cell>
          <cell r="BM61">
            <v>0</v>
          </cell>
          <cell r="BN61">
            <v>0</v>
          </cell>
          <cell r="BO61">
            <v>0</v>
          </cell>
          <cell r="BP61">
            <v>0</v>
          </cell>
          <cell r="BQ61">
            <v>0</v>
          </cell>
        </row>
        <row r="62">
          <cell r="AB62" t="str">
            <v>100779716111</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E62">
            <v>0</v>
          </cell>
          <cell r="BF62">
            <v>0</v>
          </cell>
          <cell r="BG62">
            <v>0</v>
          </cell>
          <cell r="BH62">
            <v>0</v>
          </cell>
          <cell r="BI62">
            <v>0</v>
          </cell>
          <cell r="BJ62">
            <v>0</v>
          </cell>
          <cell r="BK62">
            <v>0</v>
          </cell>
          <cell r="BL62">
            <v>0</v>
          </cell>
          <cell r="BM62">
            <v>0</v>
          </cell>
          <cell r="BN62">
            <v>0</v>
          </cell>
          <cell r="BO62">
            <v>0</v>
          </cell>
          <cell r="BP62">
            <v>0</v>
          </cell>
          <cell r="BQ62">
            <v>0</v>
          </cell>
        </row>
        <row r="63">
          <cell r="AB63" t="str">
            <v>100779726111</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E63">
            <v>0</v>
          </cell>
          <cell r="BF63">
            <v>0</v>
          </cell>
          <cell r="BG63">
            <v>0</v>
          </cell>
          <cell r="BH63">
            <v>0</v>
          </cell>
          <cell r="BI63">
            <v>0</v>
          </cell>
          <cell r="BJ63">
            <v>0</v>
          </cell>
          <cell r="BK63">
            <v>0</v>
          </cell>
          <cell r="BL63">
            <v>0</v>
          </cell>
          <cell r="BM63">
            <v>0</v>
          </cell>
          <cell r="BN63">
            <v>0</v>
          </cell>
          <cell r="BO63">
            <v>0</v>
          </cell>
          <cell r="BP63">
            <v>0</v>
          </cell>
          <cell r="BQ63">
            <v>0</v>
          </cell>
        </row>
        <row r="64">
          <cell r="AB64" t="str">
            <v>100779736111</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E64">
            <v>0</v>
          </cell>
          <cell r="BF64">
            <v>0</v>
          </cell>
          <cell r="BG64">
            <v>0</v>
          </cell>
          <cell r="BH64">
            <v>0</v>
          </cell>
          <cell r="BI64">
            <v>0</v>
          </cell>
          <cell r="BJ64">
            <v>0</v>
          </cell>
          <cell r="BK64">
            <v>0</v>
          </cell>
          <cell r="BL64">
            <v>0</v>
          </cell>
          <cell r="BM64">
            <v>0</v>
          </cell>
          <cell r="BN64">
            <v>0</v>
          </cell>
          <cell r="BO64">
            <v>0</v>
          </cell>
          <cell r="BP64">
            <v>0</v>
          </cell>
          <cell r="BQ64">
            <v>0</v>
          </cell>
        </row>
        <row r="65">
          <cell r="AB65" t="str">
            <v>100779746111</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E65">
            <v>0</v>
          </cell>
          <cell r="BF65">
            <v>0</v>
          </cell>
          <cell r="BG65">
            <v>0</v>
          </cell>
          <cell r="BH65">
            <v>0</v>
          </cell>
          <cell r="BI65">
            <v>0</v>
          </cell>
          <cell r="BJ65">
            <v>0</v>
          </cell>
          <cell r="BK65">
            <v>0</v>
          </cell>
          <cell r="BL65">
            <v>0</v>
          </cell>
          <cell r="BM65">
            <v>0</v>
          </cell>
          <cell r="BN65">
            <v>0</v>
          </cell>
          <cell r="BO65">
            <v>0</v>
          </cell>
          <cell r="BP65">
            <v>0</v>
          </cell>
          <cell r="BQ65">
            <v>0</v>
          </cell>
        </row>
        <row r="66">
          <cell r="AB66" t="str">
            <v>100779756111</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E66">
            <v>0</v>
          </cell>
          <cell r="BF66">
            <v>0</v>
          </cell>
          <cell r="BG66">
            <v>0</v>
          </cell>
          <cell r="BH66">
            <v>0</v>
          </cell>
          <cell r="BI66">
            <v>0</v>
          </cell>
          <cell r="BJ66">
            <v>0</v>
          </cell>
          <cell r="BK66">
            <v>0</v>
          </cell>
          <cell r="BL66">
            <v>0</v>
          </cell>
          <cell r="BM66">
            <v>0</v>
          </cell>
          <cell r="BN66">
            <v>0</v>
          </cell>
          <cell r="BO66">
            <v>0</v>
          </cell>
          <cell r="BP66">
            <v>0</v>
          </cell>
          <cell r="BQ66">
            <v>0</v>
          </cell>
        </row>
        <row r="67">
          <cell r="AB67" t="str">
            <v>100779766111</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E67">
            <v>0</v>
          </cell>
          <cell r="BF67">
            <v>0</v>
          </cell>
          <cell r="BG67">
            <v>0</v>
          </cell>
          <cell r="BH67">
            <v>0</v>
          </cell>
          <cell r="BI67">
            <v>0</v>
          </cell>
          <cell r="BJ67">
            <v>0</v>
          </cell>
          <cell r="BK67">
            <v>0</v>
          </cell>
          <cell r="BL67">
            <v>0</v>
          </cell>
          <cell r="BM67">
            <v>0</v>
          </cell>
          <cell r="BN67">
            <v>0</v>
          </cell>
          <cell r="BO67">
            <v>0</v>
          </cell>
          <cell r="BP67">
            <v>0</v>
          </cell>
          <cell r="BQ67">
            <v>0</v>
          </cell>
        </row>
        <row r="68">
          <cell r="AB68" t="str">
            <v>100779776111</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E68">
            <v>0</v>
          </cell>
          <cell r="BF68">
            <v>0</v>
          </cell>
          <cell r="BG68">
            <v>0</v>
          </cell>
          <cell r="BH68">
            <v>0</v>
          </cell>
          <cell r="BI68">
            <v>0</v>
          </cell>
          <cell r="BJ68">
            <v>0</v>
          </cell>
          <cell r="BK68">
            <v>0</v>
          </cell>
          <cell r="BL68">
            <v>0</v>
          </cell>
          <cell r="BM68">
            <v>0</v>
          </cell>
          <cell r="BN68">
            <v>0</v>
          </cell>
          <cell r="BO68">
            <v>0</v>
          </cell>
          <cell r="BP68">
            <v>0</v>
          </cell>
          <cell r="BQ68">
            <v>0</v>
          </cell>
        </row>
        <row r="69">
          <cell r="AB69" t="str">
            <v>100779786111</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E69">
            <v>0</v>
          </cell>
          <cell r="BF69">
            <v>0</v>
          </cell>
          <cell r="BG69">
            <v>0</v>
          </cell>
          <cell r="BH69">
            <v>0</v>
          </cell>
          <cell r="BI69">
            <v>0</v>
          </cell>
          <cell r="BJ69">
            <v>0</v>
          </cell>
          <cell r="BK69">
            <v>0</v>
          </cell>
          <cell r="BL69">
            <v>0</v>
          </cell>
          <cell r="BM69">
            <v>0</v>
          </cell>
          <cell r="BN69">
            <v>0</v>
          </cell>
          <cell r="BO69">
            <v>0</v>
          </cell>
          <cell r="BP69">
            <v>0</v>
          </cell>
          <cell r="BQ69">
            <v>0</v>
          </cell>
        </row>
        <row r="70">
          <cell r="AB70" t="str">
            <v>100779796111</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E70">
            <v>0</v>
          </cell>
          <cell r="BF70">
            <v>0</v>
          </cell>
          <cell r="BG70">
            <v>0</v>
          </cell>
          <cell r="BH70">
            <v>0</v>
          </cell>
          <cell r="BI70">
            <v>0</v>
          </cell>
          <cell r="BJ70">
            <v>0</v>
          </cell>
          <cell r="BK70">
            <v>0</v>
          </cell>
          <cell r="BL70">
            <v>0</v>
          </cell>
          <cell r="BM70">
            <v>0</v>
          </cell>
          <cell r="BN70">
            <v>0</v>
          </cell>
          <cell r="BO70">
            <v>0</v>
          </cell>
          <cell r="BP70">
            <v>0</v>
          </cell>
          <cell r="BQ70">
            <v>0</v>
          </cell>
        </row>
        <row r="71">
          <cell r="AB71" t="str">
            <v>100779806111</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E71">
            <v>0</v>
          </cell>
          <cell r="BF71">
            <v>0</v>
          </cell>
          <cell r="BG71">
            <v>0</v>
          </cell>
          <cell r="BH71">
            <v>0</v>
          </cell>
          <cell r="BI71">
            <v>0</v>
          </cell>
          <cell r="BJ71">
            <v>0</v>
          </cell>
          <cell r="BK71">
            <v>0</v>
          </cell>
          <cell r="BL71">
            <v>0</v>
          </cell>
          <cell r="BM71">
            <v>0</v>
          </cell>
          <cell r="BN71">
            <v>0</v>
          </cell>
          <cell r="BO71">
            <v>0</v>
          </cell>
          <cell r="BP71">
            <v>0</v>
          </cell>
          <cell r="BQ71">
            <v>0</v>
          </cell>
        </row>
        <row r="72">
          <cell r="AB72" t="str">
            <v>100779816111</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E72">
            <v>0</v>
          </cell>
          <cell r="BF72">
            <v>0</v>
          </cell>
          <cell r="BG72">
            <v>0</v>
          </cell>
          <cell r="BH72">
            <v>0</v>
          </cell>
          <cell r="BI72">
            <v>0</v>
          </cell>
          <cell r="BJ72">
            <v>0</v>
          </cell>
          <cell r="BK72">
            <v>0</v>
          </cell>
          <cell r="BL72">
            <v>0</v>
          </cell>
          <cell r="BM72">
            <v>0</v>
          </cell>
          <cell r="BN72">
            <v>0</v>
          </cell>
          <cell r="BO72">
            <v>0</v>
          </cell>
          <cell r="BP72">
            <v>0</v>
          </cell>
          <cell r="BQ72">
            <v>0</v>
          </cell>
        </row>
        <row r="73">
          <cell r="AB73" t="str">
            <v>100779826111</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E73">
            <v>0</v>
          </cell>
          <cell r="BF73">
            <v>0</v>
          </cell>
          <cell r="BG73">
            <v>0</v>
          </cell>
          <cell r="BH73">
            <v>0</v>
          </cell>
          <cell r="BI73">
            <v>0</v>
          </cell>
          <cell r="BJ73">
            <v>0</v>
          </cell>
          <cell r="BK73">
            <v>0</v>
          </cell>
          <cell r="BL73">
            <v>0</v>
          </cell>
          <cell r="BM73">
            <v>0</v>
          </cell>
          <cell r="BN73">
            <v>0</v>
          </cell>
          <cell r="BO73">
            <v>0</v>
          </cell>
          <cell r="BP73">
            <v>0</v>
          </cell>
          <cell r="BQ73">
            <v>0</v>
          </cell>
        </row>
        <row r="74">
          <cell r="AB74" t="str">
            <v>100779836111</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E74">
            <v>0</v>
          </cell>
          <cell r="BF74">
            <v>0</v>
          </cell>
          <cell r="BG74">
            <v>0</v>
          </cell>
          <cell r="BH74">
            <v>0</v>
          </cell>
          <cell r="BI74">
            <v>0</v>
          </cell>
          <cell r="BJ74">
            <v>0</v>
          </cell>
          <cell r="BK74">
            <v>0</v>
          </cell>
          <cell r="BL74">
            <v>0</v>
          </cell>
          <cell r="BM74">
            <v>0</v>
          </cell>
          <cell r="BN74">
            <v>0</v>
          </cell>
          <cell r="BO74">
            <v>0</v>
          </cell>
          <cell r="BP74">
            <v>0</v>
          </cell>
          <cell r="BQ74">
            <v>0</v>
          </cell>
        </row>
        <row r="75">
          <cell r="AB75" t="str">
            <v>100779846111</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E75">
            <v>0</v>
          </cell>
          <cell r="BF75">
            <v>0</v>
          </cell>
          <cell r="BG75">
            <v>0</v>
          </cell>
          <cell r="BH75">
            <v>0</v>
          </cell>
          <cell r="BI75">
            <v>0</v>
          </cell>
          <cell r="BJ75">
            <v>0</v>
          </cell>
          <cell r="BK75">
            <v>0</v>
          </cell>
          <cell r="BL75">
            <v>0</v>
          </cell>
          <cell r="BM75">
            <v>0</v>
          </cell>
          <cell r="BN75">
            <v>0</v>
          </cell>
          <cell r="BO75">
            <v>0</v>
          </cell>
          <cell r="BP75">
            <v>0</v>
          </cell>
          <cell r="BQ75">
            <v>0</v>
          </cell>
        </row>
        <row r="76">
          <cell r="AB76" t="str">
            <v>100779856111</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E76">
            <v>0</v>
          </cell>
          <cell r="BF76">
            <v>0</v>
          </cell>
          <cell r="BG76">
            <v>0</v>
          </cell>
          <cell r="BH76">
            <v>0</v>
          </cell>
          <cell r="BI76">
            <v>0</v>
          </cell>
          <cell r="BJ76">
            <v>0</v>
          </cell>
          <cell r="BK76">
            <v>0</v>
          </cell>
          <cell r="BL76">
            <v>0</v>
          </cell>
          <cell r="BM76">
            <v>0</v>
          </cell>
          <cell r="BN76">
            <v>0</v>
          </cell>
          <cell r="BO76">
            <v>0</v>
          </cell>
          <cell r="BP76">
            <v>0</v>
          </cell>
          <cell r="BQ76">
            <v>0</v>
          </cell>
        </row>
        <row r="77">
          <cell r="AB77" t="str">
            <v>100779876111</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E77">
            <v>0</v>
          </cell>
          <cell r="BF77">
            <v>0</v>
          </cell>
          <cell r="BG77">
            <v>0</v>
          </cell>
          <cell r="BH77">
            <v>0</v>
          </cell>
          <cell r="BI77">
            <v>0</v>
          </cell>
          <cell r="BJ77">
            <v>0</v>
          </cell>
          <cell r="BK77">
            <v>0</v>
          </cell>
          <cell r="BL77">
            <v>0</v>
          </cell>
          <cell r="BM77">
            <v>0</v>
          </cell>
          <cell r="BN77">
            <v>0</v>
          </cell>
          <cell r="BO77">
            <v>0</v>
          </cell>
          <cell r="BP77">
            <v>0</v>
          </cell>
          <cell r="BQ77">
            <v>0</v>
          </cell>
        </row>
        <row r="78">
          <cell r="AB78" t="str">
            <v>100779886111</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0</v>
          </cell>
          <cell r="AS78">
            <v>0</v>
          </cell>
          <cell r="AT78">
            <v>0</v>
          </cell>
          <cell r="AU78">
            <v>0</v>
          </cell>
          <cell r="AV78">
            <v>0</v>
          </cell>
          <cell r="AW78">
            <v>0</v>
          </cell>
          <cell r="AX78">
            <v>0</v>
          </cell>
          <cell r="AY78">
            <v>0</v>
          </cell>
          <cell r="AZ78">
            <v>0</v>
          </cell>
          <cell r="BA78">
            <v>0</v>
          </cell>
          <cell r="BB78">
            <v>0</v>
          </cell>
          <cell r="BC78">
            <v>0</v>
          </cell>
          <cell r="BE78">
            <v>0</v>
          </cell>
          <cell r="BF78">
            <v>0</v>
          </cell>
          <cell r="BG78">
            <v>0</v>
          </cell>
          <cell r="BH78">
            <v>0</v>
          </cell>
          <cell r="BI78">
            <v>0</v>
          </cell>
          <cell r="BJ78">
            <v>0</v>
          </cell>
          <cell r="BK78">
            <v>0</v>
          </cell>
          <cell r="BL78">
            <v>0</v>
          </cell>
          <cell r="BM78">
            <v>0</v>
          </cell>
          <cell r="BN78">
            <v>0</v>
          </cell>
          <cell r="BO78">
            <v>0</v>
          </cell>
          <cell r="BP78">
            <v>0</v>
          </cell>
          <cell r="BQ78">
            <v>0</v>
          </cell>
        </row>
        <row r="79">
          <cell r="AB79" t="str">
            <v>100779896111</v>
          </cell>
          <cell r="AC79">
            <v>12146</v>
          </cell>
          <cell r="AD79">
            <v>12146</v>
          </cell>
          <cell r="AE79">
            <v>12146</v>
          </cell>
          <cell r="AF79">
            <v>12146</v>
          </cell>
          <cell r="AG79">
            <v>12146</v>
          </cell>
          <cell r="AH79">
            <v>12146</v>
          </cell>
          <cell r="AI79">
            <v>5521</v>
          </cell>
          <cell r="AJ79">
            <v>12146</v>
          </cell>
          <cell r="AK79">
            <v>12146</v>
          </cell>
          <cell r="AL79">
            <v>12146</v>
          </cell>
          <cell r="AM79">
            <v>12146</v>
          </cell>
          <cell r="AN79">
            <v>5519</v>
          </cell>
          <cell r="AO79">
            <v>132500</v>
          </cell>
          <cell r="AP79">
            <v>62827.083333333336</v>
          </cell>
          <cell r="AQ79">
            <v>0</v>
          </cell>
          <cell r="AR79">
            <v>0</v>
          </cell>
          <cell r="AS79">
            <v>0</v>
          </cell>
          <cell r="AT79">
            <v>0</v>
          </cell>
          <cell r="AU79">
            <v>0</v>
          </cell>
          <cell r="AV79">
            <v>0</v>
          </cell>
          <cell r="AW79">
            <v>0</v>
          </cell>
          <cell r="AX79">
            <v>0</v>
          </cell>
          <cell r="AY79">
            <v>0</v>
          </cell>
          <cell r="AZ79">
            <v>0</v>
          </cell>
          <cell r="BA79">
            <v>0</v>
          </cell>
          <cell r="BB79">
            <v>0</v>
          </cell>
          <cell r="BC79">
            <v>0</v>
          </cell>
          <cell r="BE79">
            <v>5759.2283333333335</v>
          </cell>
          <cell r="BF79">
            <v>5759.2283333333335</v>
          </cell>
          <cell r="BG79">
            <v>5759.2283333333335</v>
          </cell>
          <cell r="BH79">
            <v>5759.2283333333335</v>
          </cell>
          <cell r="BI79">
            <v>5759.2283333333335</v>
          </cell>
          <cell r="BJ79">
            <v>5759.2283333333335</v>
          </cell>
          <cell r="BK79">
            <v>2617.874166666667</v>
          </cell>
          <cell r="BL79">
            <v>5759.2283333333335</v>
          </cell>
          <cell r="BM79">
            <v>5759.2283333333335</v>
          </cell>
          <cell r="BN79">
            <v>5759.2283333333335</v>
          </cell>
          <cell r="BO79">
            <v>5759.2283333333335</v>
          </cell>
          <cell r="BP79">
            <v>2616.9258333333332</v>
          </cell>
          <cell r="BQ79">
            <v>62827.083333333336</v>
          </cell>
        </row>
        <row r="80">
          <cell r="AB80" t="str">
            <v>100779916111</v>
          </cell>
          <cell r="AC80">
            <v>0</v>
          </cell>
          <cell r="AD80">
            <v>0</v>
          </cell>
          <cell r="AE80">
            <v>0</v>
          </cell>
          <cell r="AF80">
            <v>0</v>
          </cell>
          <cell r="AG80">
            <v>0</v>
          </cell>
          <cell r="AH80">
            <v>0</v>
          </cell>
          <cell r="AI80">
            <v>0</v>
          </cell>
          <cell r="AJ80">
            <v>0</v>
          </cell>
          <cell r="AK80">
            <v>0</v>
          </cell>
          <cell r="AL80">
            <v>0</v>
          </cell>
          <cell r="AM80">
            <v>0</v>
          </cell>
          <cell r="AN80">
            <v>0</v>
          </cell>
          <cell r="AO80">
            <v>0</v>
          </cell>
          <cell r="AP80">
            <v>0</v>
          </cell>
          <cell r="AQ80">
            <v>0</v>
          </cell>
          <cell r="AR80">
            <v>0</v>
          </cell>
          <cell r="AS80">
            <v>0</v>
          </cell>
          <cell r="AT80">
            <v>0</v>
          </cell>
          <cell r="AU80">
            <v>0</v>
          </cell>
          <cell r="AV80">
            <v>0</v>
          </cell>
          <cell r="AW80">
            <v>0</v>
          </cell>
          <cell r="AX80">
            <v>0</v>
          </cell>
          <cell r="AY80">
            <v>0</v>
          </cell>
          <cell r="AZ80">
            <v>0</v>
          </cell>
          <cell r="BA80">
            <v>0</v>
          </cell>
          <cell r="BB80">
            <v>0</v>
          </cell>
          <cell r="BC80">
            <v>0</v>
          </cell>
          <cell r="BE80">
            <v>0</v>
          </cell>
          <cell r="BF80">
            <v>0</v>
          </cell>
          <cell r="BG80">
            <v>0</v>
          </cell>
          <cell r="BH80">
            <v>0</v>
          </cell>
          <cell r="BI80">
            <v>0</v>
          </cell>
          <cell r="BJ80">
            <v>0</v>
          </cell>
          <cell r="BK80">
            <v>0</v>
          </cell>
          <cell r="BL80">
            <v>0</v>
          </cell>
          <cell r="BM80">
            <v>0</v>
          </cell>
          <cell r="BN80">
            <v>0</v>
          </cell>
          <cell r="BO80">
            <v>0</v>
          </cell>
          <cell r="BP80">
            <v>0</v>
          </cell>
          <cell r="BQ80">
            <v>0</v>
          </cell>
        </row>
        <row r="81">
          <cell r="AB81" t="str">
            <v>100779926111</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E81">
            <v>0</v>
          </cell>
          <cell r="BF81">
            <v>0</v>
          </cell>
          <cell r="BG81">
            <v>0</v>
          </cell>
          <cell r="BH81">
            <v>0</v>
          </cell>
          <cell r="BI81">
            <v>0</v>
          </cell>
          <cell r="BJ81">
            <v>0</v>
          </cell>
          <cell r="BK81">
            <v>0</v>
          </cell>
          <cell r="BL81">
            <v>0</v>
          </cell>
          <cell r="BM81">
            <v>0</v>
          </cell>
          <cell r="BN81">
            <v>0</v>
          </cell>
          <cell r="BO81">
            <v>0</v>
          </cell>
          <cell r="BP81">
            <v>0</v>
          </cell>
          <cell r="BQ81">
            <v>0</v>
          </cell>
        </row>
        <row r="82">
          <cell r="AB82" t="str">
            <v>100779936111</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E82">
            <v>0</v>
          </cell>
          <cell r="BF82">
            <v>0</v>
          </cell>
          <cell r="BG82">
            <v>0</v>
          </cell>
          <cell r="BH82">
            <v>0</v>
          </cell>
          <cell r="BI82">
            <v>0</v>
          </cell>
          <cell r="BJ82">
            <v>0</v>
          </cell>
          <cell r="BK82">
            <v>0</v>
          </cell>
          <cell r="BL82">
            <v>0</v>
          </cell>
          <cell r="BM82">
            <v>0</v>
          </cell>
          <cell r="BN82">
            <v>0</v>
          </cell>
          <cell r="BO82">
            <v>0</v>
          </cell>
          <cell r="BP82">
            <v>0</v>
          </cell>
          <cell r="BQ82">
            <v>0</v>
          </cell>
        </row>
        <row r="83">
          <cell r="AB83" t="str">
            <v>100779946111</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E83">
            <v>0</v>
          </cell>
          <cell r="BF83">
            <v>0</v>
          </cell>
          <cell r="BG83">
            <v>0</v>
          </cell>
          <cell r="BH83">
            <v>0</v>
          </cell>
          <cell r="BI83">
            <v>0</v>
          </cell>
          <cell r="BJ83">
            <v>0</v>
          </cell>
          <cell r="BK83">
            <v>0</v>
          </cell>
          <cell r="BL83">
            <v>0</v>
          </cell>
          <cell r="BM83">
            <v>0</v>
          </cell>
          <cell r="BN83">
            <v>0</v>
          </cell>
          <cell r="BO83">
            <v>0</v>
          </cell>
          <cell r="BP83">
            <v>0</v>
          </cell>
          <cell r="BQ83">
            <v>0</v>
          </cell>
        </row>
        <row r="84">
          <cell r="AB84" t="str">
            <v>100779956111</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E84">
            <v>0</v>
          </cell>
          <cell r="BF84">
            <v>0</v>
          </cell>
          <cell r="BG84">
            <v>0</v>
          </cell>
          <cell r="BH84">
            <v>0</v>
          </cell>
          <cell r="BI84">
            <v>0</v>
          </cell>
          <cell r="BJ84">
            <v>0</v>
          </cell>
          <cell r="BK84">
            <v>0</v>
          </cell>
          <cell r="BL84">
            <v>0</v>
          </cell>
          <cell r="BM84">
            <v>0</v>
          </cell>
          <cell r="BN84">
            <v>0</v>
          </cell>
          <cell r="BO84">
            <v>0</v>
          </cell>
          <cell r="BP84">
            <v>0</v>
          </cell>
          <cell r="BQ84">
            <v>0</v>
          </cell>
        </row>
        <row r="85">
          <cell r="AB85" t="str">
            <v>100779966111</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E85">
            <v>0</v>
          </cell>
          <cell r="BF85">
            <v>0</v>
          </cell>
          <cell r="BG85">
            <v>0</v>
          </cell>
          <cell r="BH85">
            <v>0</v>
          </cell>
          <cell r="BI85">
            <v>0</v>
          </cell>
          <cell r="BJ85">
            <v>0</v>
          </cell>
          <cell r="BK85">
            <v>0</v>
          </cell>
          <cell r="BL85">
            <v>0</v>
          </cell>
          <cell r="BM85">
            <v>0</v>
          </cell>
          <cell r="BN85">
            <v>0</v>
          </cell>
          <cell r="BO85">
            <v>0</v>
          </cell>
          <cell r="BP85">
            <v>0</v>
          </cell>
          <cell r="BQ85">
            <v>0</v>
          </cell>
        </row>
        <row r="86">
          <cell r="AB86" t="str">
            <v>100779976111</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E86">
            <v>0</v>
          </cell>
          <cell r="BF86">
            <v>0</v>
          </cell>
          <cell r="BG86">
            <v>0</v>
          </cell>
          <cell r="BH86">
            <v>0</v>
          </cell>
          <cell r="BI86">
            <v>0</v>
          </cell>
          <cell r="BJ86">
            <v>0</v>
          </cell>
          <cell r="BK86">
            <v>0</v>
          </cell>
          <cell r="BL86">
            <v>0</v>
          </cell>
          <cell r="BM86">
            <v>0</v>
          </cell>
          <cell r="BN86">
            <v>0</v>
          </cell>
          <cell r="BO86">
            <v>0</v>
          </cell>
          <cell r="BP86">
            <v>0</v>
          </cell>
          <cell r="BQ86">
            <v>0</v>
          </cell>
        </row>
        <row r="87">
          <cell r="AB87" t="str">
            <v>100779986111</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E87">
            <v>0</v>
          </cell>
          <cell r="BF87">
            <v>0</v>
          </cell>
          <cell r="BG87">
            <v>0</v>
          </cell>
          <cell r="BH87">
            <v>0</v>
          </cell>
          <cell r="BI87">
            <v>0</v>
          </cell>
          <cell r="BJ87">
            <v>0</v>
          </cell>
          <cell r="BK87">
            <v>0</v>
          </cell>
          <cell r="BL87">
            <v>0</v>
          </cell>
          <cell r="BM87">
            <v>0</v>
          </cell>
          <cell r="BN87">
            <v>0</v>
          </cell>
          <cell r="BO87">
            <v>0</v>
          </cell>
          <cell r="BP87">
            <v>0</v>
          </cell>
          <cell r="BQ87">
            <v>0</v>
          </cell>
        </row>
        <row r="88">
          <cell r="AB88" t="str">
            <v>100779996111</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E88">
            <v>0</v>
          </cell>
          <cell r="BF88">
            <v>0</v>
          </cell>
          <cell r="BG88">
            <v>0</v>
          </cell>
          <cell r="BH88">
            <v>0</v>
          </cell>
          <cell r="BI88">
            <v>0</v>
          </cell>
          <cell r="BJ88">
            <v>0</v>
          </cell>
          <cell r="BK88">
            <v>0</v>
          </cell>
          <cell r="BL88">
            <v>0</v>
          </cell>
          <cell r="BM88">
            <v>0</v>
          </cell>
          <cell r="BN88">
            <v>0</v>
          </cell>
          <cell r="BO88">
            <v>0</v>
          </cell>
          <cell r="BP88">
            <v>0</v>
          </cell>
          <cell r="BQ88">
            <v>0</v>
          </cell>
        </row>
        <row r="89">
          <cell r="AB89" t="str">
            <v>100780006111</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E89">
            <v>0</v>
          </cell>
          <cell r="BF89">
            <v>0</v>
          </cell>
          <cell r="BG89">
            <v>0</v>
          </cell>
          <cell r="BH89">
            <v>0</v>
          </cell>
          <cell r="BI89">
            <v>0</v>
          </cell>
          <cell r="BJ89">
            <v>0</v>
          </cell>
          <cell r="BK89">
            <v>0</v>
          </cell>
          <cell r="BL89">
            <v>0</v>
          </cell>
          <cell r="BM89">
            <v>0</v>
          </cell>
          <cell r="BN89">
            <v>0</v>
          </cell>
          <cell r="BO89">
            <v>0</v>
          </cell>
          <cell r="BP89">
            <v>0</v>
          </cell>
          <cell r="BQ89">
            <v>0</v>
          </cell>
        </row>
        <row r="90">
          <cell r="AB90" t="str">
            <v>100780016111</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E90">
            <v>0</v>
          </cell>
          <cell r="BF90">
            <v>0</v>
          </cell>
          <cell r="BG90">
            <v>0</v>
          </cell>
          <cell r="BH90">
            <v>0</v>
          </cell>
          <cell r="BI90">
            <v>0</v>
          </cell>
          <cell r="BJ90">
            <v>0</v>
          </cell>
          <cell r="BK90">
            <v>0</v>
          </cell>
          <cell r="BL90">
            <v>0</v>
          </cell>
          <cell r="BM90">
            <v>0</v>
          </cell>
          <cell r="BN90">
            <v>0</v>
          </cell>
          <cell r="BO90">
            <v>0</v>
          </cell>
          <cell r="BP90">
            <v>0</v>
          </cell>
          <cell r="BQ90">
            <v>0</v>
          </cell>
        </row>
        <row r="91">
          <cell r="AB91" t="str">
            <v>100780026111</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E91">
            <v>0</v>
          </cell>
          <cell r="BF91">
            <v>0</v>
          </cell>
          <cell r="BG91">
            <v>0</v>
          </cell>
          <cell r="BH91">
            <v>0</v>
          </cell>
          <cell r="BI91">
            <v>0</v>
          </cell>
          <cell r="BJ91">
            <v>0</v>
          </cell>
          <cell r="BK91">
            <v>0</v>
          </cell>
          <cell r="BL91">
            <v>0</v>
          </cell>
          <cell r="BM91">
            <v>0</v>
          </cell>
          <cell r="BN91">
            <v>0</v>
          </cell>
          <cell r="BO91">
            <v>0</v>
          </cell>
          <cell r="BP91">
            <v>0</v>
          </cell>
          <cell r="BQ91">
            <v>0</v>
          </cell>
        </row>
        <row r="92">
          <cell r="AB92" t="str">
            <v>100780036111</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E92">
            <v>0</v>
          </cell>
          <cell r="BF92">
            <v>0</v>
          </cell>
          <cell r="BG92">
            <v>0</v>
          </cell>
          <cell r="BH92">
            <v>0</v>
          </cell>
          <cell r="BI92">
            <v>0</v>
          </cell>
          <cell r="BJ92">
            <v>0</v>
          </cell>
          <cell r="BK92">
            <v>0</v>
          </cell>
          <cell r="BL92">
            <v>0</v>
          </cell>
          <cell r="BM92">
            <v>0</v>
          </cell>
          <cell r="BN92">
            <v>0</v>
          </cell>
          <cell r="BO92">
            <v>0</v>
          </cell>
          <cell r="BP92">
            <v>0</v>
          </cell>
          <cell r="BQ92">
            <v>0</v>
          </cell>
        </row>
        <row r="93">
          <cell r="AB93" t="str">
            <v>100780046111</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0</v>
          </cell>
          <cell r="AW93">
            <v>0</v>
          </cell>
          <cell r="AX93">
            <v>0</v>
          </cell>
          <cell r="AY93">
            <v>0</v>
          </cell>
          <cell r="AZ93">
            <v>0</v>
          </cell>
          <cell r="BA93">
            <v>0</v>
          </cell>
          <cell r="BB93">
            <v>0</v>
          </cell>
          <cell r="BC93">
            <v>0</v>
          </cell>
          <cell r="BE93">
            <v>0</v>
          </cell>
          <cell r="BF93">
            <v>0</v>
          </cell>
          <cell r="BG93">
            <v>0</v>
          </cell>
          <cell r="BH93">
            <v>0</v>
          </cell>
          <cell r="BI93">
            <v>0</v>
          </cell>
          <cell r="BJ93">
            <v>0</v>
          </cell>
          <cell r="BK93">
            <v>0</v>
          </cell>
          <cell r="BL93">
            <v>0</v>
          </cell>
          <cell r="BM93">
            <v>0</v>
          </cell>
          <cell r="BN93">
            <v>0</v>
          </cell>
          <cell r="BO93">
            <v>0</v>
          </cell>
          <cell r="BP93">
            <v>0</v>
          </cell>
          <cell r="BQ93">
            <v>0</v>
          </cell>
        </row>
        <row r="94">
          <cell r="AB94" t="str">
            <v>100780056111</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E94">
            <v>0</v>
          </cell>
          <cell r="BF94">
            <v>0</v>
          </cell>
          <cell r="BG94">
            <v>0</v>
          </cell>
          <cell r="BH94">
            <v>0</v>
          </cell>
          <cell r="BI94">
            <v>0</v>
          </cell>
          <cell r="BJ94">
            <v>0</v>
          </cell>
          <cell r="BK94">
            <v>0</v>
          </cell>
          <cell r="BL94">
            <v>0</v>
          </cell>
          <cell r="BM94">
            <v>0</v>
          </cell>
          <cell r="BN94">
            <v>0</v>
          </cell>
          <cell r="BO94">
            <v>0</v>
          </cell>
          <cell r="BP94">
            <v>0</v>
          </cell>
          <cell r="BQ94">
            <v>0</v>
          </cell>
        </row>
        <row r="95">
          <cell r="AB95" t="str">
            <v>100780066111</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E95">
            <v>0</v>
          </cell>
          <cell r="BF95">
            <v>0</v>
          </cell>
          <cell r="BG95">
            <v>0</v>
          </cell>
          <cell r="BH95">
            <v>0</v>
          </cell>
          <cell r="BI95">
            <v>0</v>
          </cell>
          <cell r="BJ95">
            <v>0</v>
          </cell>
          <cell r="BK95">
            <v>0</v>
          </cell>
          <cell r="BL95">
            <v>0</v>
          </cell>
          <cell r="BM95">
            <v>0</v>
          </cell>
          <cell r="BN95">
            <v>0</v>
          </cell>
          <cell r="BO95">
            <v>0</v>
          </cell>
          <cell r="BP95">
            <v>0</v>
          </cell>
          <cell r="BQ95">
            <v>0</v>
          </cell>
        </row>
        <row r="96">
          <cell r="AB96" t="str">
            <v>100780076111</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E96">
            <v>0</v>
          </cell>
          <cell r="BF96">
            <v>0</v>
          </cell>
          <cell r="BG96">
            <v>0</v>
          </cell>
          <cell r="BH96">
            <v>0</v>
          </cell>
          <cell r="BI96">
            <v>0</v>
          </cell>
          <cell r="BJ96">
            <v>0</v>
          </cell>
          <cell r="BK96">
            <v>0</v>
          </cell>
          <cell r="BL96">
            <v>0</v>
          </cell>
          <cell r="BM96">
            <v>0</v>
          </cell>
          <cell r="BN96">
            <v>0</v>
          </cell>
          <cell r="BO96">
            <v>0</v>
          </cell>
          <cell r="BP96">
            <v>0</v>
          </cell>
          <cell r="BQ96">
            <v>0</v>
          </cell>
        </row>
        <row r="97">
          <cell r="AB97" t="str">
            <v>100780086111</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E97">
            <v>0</v>
          </cell>
          <cell r="BF97">
            <v>0</v>
          </cell>
          <cell r="BG97">
            <v>0</v>
          </cell>
          <cell r="BH97">
            <v>0</v>
          </cell>
          <cell r="BI97">
            <v>0</v>
          </cell>
          <cell r="BJ97">
            <v>0</v>
          </cell>
          <cell r="BK97">
            <v>0</v>
          </cell>
          <cell r="BL97">
            <v>0</v>
          </cell>
          <cell r="BM97">
            <v>0</v>
          </cell>
          <cell r="BN97">
            <v>0</v>
          </cell>
          <cell r="BO97">
            <v>0</v>
          </cell>
          <cell r="BP97">
            <v>0</v>
          </cell>
          <cell r="BQ97">
            <v>0</v>
          </cell>
        </row>
        <row r="98">
          <cell r="AB98" t="str">
            <v>100780106111</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E98">
            <v>0</v>
          </cell>
          <cell r="BF98">
            <v>0</v>
          </cell>
          <cell r="BG98">
            <v>0</v>
          </cell>
          <cell r="BH98">
            <v>0</v>
          </cell>
          <cell r="BI98">
            <v>0</v>
          </cell>
          <cell r="BJ98">
            <v>0</v>
          </cell>
          <cell r="BK98">
            <v>0</v>
          </cell>
          <cell r="BL98">
            <v>0</v>
          </cell>
          <cell r="BM98">
            <v>0</v>
          </cell>
          <cell r="BN98">
            <v>0</v>
          </cell>
          <cell r="BO98">
            <v>0</v>
          </cell>
          <cell r="BP98">
            <v>0</v>
          </cell>
          <cell r="BQ98">
            <v>0</v>
          </cell>
        </row>
        <row r="99">
          <cell r="AB99" t="str">
            <v>100780116111</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E99">
            <v>0</v>
          </cell>
          <cell r="BF99">
            <v>0</v>
          </cell>
          <cell r="BG99">
            <v>0</v>
          </cell>
          <cell r="BH99">
            <v>0</v>
          </cell>
          <cell r="BI99">
            <v>0</v>
          </cell>
          <cell r="BJ99">
            <v>0</v>
          </cell>
          <cell r="BK99">
            <v>0</v>
          </cell>
          <cell r="BL99">
            <v>0</v>
          </cell>
          <cell r="BM99">
            <v>0</v>
          </cell>
          <cell r="BN99">
            <v>0</v>
          </cell>
          <cell r="BO99">
            <v>0</v>
          </cell>
          <cell r="BP99">
            <v>0</v>
          </cell>
          <cell r="BQ99">
            <v>0</v>
          </cell>
        </row>
        <row r="100">
          <cell r="AB100" t="str">
            <v>100780126111</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row>
      </sheetData>
      <sheetData sheetId="16">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10079704S2666</v>
          </cell>
          <cell r="AC5">
            <v>0</v>
          </cell>
          <cell r="AD5">
            <v>0</v>
          </cell>
          <cell r="AE5">
            <v>0</v>
          </cell>
          <cell r="AF5">
            <v>1650</v>
          </cell>
          <cell r="AG5">
            <v>1650</v>
          </cell>
          <cell r="AH5">
            <v>1650</v>
          </cell>
          <cell r="AI5">
            <v>750</v>
          </cell>
          <cell r="AJ5">
            <v>1650</v>
          </cell>
          <cell r="AK5">
            <v>1650</v>
          </cell>
          <cell r="AL5">
            <v>1650</v>
          </cell>
          <cell r="AM5">
            <v>1650</v>
          </cell>
          <cell r="AN5">
            <v>750</v>
          </cell>
          <cell r="AO5">
            <v>13050</v>
          </cell>
          <cell r="AP5">
            <v>44927.235000000001</v>
          </cell>
          <cell r="AQ5">
            <v>0</v>
          </cell>
          <cell r="AR5">
            <v>0</v>
          </cell>
          <cell r="AS5">
            <v>0</v>
          </cell>
          <cell r="AT5">
            <v>1192.45247451</v>
          </cell>
          <cell r="AU5">
            <v>1192.45247451</v>
          </cell>
          <cell r="AV5">
            <v>1192.45247451</v>
          </cell>
          <cell r="AW5">
            <v>542.02385205000007</v>
          </cell>
          <cell r="AX5">
            <v>1192.45247451</v>
          </cell>
          <cell r="AY5">
            <v>1192.45247451</v>
          </cell>
          <cell r="AZ5">
            <v>1192.45247451</v>
          </cell>
          <cell r="BA5">
            <v>1192.45247451</v>
          </cell>
          <cell r="BB5">
            <v>542.02385205000007</v>
          </cell>
          <cell r="BC5">
            <v>9431.2150256700006</v>
          </cell>
          <cell r="BE5">
            <v>0</v>
          </cell>
          <cell r="BF5">
            <v>0</v>
          </cell>
          <cell r="BG5">
            <v>0</v>
          </cell>
          <cell r="BH5">
            <v>5680.4549999999999</v>
          </cell>
          <cell r="BI5">
            <v>5680.4549999999999</v>
          </cell>
          <cell r="BJ5">
            <v>5680.4549999999999</v>
          </cell>
          <cell r="BK5">
            <v>2582.0250000000001</v>
          </cell>
          <cell r="BL5">
            <v>5680.4549999999999</v>
          </cell>
          <cell r="BM5">
            <v>5680.4549999999999</v>
          </cell>
          <cell r="BN5">
            <v>5680.4549999999999</v>
          </cell>
          <cell r="BO5">
            <v>5680.4549999999999</v>
          </cell>
          <cell r="BP5">
            <v>2582.0250000000001</v>
          </cell>
          <cell r="BQ5">
            <v>44927.235000000008</v>
          </cell>
        </row>
        <row r="6">
          <cell r="AB6" t="str">
            <v>10079705S2666</v>
          </cell>
          <cell r="AC6">
            <v>0</v>
          </cell>
          <cell r="AD6">
            <v>0</v>
          </cell>
          <cell r="AE6">
            <v>0</v>
          </cell>
          <cell r="AF6">
            <v>3300</v>
          </cell>
          <cell r="AG6">
            <v>3300</v>
          </cell>
          <cell r="AH6">
            <v>3300</v>
          </cell>
          <cell r="AI6">
            <v>1500</v>
          </cell>
          <cell r="AJ6">
            <v>3300</v>
          </cell>
          <cell r="AK6">
            <v>3300</v>
          </cell>
          <cell r="AL6">
            <v>3300</v>
          </cell>
          <cell r="AM6">
            <v>3300</v>
          </cell>
          <cell r="AN6">
            <v>1500</v>
          </cell>
          <cell r="AO6">
            <v>26100</v>
          </cell>
          <cell r="AP6">
            <v>62807.040000000001</v>
          </cell>
          <cell r="AQ6">
            <v>0</v>
          </cell>
          <cell r="AR6">
            <v>0</v>
          </cell>
          <cell r="AS6">
            <v>0</v>
          </cell>
          <cell r="AT6">
            <v>2291.4895871999997</v>
          </cell>
          <cell r="AU6">
            <v>2291.4895871999997</v>
          </cell>
          <cell r="AV6">
            <v>2291.4895871999997</v>
          </cell>
          <cell r="AW6">
            <v>1041.5861759999998</v>
          </cell>
          <cell r="AX6">
            <v>2291.4895871999997</v>
          </cell>
          <cell r="AY6">
            <v>2291.4895871999997</v>
          </cell>
          <cell r="AZ6">
            <v>2291.4895871999997</v>
          </cell>
          <cell r="BA6">
            <v>2291.4895871999997</v>
          </cell>
          <cell r="BB6">
            <v>1041.5861759999998</v>
          </cell>
          <cell r="BC6">
            <v>18123.599462399998</v>
          </cell>
          <cell r="BE6">
            <v>0</v>
          </cell>
          <cell r="BF6">
            <v>0</v>
          </cell>
          <cell r="BG6">
            <v>0</v>
          </cell>
          <cell r="BH6">
            <v>7941.12</v>
          </cell>
          <cell r="BI6">
            <v>7941.12</v>
          </cell>
          <cell r="BJ6">
            <v>7941.12</v>
          </cell>
          <cell r="BK6">
            <v>3609.6000000000004</v>
          </cell>
          <cell r="BL6">
            <v>7941.12</v>
          </cell>
          <cell r="BM6">
            <v>7941.12</v>
          </cell>
          <cell r="BN6">
            <v>7941.12</v>
          </cell>
          <cell r="BO6">
            <v>7941.12</v>
          </cell>
          <cell r="BP6">
            <v>3609.6000000000004</v>
          </cell>
          <cell r="BQ6">
            <v>62807.040000000008</v>
          </cell>
        </row>
        <row r="7">
          <cell r="AB7" t="str">
            <v>10080940S2539</v>
          </cell>
          <cell r="AC7">
            <v>1650</v>
          </cell>
          <cell r="AD7">
            <v>1650</v>
          </cell>
          <cell r="AE7">
            <v>1650</v>
          </cell>
          <cell r="AF7">
            <v>1650</v>
          </cell>
          <cell r="AG7">
            <v>1650</v>
          </cell>
          <cell r="AH7">
            <v>1650</v>
          </cell>
          <cell r="AI7">
            <v>750</v>
          </cell>
          <cell r="AJ7">
            <v>1650</v>
          </cell>
          <cell r="AK7">
            <v>1650</v>
          </cell>
          <cell r="AL7">
            <v>1650</v>
          </cell>
          <cell r="AM7">
            <v>1650</v>
          </cell>
          <cell r="AN7">
            <v>750</v>
          </cell>
          <cell r="AO7">
            <v>18000</v>
          </cell>
          <cell r="AP7">
            <v>88199.999999999985</v>
          </cell>
          <cell r="AQ7">
            <v>0</v>
          </cell>
          <cell r="AR7">
            <v>0</v>
          </cell>
          <cell r="AS7">
            <v>0</v>
          </cell>
          <cell r="AT7">
            <v>0</v>
          </cell>
          <cell r="AU7">
            <v>0</v>
          </cell>
          <cell r="AV7">
            <v>0</v>
          </cell>
          <cell r="AW7">
            <v>0</v>
          </cell>
          <cell r="AX7">
            <v>0</v>
          </cell>
          <cell r="AY7">
            <v>0</v>
          </cell>
          <cell r="AZ7">
            <v>0</v>
          </cell>
          <cell r="BA7">
            <v>0</v>
          </cell>
          <cell r="BB7">
            <v>0</v>
          </cell>
          <cell r="BC7">
            <v>0</v>
          </cell>
          <cell r="BE7">
            <v>8084.9999999999991</v>
          </cell>
          <cell r="BF7">
            <v>8084.9999999999991</v>
          </cell>
          <cell r="BG7">
            <v>8084.9999999999991</v>
          </cell>
          <cell r="BH7">
            <v>8084.9999999999991</v>
          </cell>
          <cell r="BI7">
            <v>8084.9999999999991</v>
          </cell>
          <cell r="BJ7">
            <v>8084.9999999999991</v>
          </cell>
          <cell r="BK7">
            <v>3674.9999999999995</v>
          </cell>
          <cell r="BL7">
            <v>8084.9999999999991</v>
          </cell>
          <cell r="BM7">
            <v>8084.9999999999991</v>
          </cell>
          <cell r="BN7">
            <v>8084.9999999999991</v>
          </cell>
          <cell r="BO7">
            <v>8084.9999999999991</v>
          </cell>
          <cell r="BP7">
            <v>3674.9999999999995</v>
          </cell>
          <cell r="BQ7">
            <v>88199.999999999985</v>
          </cell>
        </row>
        <row r="8">
          <cell r="AB8" t="str">
            <v>10080941S2539</v>
          </cell>
          <cell r="AC8">
            <v>1650</v>
          </cell>
          <cell r="AD8">
            <v>1650</v>
          </cell>
          <cell r="AE8">
            <v>1650</v>
          </cell>
          <cell r="AF8">
            <v>1650</v>
          </cell>
          <cell r="AG8">
            <v>1650</v>
          </cell>
          <cell r="AH8">
            <v>1650</v>
          </cell>
          <cell r="AI8">
            <v>750</v>
          </cell>
          <cell r="AJ8">
            <v>1650</v>
          </cell>
          <cell r="AK8">
            <v>1650</v>
          </cell>
          <cell r="AL8">
            <v>1650</v>
          </cell>
          <cell r="AM8">
            <v>1650</v>
          </cell>
          <cell r="AN8">
            <v>750</v>
          </cell>
          <cell r="AO8">
            <v>18000</v>
          </cell>
          <cell r="AP8">
            <v>161100</v>
          </cell>
          <cell r="AQ8">
            <v>0</v>
          </cell>
          <cell r="AR8">
            <v>0</v>
          </cell>
          <cell r="AS8">
            <v>0</v>
          </cell>
          <cell r="AT8">
            <v>0</v>
          </cell>
          <cell r="AU8">
            <v>0</v>
          </cell>
          <cell r="AV8">
            <v>0</v>
          </cell>
          <cell r="AW8">
            <v>0</v>
          </cell>
          <cell r="AX8">
            <v>0</v>
          </cell>
          <cell r="AY8">
            <v>0</v>
          </cell>
          <cell r="AZ8">
            <v>0</v>
          </cell>
          <cell r="BA8">
            <v>0</v>
          </cell>
          <cell r="BB8">
            <v>0</v>
          </cell>
          <cell r="BC8">
            <v>0</v>
          </cell>
          <cell r="BE8">
            <v>14767.499999999998</v>
          </cell>
          <cell r="BF8">
            <v>14767.499999999998</v>
          </cell>
          <cell r="BG8">
            <v>14767.499999999998</v>
          </cell>
          <cell r="BH8">
            <v>14767.499999999998</v>
          </cell>
          <cell r="BI8">
            <v>14767.499999999998</v>
          </cell>
          <cell r="BJ8">
            <v>14767.499999999998</v>
          </cell>
          <cell r="BK8">
            <v>6712.4999999999991</v>
          </cell>
          <cell r="BL8">
            <v>14767.499999999998</v>
          </cell>
          <cell r="BM8">
            <v>14767.499999999998</v>
          </cell>
          <cell r="BN8">
            <v>14767.499999999998</v>
          </cell>
          <cell r="BO8">
            <v>14767.499999999998</v>
          </cell>
          <cell r="BP8">
            <v>6712.4999999999991</v>
          </cell>
          <cell r="BQ8">
            <v>161099.99999999997</v>
          </cell>
        </row>
        <row r="9">
          <cell r="AB9" t="str">
            <v>10079699S2512</v>
          </cell>
          <cell r="AC9">
            <v>3300</v>
          </cell>
          <cell r="AD9">
            <v>3300</v>
          </cell>
          <cell r="AE9">
            <v>3300</v>
          </cell>
          <cell r="AF9">
            <v>3300</v>
          </cell>
          <cell r="AG9">
            <v>3300</v>
          </cell>
          <cell r="AH9">
            <v>3300</v>
          </cell>
          <cell r="AI9">
            <v>1500</v>
          </cell>
          <cell r="AJ9">
            <v>3300</v>
          </cell>
          <cell r="AK9">
            <v>3300</v>
          </cell>
          <cell r="AL9">
            <v>3300</v>
          </cell>
          <cell r="AM9">
            <v>3300</v>
          </cell>
          <cell r="AN9">
            <v>1500</v>
          </cell>
          <cell r="AO9">
            <v>36000</v>
          </cell>
          <cell r="AP9">
            <v>594</v>
          </cell>
          <cell r="AQ9">
            <v>0</v>
          </cell>
          <cell r="AR9">
            <v>0</v>
          </cell>
          <cell r="AS9">
            <v>0</v>
          </cell>
          <cell r="AT9">
            <v>0</v>
          </cell>
          <cell r="AU9">
            <v>0</v>
          </cell>
          <cell r="AV9">
            <v>0</v>
          </cell>
          <cell r="AW9">
            <v>0</v>
          </cell>
          <cell r="AX9">
            <v>0</v>
          </cell>
          <cell r="AY9">
            <v>0</v>
          </cell>
          <cell r="AZ9">
            <v>0</v>
          </cell>
          <cell r="BA9">
            <v>0</v>
          </cell>
          <cell r="BB9">
            <v>0</v>
          </cell>
          <cell r="BC9">
            <v>0</v>
          </cell>
          <cell r="BE9">
            <v>54.45</v>
          </cell>
          <cell r="BF9">
            <v>54.45</v>
          </cell>
          <cell r="BG9">
            <v>54.45</v>
          </cell>
          <cell r="BH9">
            <v>54.45</v>
          </cell>
          <cell r="BI9">
            <v>54.45</v>
          </cell>
          <cell r="BJ9">
            <v>54.45</v>
          </cell>
          <cell r="BK9">
            <v>24.75</v>
          </cell>
          <cell r="BL9">
            <v>54.45</v>
          </cell>
          <cell r="BM9">
            <v>54.45</v>
          </cell>
          <cell r="BN9">
            <v>54.45</v>
          </cell>
          <cell r="BO9">
            <v>54.45</v>
          </cell>
          <cell r="BP9">
            <v>24.75</v>
          </cell>
          <cell r="BQ9">
            <v>594</v>
          </cell>
        </row>
        <row r="10">
          <cell r="AB10" t="str">
            <v>10079706S883</v>
          </cell>
          <cell r="AC10">
            <v>0</v>
          </cell>
          <cell r="AD10">
            <v>0</v>
          </cell>
          <cell r="AE10">
            <v>0</v>
          </cell>
          <cell r="AF10">
            <v>6600</v>
          </cell>
          <cell r="AG10">
            <v>6600</v>
          </cell>
          <cell r="AH10">
            <v>6600</v>
          </cell>
          <cell r="AI10">
            <v>3000</v>
          </cell>
          <cell r="AJ10">
            <v>6600</v>
          </cell>
          <cell r="AK10">
            <v>6600</v>
          </cell>
          <cell r="AL10">
            <v>6600</v>
          </cell>
          <cell r="AM10">
            <v>6600</v>
          </cell>
          <cell r="AN10">
            <v>3000</v>
          </cell>
          <cell r="AO10">
            <v>52200</v>
          </cell>
          <cell r="AP10">
            <v>13107.42</v>
          </cell>
          <cell r="AQ10">
            <v>0</v>
          </cell>
          <cell r="AR10">
            <v>0</v>
          </cell>
          <cell r="AS10">
            <v>0</v>
          </cell>
          <cell r="AT10">
            <v>1076.4566603999999</v>
          </cell>
          <cell r="AU10">
            <v>1076.4566603999999</v>
          </cell>
          <cell r="AV10">
            <v>1076.4566603999999</v>
          </cell>
          <cell r="AW10">
            <v>489.29848199999998</v>
          </cell>
          <cell r="AX10">
            <v>1076.4566603999999</v>
          </cell>
          <cell r="AY10">
            <v>1076.4566603999999</v>
          </cell>
          <cell r="AZ10">
            <v>1076.4566603999999</v>
          </cell>
          <cell r="BA10">
            <v>1076.4566603999999</v>
          </cell>
          <cell r="BB10">
            <v>489.29848199999998</v>
          </cell>
          <cell r="BC10">
            <v>8513.7935868000004</v>
          </cell>
          <cell r="BE10">
            <v>0</v>
          </cell>
          <cell r="BF10">
            <v>0</v>
          </cell>
          <cell r="BG10">
            <v>0</v>
          </cell>
          <cell r="BH10">
            <v>1657.26</v>
          </cell>
          <cell r="BI10">
            <v>1657.26</v>
          </cell>
          <cell r="BJ10">
            <v>1657.26</v>
          </cell>
          <cell r="BK10">
            <v>753.3</v>
          </cell>
          <cell r="BL10">
            <v>1657.26</v>
          </cell>
          <cell r="BM10">
            <v>1657.26</v>
          </cell>
          <cell r="BN10">
            <v>1657.26</v>
          </cell>
          <cell r="BO10">
            <v>1657.26</v>
          </cell>
          <cell r="BP10">
            <v>753.3</v>
          </cell>
          <cell r="BQ10">
            <v>13107.42</v>
          </cell>
        </row>
        <row r="11">
          <cell r="AB11" t="str">
            <v>10079707S2512</v>
          </cell>
          <cell r="AC11">
            <v>3300</v>
          </cell>
          <cell r="AD11">
            <v>3300</v>
          </cell>
          <cell r="AE11">
            <v>3300</v>
          </cell>
          <cell r="AF11">
            <v>3300</v>
          </cell>
          <cell r="AG11">
            <v>3300</v>
          </cell>
          <cell r="AH11">
            <v>3300</v>
          </cell>
          <cell r="AI11">
            <v>1500</v>
          </cell>
          <cell r="AJ11">
            <v>3300</v>
          </cell>
          <cell r="AK11">
            <v>3300</v>
          </cell>
          <cell r="AL11">
            <v>3300</v>
          </cell>
          <cell r="AM11">
            <v>3300</v>
          </cell>
          <cell r="AN11">
            <v>1500</v>
          </cell>
          <cell r="AO11">
            <v>36000</v>
          </cell>
          <cell r="AP11">
            <v>3024</v>
          </cell>
          <cell r="AQ11">
            <v>0</v>
          </cell>
          <cell r="AR11">
            <v>0</v>
          </cell>
          <cell r="AS11">
            <v>0</v>
          </cell>
          <cell r="AT11">
            <v>0</v>
          </cell>
          <cell r="AU11">
            <v>0</v>
          </cell>
          <cell r="AV11">
            <v>0</v>
          </cell>
          <cell r="AW11">
            <v>0</v>
          </cell>
          <cell r="AX11">
            <v>0</v>
          </cell>
          <cell r="AY11">
            <v>0</v>
          </cell>
          <cell r="AZ11">
            <v>0</v>
          </cell>
          <cell r="BA11">
            <v>0</v>
          </cell>
          <cell r="BB11">
            <v>0</v>
          </cell>
          <cell r="BC11">
            <v>0</v>
          </cell>
          <cell r="BE11">
            <v>277.20000000000005</v>
          </cell>
          <cell r="BF11">
            <v>277.20000000000005</v>
          </cell>
          <cell r="BG11">
            <v>277.20000000000005</v>
          </cell>
          <cell r="BH11">
            <v>277.20000000000005</v>
          </cell>
          <cell r="BI11">
            <v>277.20000000000005</v>
          </cell>
          <cell r="BJ11">
            <v>277.20000000000005</v>
          </cell>
          <cell r="BK11">
            <v>126.00000000000001</v>
          </cell>
          <cell r="BL11">
            <v>277.20000000000005</v>
          </cell>
          <cell r="BM11">
            <v>277.20000000000005</v>
          </cell>
          <cell r="BN11">
            <v>277.20000000000005</v>
          </cell>
          <cell r="BO11">
            <v>277.20000000000005</v>
          </cell>
          <cell r="BP11">
            <v>126.00000000000001</v>
          </cell>
          <cell r="BQ11">
            <v>3024</v>
          </cell>
        </row>
        <row r="12">
          <cell r="AB12" t="str">
            <v>10079708S2803</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E12">
            <v>0</v>
          </cell>
          <cell r="BF12">
            <v>0</v>
          </cell>
          <cell r="BG12">
            <v>0</v>
          </cell>
          <cell r="BH12">
            <v>0</v>
          </cell>
          <cell r="BI12">
            <v>0</v>
          </cell>
          <cell r="BJ12">
            <v>0</v>
          </cell>
          <cell r="BK12">
            <v>0</v>
          </cell>
          <cell r="BL12">
            <v>0</v>
          </cell>
          <cell r="BM12">
            <v>0</v>
          </cell>
          <cell r="BN12">
            <v>0</v>
          </cell>
          <cell r="BO12">
            <v>0</v>
          </cell>
          <cell r="BP12">
            <v>0</v>
          </cell>
          <cell r="BQ12">
            <v>0</v>
          </cell>
        </row>
        <row r="13">
          <cell r="AB13" t="str">
            <v>10079709S2803</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E13">
            <v>0</v>
          </cell>
          <cell r="BF13">
            <v>0</v>
          </cell>
          <cell r="BG13">
            <v>0</v>
          </cell>
          <cell r="BH13">
            <v>0</v>
          </cell>
          <cell r="BI13">
            <v>0</v>
          </cell>
          <cell r="BJ13">
            <v>0</v>
          </cell>
          <cell r="BK13">
            <v>0</v>
          </cell>
          <cell r="BL13">
            <v>0</v>
          </cell>
          <cell r="BM13">
            <v>0</v>
          </cell>
          <cell r="BN13">
            <v>0</v>
          </cell>
          <cell r="BO13">
            <v>0</v>
          </cell>
          <cell r="BP13">
            <v>0</v>
          </cell>
          <cell r="BQ13">
            <v>0</v>
          </cell>
        </row>
        <row r="14">
          <cell r="AB14" t="str">
            <v>10079711S2115</v>
          </cell>
          <cell r="AC14">
            <v>1650</v>
          </cell>
          <cell r="AD14">
            <v>1650</v>
          </cell>
          <cell r="AE14">
            <v>1650</v>
          </cell>
          <cell r="AF14">
            <v>1650</v>
          </cell>
          <cell r="AG14">
            <v>1650</v>
          </cell>
          <cell r="AH14">
            <v>1650</v>
          </cell>
          <cell r="AI14">
            <v>750</v>
          </cell>
          <cell r="AJ14">
            <v>1650</v>
          </cell>
          <cell r="AK14">
            <v>1650</v>
          </cell>
          <cell r="AL14">
            <v>1650</v>
          </cell>
          <cell r="AM14">
            <v>1650</v>
          </cell>
          <cell r="AN14">
            <v>750</v>
          </cell>
          <cell r="AO14">
            <v>18000</v>
          </cell>
          <cell r="AP14">
            <v>4980.6000000000004</v>
          </cell>
          <cell r="AQ14">
            <v>0</v>
          </cell>
          <cell r="AR14">
            <v>0</v>
          </cell>
          <cell r="AS14">
            <v>0</v>
          </cell>
          <cell r="AT14">
            <v>0</v>
          </cell>
          <cell r="AU14">
            <v>0</v>
          </cell>
          <cell r="AV14">
            <v>0</v>
          </cell>
          <cell r="AW14">
            <v>0</v>
          </cell>
          <cell r="AX14">
            <v>0</v>
          </cell>
          <cell r="AY14">
            <v>0</v>
          </cell>
          <cell r="AZ14">
            <v>0</v>
          </cell>
          <cell r="BA14">
            <v>0</v>
          </cell>
          <cell r="BB14">
            <v>0</v>
          </cell>
          <cell r="BC14">
            <v>0</v>
          </cell>
          <cell r="BE14">
            <v>456.55500000000001</v>
          </cell>
          <cell r="BF14">
            <v>456.55500000000001</v>
          </cell>
          <cell r="BG14">
            <v>456.55500000000001</v>
          </cell>
          <cell r="BH14">
            <v>456.55500000000001</v>
          </cell>
          <cell r="BI14">
            <v>456.55500000000001</v>
          </cell>
          <cell r="BJ14">
            <v>456.55500000000001</v>
          </cell>
          <cell r="BK14">
            <v>207.52500000000001</v>
          </cell>
          <cell r="BL14">
            <v>456.55500000000001</v>
          </cell>
          <cell r="BM14">
            <v>456.55500000000001</v>
          </cell>
          <cell r="BN14">
            <v>456.55500000000001</v>
          </cell>
          <cell r="BO14">
            <v>456.55500000000001</v>
          </cell>
          <cell r="BP14">
            <v>207.52500000000001</v>
          </cell>
          <cell r="BQ14">
            <v>4980.5999999999995</v>
          </cell>
        </row>
        <row r="15">
          <cell r="AB15" t="str">
            <v>10079713S0974</v>
          </cell>
          <cell r="AC15">
            <v>1650</v>
          </cell>
          <cell r="AD15">
            <v>1650</v>
          </cell>
          <cell r="AE15">
            <v>1650</v>
          </cell>
          <cell r="AF15">
            <v>1650</v>
          </cell>
          <cell r="AG15">
            <v>1650</v>
          </cell>
          <cell r="AH15">
            <v>1650</v>
          </cell>
          <cell r="AI15">
            <v>750</v>
          </cell>
          <cell r="AJ15">
            <v>1650</v>
          </cell>
          <cell r="AK15">
            <v>1650</v>
          </cell>
          <cell r="AL15">
            <v>1650</v>
          </cell>
          <cell r="AM15">
            <v>1650</v>
          </cell>
          <cell r="AN15">
            <v>750</v>
          </cell>
          <cell r="AO15">
            <v>18000</v>
          </cell>
          <cell r="AP15">
            <v>15274.800000000001</v>
          </cell>
          <cell r="AQ15">
            <v>0</v>
          </cell>
          <cell r="AR15">
            <v>0</v>
          </cell>
          <cell r="AS15">
            <v>0</v>
          </cell>
          <cell r="AT15">
            <v>0</v>
          </cell>
          <cell r="AU15">
            <v>0</v>
          </cell>
          <cell r="AV15">
            <v>0</v>
          </cell>
          <cell r="AW15">
            <v>0</v>
          </cell>
          <cell r="AX15">
            <v>0</v>
          </cell>
          <cell r="AY15">
            <v>0</v>
          </cell>
          <cell r="AZ15">
            <v>0</v>
          </cell>
          <cell r="BA15">
            <v>0</v>
          </cell>
          <cell r="BB15">
            <v>0</v>
          </cell>
          <cell r="BC15">
            <v>0</v>
          </cell>
          <cell r="BE15">
            <v>1400.19</v>
          </cell>
          <cell r="BF15">
            <v>1400.19</v>
          </cell>
          <cell r="BG15">
            <v>1400.19</v>
          </cell>
          <cell r="BH15">
            <v>1400.19</v>
          </cell>
          <cell r="BI15">
            <v>1400.19</v>
          </cell>
          <cell r="BJ15">
            <v>1400.19</v>
          </cell>
          <cell r="BK15">
            <v>636.45000000000005</v>
          </cell>
          <cell r="BL15">
            <v>1400.19</v>
          </cell>
          <cell r="BM15">
            <v>1400.19</v>
          </cell>
          <cell r="BN15">
            <v>1400.19</v>
          </cell>
          <cell r="BO15">
            <v>1400.19</v>
          </cell>
          <cell r="BP15">
            <v>636.45000000000005</v>
          </cell>
          <cell r="BQ15">
            <v>15274.800000000005</v>
          </cell>
        </row>
        <row r="16">
          <cell r="AB16" t="str">
            <v>10080103S2803</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E16">
            <v>0</v>
          </cell>
          <cell r="BF16">
            <v>0</v>
          </cell>
          <cell r="BG16">
            <v>0</v>
          </cell>
          <cell r="BH16">
            <v>0</v>
          </cell>
          <cell r="BI16">
            <v>0</v>
          </cell>
          <cell r="BJ16">
            <v>0</v>
          </cell>
          <cell r="BK16">
            <v>0</v>
          </cell>
          <cell r="BL16">
            <v>0</v>
          </cell>
          <cell r="BM16">
            <v>0</v>
          </cell>
          <cell r="BN16">
            <v>0</v>
          </cell>
          <cell r="BO16">
            <v>0</v>
          </cell>
          <cell r="BP16">
            <v>0</v>
          </cell>
          <cell r="BQ16">
            <v>0</v>
          </cell>
        </row>
        <row r="17">
          <cell r="AB17" t="str">
            <v>10080105S2803</v>
          </cell>
          <cell r="AC17">
            <v>0</v>
          </cell>
          <cell r="AD17">
            <v>0</v>
          </cell>
          <cell r="AE17">
            <v>0</v>
          </cell>
          <cell r="AF17">
            <v>1650</v>
          </cell>
          <cell r="AG17">
            <v>1650</v>
          </cell>
          <cell r="AH17">
            <v>1650</v>
          </cell>
          <cell r="AI17">
            <v>750</v>
          </cell>
          <cell r="AJ17">
            <v>1650</v>
          </cell>
          <cell r="AK17">
            <v>1650</v>
          </cell>
          <cell r="AL17">
            <v>1650</v>
          </cell>
          <cell r="AM17">
            <v>1650</v>
          </cell>
          <cell r="AN17">
            <v>750</v>
          </cell>
          <cell r="AO17">
            <v>13050</v>
          </cell>
          <cell r="AP17">
            <v>5755.05</v>
          </cell>
          <cell r="AQ17">
            <v>0</v>
          </cell>
          <cell r="AR17">
            <v>0</v>
          </cell>
          <cell r="AS17">
            <v>0</v>
          </cell>
          <cell r="AT17">
            <v>108.56974589999999</v>
          </cell>
          <cell r="AU17">
            <v>108.56974589999999</v>
          </cell>
          <cell r="AV17">
            <v>108.56974589999999</v>
          </cell>
          <cell r="AW17">
            <v>49.349884499999995</v>
          </cell>
          <cell r="AX17">
            <v>108.56974589999999</v>
          </cell>
          <cell r="AY17">
            <v>108.56974589999999</v>
          </cell>
          <cell r="AZ17">
            <v>108.56974589999999</v>
          </cell>
          <cell r="BA17">
            <v>108.56974589999999</v>
          </cell>
          <cell r="BB17">
            <v>49.349884499999995</v>
          </cell>
          <cell r="BC17">
            <v>858.68799030000002</v>
          </cell>
          <cell r="BE17">
            <v>0</v>
          </cell>
          <cell r="BF17">
            <v>0</v>
          </cell>
          <cell r="BG17">
            <v>0</v>
          </cell>
          <cell r="BH17">
            <v>727.65</v>
          </cell>
          <cell r="BI17">
            <v>727.65</v>
          </cell>
          <cell r="BJ17">
            <v>727.65</v>
          </cell>
          <cell r="BK17">
            <v>330.75</v>
          </cell>
          <cell r="BL17">
            <v>727.65</v>
          </cell>
          <cell r="BM17">
            <v>727.65</v>
          </cell>
          <cell r="BN17">
            <v>727.65</v>
          </cell>
          <cell r="BO17">
            <v>727.65</v>
          </cell>
          <cell r="BP17">
            <v>330.75</v>
          </cell>
          <cell r="BQ17">
            <v>5755.0499999999993</v>
          </cell>
        </row>
        <row r="18">
          <cell r="AB18" t="str">
            <v>10080106S2803</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E18">
            <v>0</v>
          </cell>
          <cell r="BF18">
            <v>0</v>
          </cell>
          <cell r="BG18">
            <v>0</v>
          </cell>
          <cell r="BH18">
            <v>0</v>
          </cell>
          <cell r="BI18">
            <v>0</v>
          </cell>
          <cell r="BJ18">
            <v>0</v>
          </cell>
          <cell r="BK18">
            <v>0</v>
          </cell>
          <cell r="BL18">
            <v>0</v>
          </cell>
          <cell r="BM18">
            <v>0</v>
          </cell>
          <cell r="BN18">
            <v>0</v>
          </cell>
          <cell r="BO18">
            <v>0</v>
          </cell>
          <cell r="BP18">
            <v>0</v>
          </cell>
          <cell r="BQ18">
            <v>0</v>
          </cell>
        </row>
        <row r="19">
          <cell r="AB19" t="str">
            <v>10080107S2803</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E19">
            <v>0</v>
          </cell>
          <cell r="BF19">
            <v>0</v>
          </cell>
          <cell r="BG19">
            <v>0</v>
          </cell>
          <cell r="BH19">
            <v>0</v>
          </cell>
          <cell r="BI19">
            <v>0</v>
          </cell>
          <cell r="BJ19">
            <v>0</v>
          </cell>
          <cell r="BK19">
            <v>0</v>
          </cell>
          <cell r="BL19">
            <v>0</v>
          </cell>
          <cell r="BM19">
            <v>0</v>
          </cell>
          <cell r="BN19">
            <v>0</v>
          </cell>
          <cell r="BO19">
            <v>0</v>
          </cell>
          <cell r="BP19">
            <v>0</v>
          </cell>
          <cell r="BQ19">
            <v>0</v>
          </cell>
        </row>
        <row r="20">
          <cell r="AB20" t="str">
            <v>10080109S2803</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E20">
            <v>0</v>
          </cell>
          <cell r="BF20">
            <v>0</v>
          </cell>
          <cell r="BG20">
            <v>0</v>
          </cell>
          <cell r="BH20">
            <v>0</v>
          </cell>
          <cell r="BI20">
            <v>0</v>
          </cell>
          <cell r="BJ20">
            <v>0</v>
          </cell>
          <cell r="BK20">
            <v>0</v>
          </cell>
          <cell r="BL20">
            <v>0</v>
          </cell>
          <cell r="BM20">
            <v>0</v>
          </cell>
          <cell r="BN20">
            <v>0</v>
          </cell>
          <cell r="BO20">
            <v>0</v>
          </cell>
          <cell r="BP20">
            <v>0</v>
          </cell>
          <cell r="BQ20">
            <v>0</v>
          </cell>
        </row>
        <row r="21">
          <cell r="AB21" t="str">
            <v>10080110S2803</v>
          </cell>
          <cell r="AC21">
            <v>0</v>
          </cell>
          <cell r="AD21">
            <v>0</v>
          </cell>
          <cell r="AE21">
            <v>0</v>
          </cell>
          <cell r="AF21">
            <v>3300</v>
          </cell>
          <cell r="AG21">
            <v>3300</v>
          </cell>
          <cell r="AH21">
            <v>3300</v>
          </cell>
          <cell r="AI21">
            <v>1500</v>
          </cell>
          <cell r="AJ21">
            <v>3300</v>
          </cell>
          <cell r="AK21">
            <v>3300</v>
          </cell>
          <cell r="AL21">
            <v>3300</v>
          </cell>
          <cell r="AM21">
            <v>3300</v>
          </cell>
          <cell r="AN21">
            <v>1500</v>
          </cell>
          <cell r="AO21">
            <v>26100</v>
          </cell>
          <cell r="AP21">
            <v>10701</v>
          </cell>
          <cell r="AQ21">
            <v>0</v>
          </cell>
          <cell r="AR21">
            <v>0</v>
          </cell>
          <cell r="AS21">
            <v>0</v>
          </cell>
          <cell r="AT21">
            <v>433.60943999999995</v>
          </cell>
          <cell r="AU21">
            <v>433.60943999999995</v>
          </cell>
          <cell r="AV21">
            <v>433.60943999999995</v>
          </cell>
          <cell r="AW21">
            <v>197.09519999999998</v>
          </cell>
          <cell r="AX21">
            <v>433.60943999999995</v>
          </cell>
          <cell r="AY21">
            <v>433.60943999999995</v>
          </cell>
          <cell r="AZ21">
            <v>433.60943999999995</v>
          </cell>
          <cell r="BA21">
            <v>433.60943999999995</v>
          </cell>
          <cell r="BB21">
            <v>197.09519999999998</v>
          </cell>
          <cell r="BC21">
            <v>3429.4564799999998</v>
          </cell>
          <cell r="BE21">
            <v>0</v>
          </cell>
          <cell r="BF21">
            <v>0</v>
          </cell>
          <cell r="BG21">
            <v>0</v>
          </cell>
          <cell r="BH21">
            <v>1353</v>
          </cell>
          <cell r="BI21">
            <v>1353</v>
          </cell>
          <cell r="BJ21">
            <v>1353</v>
          </cell>
          <cell r="BK21">
            <v>615</v>
          </cell>
          <cell r="BL21">
            <v>1353</v>
          </cell>
          <cell r="BM21">
            <v>1353</v>
          </cell>
          <cell r="BN21">
            <v>1353</v>
          </cell>
          <cell r="BO21">
            <v>1353</v>
          </cell>
          <cell r="BP21">
            <v>615</v>
          </cell>
          <cell r="BQ21">
            <v>10701</v>
          </cell>
        </row>
        <row r="22">
          <cell r="AB22" t="str">
            <v>10080111S2803</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E22">
            <v>0</v>
          </cell>
          <cell r="BF22">
            <v>0</v>
          </cell>
          <cell r="BG22">
            <v>0</v>
          </cell>
          <cell r="BH22">
            <v>0</v>
          </cell>
          <cell r="BI22">
            <v>0</v>
          </cell>
          <cell r="BJ22">
            <v>0</v>
          </cell>
          <cell r="BK22">
            <v>0</v>
          </cell>
          <cell r="BL22">
            <v>0</v>
          </cell>
          <cell r="BM22">
            <v>0</v>
          </cell>
          <cell r="BN22">
            <v>0</v>
          </cell>
          <cell r="BO22">
            <v>0</v>
          </cell>
          <cell r="BP22">
            <v>0</v>
          </cell>
          <cell r="BQ22">
            <v>0</v>
          </cell>
        </row>
        <row r="23">
          <cell r="AB23" t="str">
            <v>10080112S2803</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E23">
            <v>0</v>
          </cell>
          <cell r="BF23">
            <v>0</v>
          </cell>
          <cell r="BG23">
            <v>0</v>
          </cell>
          <cell r="BH23">
            <v>0</v>
          </cell>
          <cell r="BI23">
            <v>0</v>
          </cell>
          <cell r="BJ23">
            <v>0</v>
          </cell>
          <cell r="BK23">
            <v>0</v>
          </cell>
          <cell r="BL23">
            <v>0</v>
          </cell>
          <cell r="BM23">
            <v>0</v>
          </cell>
          <cell r="BN23">
            <v>0</v>
          </cell>
          <cell r="BO23">
            <v>0</v>
          </cell>
          <cell r="BP23">
            <v>0</v>
          </cell>
          <cell r="BQ23">
            <v>0</v>
          </cell>
        </row>
        <row r="24">
          <cell r="AB24" t="str">
            <v>10079697S2538</v>
          </cell>
          <cell r="AC24">
            <v>1650</v>
          </cell>
          <cell r="AD24">
            <v>1650</v>
          </cell>
          <cell r="AE24">
            <v>1650</v>
          </cell>
          <cell r="AF24">
            <v>1650</v>
          </cell>
          <cell r="AG24">
            <v>1650</v>
          </cell>
          <cell r="AH24">
            <v>1650</v>
          </cell>
          <cell r="AI24">
            <v>750</v>
          </cell>
          <cell r="AJ24">
            <v>1650</v>
          </cell>
          <cell r="AK24">
            <v>1650</v>
          </cell>
          <cell r="AL24">
            <v>1650</v>
          </cell>
          <cell r="AM24">
            <v>1650</v>
          </cell>
          <cell r="AN24">
            <v>750</v>
          </cell>
          <cell r="AO24">
            <v>18000</v>
          </cell>
          <cell r="AP24">
            <v>110880</v>
          </cell>
          <cell r="AQ24">
            <v>0</v>
          </cell>
          <cell r="AR24">
            <v>0</v>
          </cell>
          <cell r="AS24">
            <v>0</v>
          </cell>
          <cell r="AT24">
            <v>0</v>
          </cell>
          <cell r="AU24">
            <v>0</v>
          </cell>
          <cell r="AV24">
            <v>0</v>
          </cell>
          <cell r="AW24">
            <v>0</v>
          </cell>
          <cell r="AX24">
            <v>0</v>
          </cell>
          <cell r="AY24">
            <v>0</v>
          </cell>
          <cell r="AZ24">
            <v>0</v>
          </cell>
          <cell r="BA24">
            <v>0</v>
          </cell>
          <cell r="BB24">
            <v>0</v>
          </cell>
          <cell r="BC24">
            <v>0</v>
          </cell>
          <cell r="BE24">
            <v>10164</v>
          </cell>
          <cell r="BF24">
            <v>10164</v>
          </cell>
          <cell r="BG24">
            <v>10164</v>
          </cell>
          <cell r="BH24">
            <v>10164</v>
          </cell>
          <cell r="BI24">
            <v>10164</v>
          </cell>
          <cell r="BJ24">
            <v>10164</v>
          </cell>
          <cell r="BK24">
            <v>4620</v>
          </cell>
          <cell r="BL24">
            <v>10164</v>
          </cell>
          <cell r="BM24">
            <v>10164</v>
          </cell>
          <cell r="BN24">
            <v>10164</v>
          </cell>
          <cell r="BO24">
            <v>10164</v>
          </cell>
          <cell r="BP24">
            <v>4620</v>
          </cell>
          <cell r="BQ24">
            <v>110880</v>
          </cell>
        </row>
        <row r="25">
          <cell r="AB25" t="str">
            <v>10079698S2538</v>
          </cell>
          <cell r="AC25">
            <v>1650</v>
          </cell>
          <cell r="AD25">
            <v>1650</v>
          </cell>
          <cell r="AE25">
            <v>1650</v>
          </cell>
          <cell r="AF25">
            <v>1650</v>
          </cell>
          <cell r="AG25">
            <v>1650</v>
          </cell>
          <cell r="AH25">
            <v>1650</v>
          </cell>
          <cell r="AI25">
            <v>750</v>
          </cell>
          <cell r="AJ25">
            <v>1650</v>
          </cell>
          <cell r="AK25">
            <v>1650</v>
          </cell>
          <cell r="AL25">
            <v>1650</v>
          </cell>
          <cell r="AM25">
            <v>1650</v>
          </cell>
          <cell r="AN25">
            <v>750</v>
          </cell>
          <cell r="AO25">
            <v>18000</v>
          </cell>
          <cell r="AP25">
            <v>232020</v>
          </cell>
          <cell r="AQ25">
            <v>0</v>
          </cell>
          <cell r="AR25">
            <v>0</v>
          </cell>
          <cell r="AS25">
            <v>0</v>
          </cell>
          <cell r="AT25">
            <v>0</v>
          </cell>
          <cell r="AU25">
            <v>0</v>
          </cell>
          <cell r="AV25">
            <v>0</v>
          </cell>
          <cell r="AW25">
            <v>0</v>
          </cell>
          <cell r="AX25">
            <v>0</v>
          </cell>
          <cell r="AY25">
            <v>0</v>
          </cell>
          <cell r="AZ25">
            <v>0</v>
          </cell>
          <cell r="BA25">
            <v>0</v>
          </cell>
          <cell r="BB25">
            <v>0</v>
          </cell>
          <cell r="BC25">
            <v>0</v>
          </cell>
          <cell r="BE25">
            <v>21268.5</v>
          </cell>
          <cell r="BF25">
            <v>21268.5</v>
          </cell>
          <cell r="BG25">
            <v>21268.5</v>
          </cell>
          <cell r="BH25">
            <v>21268.5</v>
          </cell>
          <cell r="BI25">
            <v>21268.5</v>
          </cell>
          <cell r="BJ25">
            <v>21268.5</v>
          </cell>
          <cell r="BK25">
            <v>9667.5</v>
          </cell>
          <cell r="BL25">
            <v>21268.5</v>
          </cell>
          <cell r="BM25">
            <v>21268.5</v>
          </cell>
          <cell r="BN25">
            <v>21268.5</v>
          </cell>
          <cell r="BO25">
            <v>21268.5</v>
          </cell>
          <cell r="BP25">
            <v>9667.5</v>
          </cell>
          <cell r="BQ25">
            <v>232020</v>
          </cell>
        </row>
        <row r="26">
          <cell r="AB26" t="str">
            <v>10175127S2543</v>
          </cell>
          <cell r="AC26">
            <v>0</v>
          </cell>
          <cell r="AD26">
            <v>0</v>
          </cell>
          <cell r="AE26">
            <v>0</v>
          </cell>
          <cell r="AF26">
            <v>0</v>
          </cell>
          <cell r="AG26">
            <v>1650</v>
          </cell>
          <cell r="AH26">
            <v>1650</v>
          </cell>
          <cell r="AI26">
            <v>750</v>
          </cell>
          <cell r="AJ26">
            <v>1650</v>
          </cell>
          <cell r="AK26">
            <v>1650</v>
          </cell>
          <cell r="AL26">
            <v>1650</v>
          </cell>
          <cell r="AM26">
            <v>1650</v>
          </cell>
          <cell r="AN26">
            <v>750</v>
          </cell>
          <cell r="AO26">
            <v>11400</v>
          </cell>
          <cell r="AP26">
            <v>589621.68000000005</v>
          </cell>
          <cell r="AQ26">
            <v>0</v>
          </cell>
          <cell r="AR26">
            <v>0</v>
          </cell>
          <cell r="AS26">
            <v>0</v>
          </cell>
          <cell r="AT26">
            <v>0</v>
          </cell>
          <cell r="AU26">
            <v>29338.946384220006</v>
          </cell>
          <cell r="AV26">
            <v>29338.946384220006</v>
          </cell>
          <cell r="AW26">
            <v>13335.884720100003</v>
          </cell>
          <cell r="AX26">
            <v>29338.946384220006</v>
          </cell>
          <cell r="AY26">
            <v>29338.946384220006</v>
          </cell>
          <cell r="AZ26">
            <v>29338.946384220006</v>
          </cell>
          <cell r="BA26">
            <v>29338.946384220006</v>
          </cell>
          <cell r="BB26">
            <v>13335.884720100003</v>
          </cell>
          <cell r="BC26">
            <v>202705.44774552004</v>
          </cell>
          <cell r="BE26">
            <v>0</v>
          </cell>
          <cell r="BF26">
            <v>0</v>
          </cell>
          <cell r="BG26">
            <v>0</v>
          </cell>
          <cell r="BH26">
            <v>0</v>
          </cell>
          <cell r="BI26">
            <v>85339.98000000001</v>
          </cell>
          <cell r="BJ26">
            <v>85339.98000000001</v>
          </cell>
          <cell r="BK26">
            <v>38790.9</v>
          </cell>
          <cell r="BL26">
            <v>85339.98000000001</v>
          </cell>
          <cell r="BM26">
            <v>85339.98000000001</v>
          </cell>
          <cell r="BN26">
            <v>85339.98000000001</v>
          </cell>
          <cell r="BO26">
            <v>85339.98000000001</v>
          </cell>
          <cell r="BP26">
            <v>38790.9</v>
          </cell>
          <cell r="BQ26">
            <v>589621.68000000005</v>
          </cell>
        </row>
        <row r="27">
          <cell r="AB27" t="str">
            <v>100797046111</v>
          </cell>
          <cell r="AC27">
            <v>1650</v>
          </cell>
          <cell r="AD27">
            <v>1650</v>
          </cell>
          <cell r="AE27">
            <v>1650</v>
          </cell>
          <cell r="AF27">
            <v>0</v>
          </cell>
          <cell r="AG27">
            <v>0</v>
          </cell>
          <cell r="AH27">
            <v>0</v>
          </cell>
          <cell r="AI27">
            <v>0</v>
          </cell>
          <cell r="AJ27">
            <v>0</v>
          </cell>
          <cell r="AK27">
            <v>0</v>
          </cell>
          <cell r="AL27">
            <v>0</v>
          </cell>
          <cell r="AM27">
            <v>0</v>
          </cell>
          <cell r="AN27">
            <v>0</v>
          </cell>
          <cell r="AO27">
            <v>4950</v>
          </cell>
          <cell r="AP27">
            <v>14504.919000000002</v>
          </cell>
          <cell r="AQ27">
            <v>0</v>
          </cell>
          <cell r="AR27">
            <v>0</v>
          </cell>
          <cell r="AS27">
            <v>0</v>
          </cell>
          <cell r="AT27">
            <v>0</v>
          </cell>
          <cell r="AU27">
            <v>0</v>
          </cell>
          <cell r="AV27">
            <v>0</v>
          </cell>
          <cell r="AW27">
            <v>0</v>
          </cell>
          <cell r="AX27">
            <v>0</v>
          </cell>
          <cell r="AY27">
            <v>0</v>
          </cell>
          <cell r="AZ27">
            <v>0</v>
          </cell>
          <cell r="BA27">
            <v>0</v>
          </cell>
          <cell r="BB27">
            <v>0</v>
          </cell>
          <cell r="BC27">
            <v>0</v>
          </cell>
          <cell r="BE27">
            <v>4834.9730000000009</v>
          </cell>
          <cell r="BF27">
            <v>4834.9730000000009</v>
          </cell>
          <cell r="BG27">
            <v>4834.9730000000009</v>
          </cell>
          <cell r="BH27">
            <v>0</v>
          </cell>
          <cell r="BI27">
            <v>0</v>
          </cell>
          <cell r="BJ27">
            <v>0</v>
          </cell>
          <cell r="BK27">
            <v>0</v>
          </cell>
          <cell r="BL27">
            <v>0</v>
          </cell>
          <cell r="BM27">
            <v>0</v>
          </cell>
          <cell r="BN27">
            <v>0</v>
          </cell>
          <cell r="BO27">
            <v>0</v>
          </cell>
          <cell r="BP27">
            <v>0</v>
          </cell>
          <cell r="BQ27">
            <v>14504.919000000002</v>
          </cell>
        </row>
        <row r="28">
          <cell r="AB28" t="str">
            <v>100797056111</v>
          </cell>
          <cell r="AC28">
            <v>3300</v>
          </cell>
          <cell r="AD28">
            <v>3300</v>
          </cell>
          <cell r="AE28">
            <v>3300</v>
          </cell>
          <cell r="AF28">
            <v>0</v>
          </cell>
          <cell r="AG28">
            <v>0</v>
          </cell>
          <cell r="AH28">
            <v>0</v>
          </cell>
          <cell r="AI28">
            <v>0</v>
          </cell>
          <cell r="AJ28">
            <v>0</v>
          </cell>
          <cell r="AK28">
            <v>0</v>
          </cell>
          <cell r="AL28">
            <v>0</v>
          </cell>
          <cell r="AM28">
            <v>0</v>
          </cell>
          <cell r="AN28">
            <v>0</v>
          </cell>
          <cell r="AO28">
            <v>9900</v>
          </cell>
          <cell r="AP28">
            <v>20277.518249999997</v>
          </cell>
          <cell r="AQ28">
            <v>0</v>
          </cell>
          <cell r="AR28">
            <v>0</v>
          </cell>
          <cell r="AS28">
            <v>0</v>
          </cell>
          <cell r="AT28">
            <v>0</v>
          </cell>
          <cell r="AU28">
            <v>0</v>
          </cell>
          <cell r="AV28">
            <v>0</v>
          </cell>
          <cell r="AW28">
            <v>0</v>
          </cell>
          <cell r="AX28">
            <v>0</v>
          </cell>
          <cell r="AY28">
            <v>0</v>
          </cell>
          <cell r="AZ28">
            <v>0</v>
          </cell>
          <cell r="BA28">
            <v>0</v>
          </cell>
          <cell r="BB28">
            <v>0</v>
          </cell>
          <cell r="BC28">
            <v>0</v>
          </cell>
          <cell r="BE28">
            <v>6759.1727499999997</v>
          </cell>
          <cell r="BF28">
            <v>6759.1727499999997</v>
          </cell>
          <cell r="BG28">
            <v>6759.1727499999997</v>
          </cell>
          <cell r="BH28">
            <v>0</v>
          </cell>
          <cell r="BI28">
            <v>0</v>
          </cell>
          <cell r="BJ28">
            <v>0</v>
          </cell>
          <cell r="BK28">
            <v>0</v>
          </cell>
          <cell r="BL28">
            <v>0</v>
          </cell>
          <cell r="BM28">
            <v>0</v>
          </cell>
          <cell r="BN28">
            <v>0</v>
          </cell>
          <cell r="BO28">
            <v>0</v>
          </cell>
          <cell r="BP28">
            <v>0</v>
          </cell>
          <cell r="BQ28">
            <v>20277.518250000001</v>
          </cell>
        </row>
        <row r="29">
          <cell r="AB29" t="str">
            <v>100797106111</v>
          </cell>
          <cell r="AC29">
            <v>1650</v>
          </cell>
          <cell r="AD29">
            <v>1650</v>
          </cell>
          <cell r="AE29">
            <v>1650</v>
          </cell>
          <cell r="AF29">
            <v>1650</v>
          </cell>
          <cell r="AG29">
            <v>1650</v>
          </cell>
          <cell r="AH29">
            <v>1650</v>
          </cell>
          <cell r="AI29">
            <v>750</v>
          </cell>
          <cell r="AJ29">
            <v>1650</v>
          </cell>
          <cell r="AK29">
            <v>1650</v>
          </cell>
          <cell r="AL29">
            <v>1650</v>
          </cell>
          <cell r="AM29">
            <v>1650</v>
          </cell>
          <cell r="AN29">
            <v>750</v>
          </cell>
          <cell r="AO29">
            <v>18000</v>
          </cell>
          <cell r="AP29">
            <v>262135.45500000002</v>
          </cell>
          <cell r="AQ29">
            <v>0</v>
          </cell>
          <cell r="AR29">
            <v>0</v>
          </cell>
          <cell r="AS29">
            <v>0</v>
          </cell>
          <cell r="AT29">
            <v>0</v>
          </cell>
          <cell r="AU29">
            <v>0</v>
          </cell>
          <cell r="AV29">
            <v>0</v>
          </cell>
          <cell r="AW29">
            <v>0</v>
          </cell>
          <cell r="AX29">
            <v>0</v>
          </cell>
          <cell r="AY29">
            <v>0</v>
          </cell>
          <cell r="AZ29">
            <v>0</v>
          </cell>
          <cell r="BA29">
            <v>0</v>
          </cell>
          <cell r="BB29">
            <v>0</v>
          </cell>
          <cell r="BC29">
            <v>0</v>
          </cell>
          <cell r="BE29">
            <v>24029.083375000002</v>
          </cell>
          <cell r="BF29">
            <v>24029.083375000002</v>
          </cell>
          <cell r="BG29">
            <v>24029.083375000002</v>
          </cell>
          <cell r="BH29">
            <v>24029.083375000002</v>
          </cell>
          <cell r="BI29">
            <v>24029.083375000002</v>
          </cell>
          <cell r="BJ29">
            <v>24029.083375000002</v>
          </cell>
          <cell r="BK29">
            <v>10922.310625</v>
          </cell>
          <cell r="BL29">
            <v>24029.083375000002</v>
          </cell>
          <cell r="BM29">
            <v>24029.083375000002</v>
          </cell>
          <cell r="BN29">
            <v>24029.083375000002</v>
          </cell>
          <cell r="BO29">
            <v>24029.083375000002</v>
          </cell>
          <cell r="BP29">
            <v>10922.310625</v>
          </cell>
          <cell r="BQ29">
            <v>262135.45499999999</v>
          </cell>
        </row>
        <row r="30">
          <cell r="AB30" t="str">
            <v>100797006111</v>
          </cell>
          <cell r="AC30">
            <v>1650</v>
          </cell>
          <cell r="AD30">
            <v>1650</v>
          </cell>
          <cell r="AE30">
            <v>1650</v>
          </cell>
          <cell r="AF30">
            <v>1650</v>
          </cell>
          <cell r="AG30">
            <v>1650</v>
          </cell>
          <cell r="AH30">
            <v>1650</v>
          </cell>
          <cell r="AI30">
            <v>750</v>
          </cell>
          <cell r="AJ30">
            <v>1650</v>
          </cell>
          <cell r="AK30">
            <v>1650</v>
          </cell>
          <cell r="AL30">
            <v>1650</v>
          </cell>
          <cell r="AM30">
            <v>1650</v>
          </cell>
          <cell r="AN30">
            <v>750</v>
          </cell>
          <cell r="AO30">
            <v>18000</v>
          </cell>
          <cell r="AP30">
            <v>330235.20000000007</v>
          </cell>
          <cell r="AQ30">
            <v>0</v>
          </cell>
          <cell r="AR30">
            <v>0</v>
          </cell>
          <cell r="AS30">
            <v>0</v>
          </cell>
          <cell r="AT30">
            <v>0</v>
          </cell>
          <cell r="AU30">
            <v>0</v>
          </cell>
          <cell r="AV30">
            <v>0</v>
          </cell>
          <cell r="AW30">
            <v>0</v>
          </cell>
          <cell r="AX30">
            <v>0</v>
          </cell>
          <cell r="AY30">
            <v>0</v>
          </cell>
          <cell r="AZ30">
            <v>0</v>
          </cell>
          <cell r="BA30">
            <v>0</v>
          </cell>
          <cell r="BB30">
            <v>0</v>
          </cell>
          <cell r="BC30">
            <v>0</v>
          </cell>
          <cell r="BE30">
            <v>30271.560000000005</v>
          </cell>
          <cell r="BF30">
            <v>30271.560000000005</v>
          </cell>
          <cell r="BG30">
            <v>30271.560000000005</v>
          </cell>
          <cell r="BH30">
            <v>30271.560000000005</v>
          </cell>
          <cell r="BI30">
            <v>30271.560000000005</v>
          </cell>
          <cell r="BJ30">
            <v>30271.560000000005</v>
          </cell>
          <cell r="BK30">
            <v>13759.800000000003</v>
          </cell>
          <cell r="BL30">
            <v>30271.560000000005</v>
          </cell>
          <cell r="BM30">
            <v>30271.560000000005</v>
          </cell>
          <cell r="BN30">
            <v>30271.560000000005</v>
          </cell>
          <cell r="BO30">
            <v>30271.560000000005</v>
          </cell>
          <cell r="BP30">
            <v>13759.800000000003</v>
          </cell>
          <cell r="BQ30">
            <v>330235.2</v>
          </cell>
        </row>
        <row r="31">
          <cell r="AB31" t="str">
            <v>100797016111</v>
          </cell>
          <cell r="AC31">
            <v>1650</v>
          </cell>
          <cell r="AD31">
            <v>1650</v>
          </cell>
          <cell r="AE31">
            <v>1650</v>
          </cell>
          <cell r="AF31">
            <v>1650</v>
          </cell>
          <cell r="AG31">
            <v>1650</v>
          </cell>
          <cell r="AH31">
            <v>1650</v>
          </cell>
          <cell r="AI31">
            <v>750</v>
          </cell>
          <cell r="AJ31">
            <v>1650</v>
          </cell>
          <cell r="AK31">
            <v>1650</v>
          </cell>
          <cell r="AL31">
            <v>1650</v>
          </cell>
          <cell r="AM31">
            <v>1650</v>
          </cell>
          <cell r="AN31">
            <v>750</v>
          </cell>
          <cell r="AO31">
            <v>18000</v>
          </cell>
          <cell r="AP31">
            <v>255095.80499999999</v>
          </cell>
          <cell r="AQ31">
            <v>0</v>
          </cell>
          <cell r="AR31">
            <v>0</v>
          </cell>
          <cell r="AS31">
            <v>0</v>
          </cell>
          <cell r="AT31">
            <v>0</v>
          </cell>
          <cell r="AU31">
            <v>0</v>
          </cell>
          <cell r="AV31">
            <v>0</v>
          </cell>
          <cell r="AW31">
            <v>0</v>
          </cell>
          <cell r="AX31">
            <v>0</v>
          </cell>
          <cell r="AY31">
            <v>0</v>
          </cell>
          <cell r="AZ31">
            <v>0</v>
          </cell>
          <cell r="BA31">
            <v>0</v>
          </cell>
          <cell r="BB31">
            <v>0</v>
          </cell>
          <cell r="BC31">
            <v>0</v>
          </cell>
          <cell r="BE31">
            <v>23383.782124999998</v>
          </cell>
          <cell r="BF31">
            <v>23383.782124999998</v>
          </cell>
          <cell r="BG31">
            <v>23383.782124999998</v>
          </cell>
          <cell r="BH31">
            <v>23383.782124999998</v>
          </cell>
          <cell r="BI31">
            <v>23383.782124999998</v>
          </cell>
          <cell r="BJ31">
            <v>23383.782124999998</v>
          </cell>
          <cell r="BK31">
            <v>10628.991875</v>
          </cell>
          <cell r="BL31">
            <v>23383.782124999998</v>
          </cell>
          <cell r="BM31">
            <v>23383.782124999998</v>
          </cell>
          <cell r="BN31">
            <v>23383.782124999998</v>
          </cell>
          <cell r="BO31">
            <v>23383.782124999998</v>
          </cell>
          <cell r="BP31">
            <v>10628.991875</v>
          </cell>
          <cell r="BQ31">
            <v>255095.80499999999</v>
          </cell>
        </row>
        <row r="32">
          <cell r="AB32" t="str">
            <v>100797036111</v>
          </cell>
          <cell r="AC32">
            <v>6600</v>
          </cell>
          <cell r="AD32">
            <v>6600</v>
          </cell>
          <cell r="AE32">
            <v>6600</v>
          </cell>
          <cell r="AF32">
            <v>6600</v>
          </cell>
          <cell r="AG32">
            <v>6600</v>
          </cell>
          <cell r="AH32">
            <v>6600</v>
          </cell>
          <cell r="AI32">
            <v>3000</v>
          </cell>
          <cell r="AJ32">
            <v>6600</v>
          </cell>
          <cell r="AK32">
            <v>6600</v>
          </cell>
          <cell r="AL32">
            <v>6600</v>
          </cell>
          <cell r="AM32">
            <v>6600</v>
          </cell>
          <cell r="AN32">
            <v>3000</v>
          </cell>
          <cell r="AO32">
            <v>72000</v>
          </cell>
          <cell r="AP32">
            <v>340934.82</v>
          </cell>
          <cell r="AQ32">
            <v>0</v>
          </cell>
          <cell r="AR32">
            <v>0</v>
          </cell>
          <cell r="AS32">
            <v>0</v>
          </cell>
          <cell r="AT32">
            <v>0</v>
          </cell>
          <cell r="AU32">
            <v>0</v>
          </cell>
          <cell r="AV32">
            <v>0</v>
          </cell>
          <cell r="AW32">
            <v>0</v>
          </cell>
          <cell r="AX32">
            <v>0</v>
          </cell>
          <cell r="AY32">
            <v>0</v>
          </cell>
          <cell r="AZ32">
            <v>0</v>
          </cell>
          <cell r="BA32">
            <v>0</v>
          </cell>
          <cell r="BB32">
            <v>0</v>
          </cell>
          <cell r="BC32">
            <v>0</v>
          </cell>
          <cell r="BE32">
            <v>31252.358500000002</v>
          </cell>
          <cell r="BF32">
            <v>31252.358500000002</v>
          </cell>
          <cell r="BG32">
            <v>31252.358500000002</v>
          </cell>
          <cell r="BH32">
            <v>31252.358500000002</v>
          </cell>
          <cell r="BI32">
            <v>31252.358500000002</v>
          </cell>
          <cell r="BJ32">
            <v>31252.358500000002</v>
          </cell>
          <cell r="BK32">
            <v>14205.6175</v>
          </cell>
          <cell r="BL32">
            <v>31252.358500000002</v>
          </cell>
          <cell r="BM32">
            <v>31252.358500000002</v>
          </cell>
          <cell r="BN32">
            <v>31252.358500000002</v>
          </cell>
          <cell r="BO32">
            <v>31252.358500000002</v>
          </cell>
          <cell r="BP32">
            <v>14205.6175</v>
          </cell>
          <cell r="BQ32">
            <v>340934.82</v>
          </cell>
        </row>
        <row r="33">
          <cell r="AB33" t="str">
            <v>100797066111</v>
          </cell>
          <cell r="AC33">
            <v>6600</v>
          </cell>
          <cell r="AD33">
            <v>6600</v>
          </cell>
          <cell r="AE33">
            <v>6600</v>
          </cell>
          <cell r="AF33">
            <v>0</v>
          </cell>
          <cell r="AG33">
            <v>0</v>
          </cell>
          <cell r="AH33">
            <v>0</v>
          </cell>
          <cell r="AI33">
            <v>0</v>
          </cell>
          <cell r="AJ33">
            <v>0</v>
          </cell>
          <cell r="AK33">
            <v>0</v>
          </cell>
          <cell r="AL33">
            <v>0</v>
          </cell>
          <cell r="AM33">
            <v>0</v>
          </cell>
          <cell r="AN33">
            <v>0</v>
          </cell>
          <cell r="AO33">
            <v>19800</v>
          </cell>
          <cell r="AP33">
            <v>4231.7550000000001</v>
          </cell>
          <cell r="AQ33">
            <v>0</v>
          </cell>
          <cell r="AR33">
            <v>0</v>
          </cell>
          <cell r="AS33">
            <v>0</v>
          </cell>
          <cell r="AT33">
            <v>0</v>
          </cell>
          <cell r="AU33">
            <v>0</v>
          </cell>
          <cell r="AV33">
            <v>0</v>
          </cell>
          <cell r="AW33">
            <v>0</v>
          </cell>
          <cell r="AX33">
            <v>0</v>
          </cell>
          <cell r="AY33">
            <v>0</v>
          </cell>
          <cell r="AZ33">
            <v>0</v>
          </cell>
          <cell r="BA33">
            <v>0</v>
          </cell>
          <cell r="BB33">
            <v>0</v>
          </cell>
          <cell r="BC33">
            <v>0</v>
          </cell>
          <cell r="BE33">
            <v>1410.585</v>
          </cell>
          <cell r="BF33">
            <v>1410.585</v>
          </cell>
          <cell r="BG33">
            <v>1410.585</v>
          </cell>
          <cell r="BH33">
            <v>0</v>
          </cell>
          <cell r="BI33">
            <v>0</v>
          </cell>
          <cell r="BJ33">
            <v>0</v>
          </cell>
          <cell r="BK33">
            <v>0</v>
          </cell>
          <cell r="BL33">
            <v>0</v>
          </cell>
          <cell r="BM33">
            <v>0</v>
          </cell>
          <cell r="BN33">
            <v>0</v>
          </cell>
          <cell r="BO33">
            <v>0</v>
          </cell>
          <cell r="BP33">
            <v>0</v>
          </cell>
          <cell r="BQ33">
            <v>4231.7550000000001</v>
          </cell>
        </row>
        <row r="34">
          <cell r="AB34" t="str">
            <v>100797086111</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E34">
            <v>0</v>
          </cell>
          <cell r="BF34">
            <v>0</v>
          </cell>
          <cell r="BG34">
            <v>0</v>
          </cell>
          <cell r="BH34">
            <v>0</v>
          </cell>
          <cell r="BI34">
            <v>0</v>
          </cell>
          <cell r="BJ34">
            <v>0</v>
          </cell>
          <cell r="BK34">
            <v>0</v>
          </cell>
          <cell r="BL34">
            <v>0</v>
          </cell>
          <cell r="BM34">
            <v>0</v>
          </cell>
          <cell r="BN34">
            <v>0</v>
          </cell>
          <cell r="BO34">
            <v>0</v>
          </cell>
          <cell r="BP34">
            <v>0</v>
          </cell>
          <cell r="BQ34">
            <v>0</v>
          </cell>
        </row>
        <row r="35">
          <cell r="AB35" t="str">
            <v>100797096111</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E35">
            <v>0</v>
          </cell>
          <cell r="BF35">
            <v>0</v>
          </cell>
          <cell r="BG35">
            <v>0</v>
          </cell>
          <cell r="BH35">
            <v>0</v>
          </cell>
          <cell r="BI35">
            <v>0</v>
          </cell>
          <cell r="BJ35">
            <v>0</v>
          </cell>
          <cell r="BK35">
            <v>0</v>
          </cell>
          <cell r="BL35">
            <v>0</v>
          </cell>
          <cell r="BM35">
            <v>0</v>
          </cell>
          <cell r="BN35">
            <v>0</v>
          </cell>
          <cell r="BO35">
            <v>0</v>
          </cell>
          <cell r="BP35">
            <v>0</v>
          </cell>
          <cell r="BQ35">
            <v>0</v>
          </cell>
        </row>
        <row r="36">
          <cell r="AB36" t="str">
            <v>100797126111</v>
          </cell>
          <cell r="AC36">
            <v>1650</v>
          </cell>
          <cell r="AD36">
            <v>1650</v>
          </cell>
          <cell r="AE36">
            <v>1650</v>
          </cell>
          <cell r="AF36">
            <v>1650</v>
          </cell>
          <cell r="AG36">
            <v>1650</v>
          </cell>
          <cell r="AH36">
            <v>1650</v>
          </cell>
          <cell r="AI36">
            <v>750</v>
          </cell>
          <cell r="AJ36">
            <v>1650</v>
          </cell>
          <cell r="AK36">
            <v>1650</v>
          </cell>
          <cell r="AL36">
            <v>1650</v>
          </cell>
          <cell r="AM36">
            <v>1650</v>
          </cell>
          <cell r="AN36">
            <v>750</v>
          </cell>
          <cell r="AO36">
            <v>18000</v>
          </cell>
          <cell r="AP36">
            <v>9286.7099999999991</v>
          </cell>
          <cell r="AQ36">
            <v>0</v>
          </cell>
          <cell r="AR36">
            <v>0</v>
          </cell>
          <cell r="AS36">
            <v>0</v>
          </cell>
          <cell r="AT36">
            <v>0</v>
          </cell>
          <cell r="AU36">
            <v>0</v>
          </cell>
          <cell r="AV36">
            <v>0</v>
          </cell>
          <cell r="AW36">
            <v>0</v>
          </cell>
          <cell r="AX36">
            <v>0</v>
          </cell>
          <cell r="AY36">
            <v>0</v>
          </cell>
          <cell r="AZ36">
            <v>0</v>
          </cell>
          <cell r="BA36">
            <v>0</v>
          </cell>
          <cell r="BB36">
            <v>0</v>
          </cell>
          <cell r="BC36">
            <v>0</v>
          </cell>
          <cell r="BE36">
            <v>851.28174999999999</v>
          </cell>
          <cell r="BF36">
            <v>851.28174999999999</v>
          </cell>
          <cell r="BG36">
            <v>851.28174999999999</v>
          </cell>
          <cell r="BH36">
            <v>851.28174999999999</v>
          </cell>
          <cell r="BI36">
            <v>851.28174999999999</v>
          </cell>
          <cell r="BJ36">
            <v>851.28174999999999</v>
          </cell>
          <cell r="BK36">
            <v>386.94624999999996</v>
          </cell>
          <cell r="BL36">
            <v>851.28174999999999</v>
          </cell>
          <cell r="BM36">
            <v>851.28174999999999</v>
          </cell>
          <cell r="BN36">
            <v>851.28174999999999</v>
          </cell>
          <cell r="BO36">
            <v>851.28174999999999</v>
          </cell>
          <cell r="BP36">
            <v>386.94624999999996</v>
          </cell>
          <cell r="BQ36">
            <v>9286.7099999999991</v>
          </cell>
        </row>
        <row r="37">
          <cell r="AB37" t="str">
            <v>100797146111</v>
          </cell>
          <cell r="AC37">
            <v>1650</v>
          </cell>
          <cell r="AD37">
            <v>1650</v>
          </cell>
          <cell r="AE37">
            <v>1650</v>
          </cell>
          <cell r="AF37">
            <v>1650</v>
          </cell>
          <cell r="AG37">
            <v>1650</v>
          </cell>
          <cell r="AH37">
            <v>1650</v>
          </cell>
          <cell r="AI37">
            <v>750</v>
          </cell>
          <cell r="AJ37">
            <v>1650</v>
          </cell>
          <cell r="AK37">
            <v>1650</v>
          </cell>
          <cell r="AL37">
            <v>1650</v>
          </cell>
          <cell r="AM37">
            <v>1650</v>
          </cell>
          <cell r="AN37">
            <v>750</v>
          </cell>
          <cell r="AO37">
            <v>18000</v>
          </cell>
          <cell r="AP37">
            <v>37730.549999999996</v>
          </cell>
          <cell r="AQ37">
            <v>0</v>
          </cell>
          <cell r="AR37">
            <v>0</v>
          </cell>
          <cell r="AS37">
            <v>0</v>
          </cell>
          <cell r="AT37">
            <v>0</v>
          </cell>
          <cell r="AU37">
            <v>0</v>
          </cell>
          <cell r="AV37">
            <v>0</v>
          </cell>
          <cell r="AW37">
            <v>0</v>
          </cell>
          <cell r="AX37">
            <v>0</v>
          </cell>
          <cell r="AY37">
            <v>0</v>
          </cell>
          <cell r="AZ37">
            <v>0</v>
          </cell>
          <cell r="BA37">
            <v>0</v>
          </cell>
          <cell r="BB37">
            <v>0</v>
          </cell>
          <cell r="BC37">
            <v>0</v>
          </cell>
          <cell r="BE37">
            <v>3458.63375</v>
          </cell>
          <cell r="BF37">
            <v>3458.63375</v>
          </cell>
          <cell r="BG37">
            <v>3458.63375</v>
          </cell>
          <cell r="BH37">
            <v>3458.63375</v>
          </cell>
          <cell r="BI37">
            <v>3458.63375</v>
          </cell>
          <cell r="BJ37">
            <v>3458.63375</v>
          </cell>
          <cell r="BK37">
            <v>1572.1062499999998</v>
          </cell>
          <cell r="BL37">
            <v>3458.63375</v>
          </cell>
          <cell r="BM37">
            <v>3458.63375</v>
          </cell>
          <cell r="BN37">
            <v>3458.63375</v>
          </cell>
          <cell r="BO37">
            <v>3458.63375</v>
          </cell>
          <cell r="BP37">
            <v>1572.1062499999998</v>
          </cell>
          <cell r="BQ37">
            <v>37730.550000000003</v>
          </cell>
        </row>
        <row r="38">
          <cell r="AB38" t="str">
            <v>100801036111</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E38">
            <v>0</v>
          </cell>
          <cell r="BF38">
            <v>0</v>
          </cell>
          <cell r="BG38">
            <v>0</v>
          </cell>
          <cell r="BH38">
            <v>0</v>
          </cell>
          <cell r="BI38">
            <v>0</v>
          </cell>
          <cell r="BJ38">
            <v>0</v>
          </cell>
          <cell r="BK38">
            <v>0</v>
          </cell>
          <cell r="BL38">
            <v>0</v>
          </cell>
          <cell r="BM38">
            <v>0</v>
          </cell>
          <cell r="BN38">
            <v>0</v>
          </cell>
          <cell r="BO38">
            <v>0</v>
          </cell>
          <cell r="BP38">
            <v>0</v>
          </cell>
          <cell r="BQ38">
            <v>0</v>
          </cell>
        </row>
        <row r="39">
          <cell r="AB39" t="str">
            <v>100801056111</v>
          </cell>
          <cell r="AC39">
            <v>1650</v>
          </cell>
          <cell r="AD39">
            <v>1650</v>
          </cell>
          <cell r="AE39">
            <v>1650</v>
          </cell>
          <cell r="AF39">
            <v>0</v>
          </cell>
          <cell r="AG39">
            <v>0</v>
          </cell>
          <cell r="AH39">
            <v>0</v>
          </cell>
          <cell r="AI39">
            <v>0</v>
          </cell>
          <cell r="AJ39">
            <v>0</v>
          </cell>
          <cell r="AK39">
            <v>0</v>
          </cell>
          <cell r="AL39">
            <v>0</v>
          </cell>
          <cell r="AM39">
            <v>0</v>
          </cell>
          <cell r="AN39">
            <v>0</v>
          </cell>
          <cell r="AO39">
            <v>4950</v>
          </cell>
          <cell r="AP39">
            <v>1857.920625</v>
          </cell>
          <cell r="AQ39">
            <v>0</v>
          </cell>
          <cell r="AR39">
            <v>0</v>
          </cell>
          <cell r="AS39">
            <v>0</v>
          </cell>
          <cell r="AT39">
            <v>0</v>
          </cell>
          <cell r="AU39">
            <v>0</v>
          </cell>
          <cell r="AV39">
            <v>0</v>
          </cell>
          <cell r="AW39">
            <v>0</v>
          </cell>
          <cell r="AX39">
            <v>0</v>
          </cell>
          <cell r="AY39">
            <v>0</v>
          </cell>
          <cell r="AZ39">
            <v>0</v>
          </cell>
          <cell r="BA39">
            <v>0</v>
          </cell>
          <cell r="BB39">
            <v>0</v>
          </cell>
          <cell r="BC39">
            <v>0</v>
          </cell>
          <cell r="BE39">
            <v>619.30687499999999</v>
          </cell>
          <cell r="BF39">
            <v>619.30687499999999</v>
          </cell>
          <cell r="BG39">
            <v>619.30687499999999</v>
          </cell>
          <cell r="BH39">
            <v>0</v>
          </cell>
          <cell r="BI39">
            <v>0</v>
          </cell>
          <cell r="BJ39">
            <v>0</v>
          </cell>
          <cell r="BK39">
            <v>0</v>
          </cell>
          <cell r="BL39">
            <v>0</v>
          </cell>
          <cell r="BM39">
            <v>0</v>
          </cell>
          <cell r="BN39">
            <v>0</v>
          </cell>
          <cell r="BO39">
            <v>0</v>
          </cell>
          <cell r="BP39">
            <v>0</v>
          </cell>
          <cell r="BQ39">
            <v>1857.920625</v>
          </cell>
        </row>
        <row r="40">
          <cell r="AB40" t="str">
            <v>100801066111</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E40">
            <v>0</v>
          </cell>
          <cell r="BF40">
            <v>0</v>
          </cell>
          <cell r="BG40">
            <v>0</v>
          </cell>
          <cell r="BH40">
            <v>0</v>
          </cell>
          <cell r="BI40">
            <v>0</v>
          </cell>
          <cell r="BJ40">
            <v>0</v>
          </cell>
          <cell r="BK40">
            <v>0</v>
          </cell>
          <cell r="BL40">
            <v>0</v>
          </cell>
          <cell r="BM40">
            <v>0</v>
          </cell>
          <cell r="BN40">
            <v>0</v>
          </cell>
          <cell r="BO40">
            <v>0</v>
          </cell>
          <cell r="BP40">
            <v>0</v>
          </cell>
          <cell r="BQ40">
            <v>0</v>
          </cell>
        </row>
        <row r="41">
          <cell r="AB41" t="str">
            <v>100801076111</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E41">
            <v>0</v>
          </cell>
          <cell r="BF41">
            <v>0</v>
          </cell>
          <cell r="BG41">
            <v>0</v>
          </cell>
          <cell r="BH41">
            <v>0</v>
          </cell>
          <cell r="BI41">
            <v>0</v>
          </cell>
          <cell r="BJ41">
            <v>0</v>
          </cell>
          <cell r="BK41">
            <v>0</v>
          </cell>
          <cell r="BL41">
            <v>0</v>
          </cell>
          <cell r="BM41">
            <v>0</v>
          </cell>
          <cell r="BN41">
            <v>0</v>
          </cell>
          <cell r="BO41">
            <v>0</v>
          </cell>
          <cell r="BP41">
            <v>0</v>
          </cell>
          <cell r="BQ41">
            <v>0</v>
          </cell>
        </row>
        <row r="42">
          <cell r="AB42" t="str">
            <v>100801096111</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E42">
            <v>0</v>
          </cell>
          <cell r="BF42">
            <v>0</v>
          </cell>
          <cell r="BG42">
            <v>0</v>
          </cell>
          <cell r="BH42">
            <v>0</v>
          </cell>
          <cell r="BI42">
            <v>0</v>
          </cell>
          <cell r="BJ42">
            <v>0</v>
          </cell>
          <cell r="BK42">
            <v>0</v>
          </cell>
          <cell r="BL42">
            <v>0</v>
          </cell>
          <cell r="BM42">
            <v>0</v>
          </cell>
          <cell r="BN42">
            <v>0</v>
          </cell>
          <cell r="BO42">
            <v>0</v>
          </cell>
          <cell r="BP42">
            <v>0</v>
          </cell>
          <cell r="BQ42">
            <v>0</v>
          </cell>
        </row>
        <row r="43">
          <cell r="AB43" t="str">
            <v>100801106111</v>
          </cell>
          <cell r="AC43">
            <v>3300</v>
          </cell>
          <cell r="AD43">
            <v>3300</v>
          </cell>
          <cell r="AE43">
            <v>3300</v>
          </cell>
          <cell r="AF43">
            <v>0</v>
          </cell>
          <cell r="AG43">
            <v>0</v>
          </cell>
          <cell r="AH43">
            <v>0</v>
          </cell>
          <cell r="AI43">
            <v>0</v>
          </cell>
          <cell r="AJ43">
            <v>0</v>
          </cell>
          <cell r="AK43">
            <v>0</v>
          </cell>
          <cell r="AL43">
            <v>0</v>
          </cell>
          <cell r="AM43">
            <v>0</v>
          </cell>
          <cell r="AN43">
            <v>0</v>
          </cell>
          <cell r="AO43">
            <v>9900</v>
          </cell>
          <cell r="AP43">
            <v>3454.9845</v>
          </cell>
          <cell r="AQ43">
            <v>0</v>
          </cell>
          <cell r="AR43">
            <v>0</v>
          </cell>
          <cell r="AS43">
            <v>0</v>
          </cell>
          <cell r="AT43">
            <v>0</v>
          </cell>
          <cell r="AU43">
            <v>0</v>
          </cell>
          <cell r="AV43">
            <v>0</v>
          </cell>
          <cell r="AW43">
            <v>0</v>
          </cell>
          <cell r="AX43">
            <v>0</v>
          </cell>
          <cell r="AY43">
            <v>0</v>
          </cell>
          <cell r="AZ43">
            <v>0</v>
          </cell>
          <cell r="BA43">
            <v>0</v>
          </cell>
          <cell r="BB43">
            <v>0</v>
          </cell>
          <cell r="BC43">
            <v>0</v>
          </cell>
          <cell r="BE43">
            <v>1151.6614999999999</v>
          </cell>
          <cell r="BF43">
            <v>1151.6614999999999</v>
          </cell>
          <cell r="BG43">
            <v>1151.6614999999999</v>
          </cell>
          <cell r="BH43">
            <v>0</v>
          </cell>
          <cell r="BI43">
            <v>0</v>
          </cell>
          <cell r="BJ43">
            <v>0</v>
          </cell>
          <cell r="BK43">
            <v>0</v>
          </cell>
          <cell r="BL43">
            <v>0</v>
          </cell>
          <cell r="BM43">
            <v>0</v>
          </cell>
          <cell r="BN43">
            <v>0</v>
          </cell>
          <cell r="BO43">
            <v>0</v>
          </cell>
          <cell r="BP43">
            <v>0</v>
          </cell>
          <cell r="BQ43">
            <v>3454.9844999999996</v>
          </cell>
        </row>
        <row r="44">
          <cell r="AB44" t="str">
            <v>100801116111</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E44">
            <v>0</v>
          </cell>
          <cell r="BF44">
            <v>0</v>
          </cell>
          <cell r="BG44">
            <v>0</v>
          </cell>
          <cell r="BH44">
            <v>0</v>
          </cell>
          <cell r="BI44">
            <v>0</v>
          </cell>
          <cell r="BJ44">
            <v>0</v>
          </cell>
          <cell r="BK44">
            <v>0</v>
          </cell>
          <cell r="BL44">
            <v>0</v>
          </cell>
          <cell r="BM44">
            <v>0</v>
          </cell>
          <cell r="BN44">
            <v>0</v>
          </cell>
          <cell r="BO44">
            <v>0</v>
          </cell>
          <cell r="BP44">
            <v>0</v>
          </cell>
          <cell r="BQ44">
            <v>0</v>
          </cell>
        </row>
        <row r="45">
          <cell r="AB45" t="str">
            <v>100801126111</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E45">
            <v>0</v>
          </cell>
          <cell r="BF45">
            <v>0</v>
          </cell>
          <cell r="BG45">
            <v>0</v>
          </cell>
          <cell r="BH45">
            <v>0</v>
          </cell>
          <cell r="BI45">
            <v>0</v>
          </cell>
          <cell r="BJ45">
            <v>0</v>
          </cell>
          <cell r="BK45">
            <v>0</v>
          </cell>
          <cell r="BL45">
            <v>0</v>
          </cell>
          <cell r="BM45">
            <v>0</v>
          </cell>
          <cell r="BN45">
            <v>0</v>
          </cell>
          <cell r="BO45">
            <v>0</v>
          </cell>
          <cell r="BP45">
            <v>0</v>
          </cell>
          <cell r="BQ45">
            <v>0</v>
          </cell>
        </row>
        <row r="46">
          <cell r="AB46" t="str">
            <v>546366111</v>
          </cell>
          <cell r="AC46">
            <v>1650</v>
          </cell>
          <cell r="AD46">
            <v>1650</v>
          </cell>
          <cell r="AE46">
            <v>1650</v>
          </cell>
          <cell r="AF46">
            <v>1650</v>
          </cell>
          <cell r="AG46">
            <v>1650</v>
          </cell>
          <cell r="AH46">
            <v>1650</v>
          </cell>
          <cell r="AI46">
            <v>750</v>
          </cell>
          <cell r="AJ46">
            <v>1650</v>
          </cell>
          <cell r="AK46">
            <v>1650</v>
          </cell>
          <cell r="AL46">
            <v>1650</v>
          </cell>
          <cell r="AM46">
            <v>1650</v>
          </cell>
          <cell r="AN46">
            <v>750</v>
          </cell>
          <cell r="AO46">
            <v>18000</v>
          </cell>
          <cell r="AP46">
            <v>50595.96</v>
          </cell>
          <cell r="AQ46">
            <v>0</v>
          </cell>
          <cell r="AR46">
            <v>0</v>
          </cell>
          <cell r="AS46">
            <v>0</v>
          </cell>
          <cell r="AT46">
            <v>0</v>
          </cell>
          <cell r="AU46">
            <v>0</v>
          </cell>
          <cell r="AV46">
            <v>0</v>
          </cell>
          <cell r="AW46">
            <v>0</v>
          </cell>
          <cell r="AX46">
            <v>0</v>
          </cell>
          <cell r="AY46">
            <v>0</v>
          </cell>
          <cell r="AZ46">
            <v>0</v>
          </cell>
          <cell r="BA46">
            <v>0</v>
          </cell>
          <cell r="BB46">
            <v>0</v>
          </cell>
          <cell r="BC46">
            <v>0</v>
          </cell>
          <cell r="BE46">
            <v>4637.9629999999997</v>
          </cell>
          <cell r="BF46">
            <v>4637.9629999999997</v>
          </cell>
          <cell r="BG46">
            <v>4637.9629999999997</v>
          </cell>
          <cell r="BH46">
            <v>4637.9629999999997</v>
          </cell>
          <cell r="BI46">
            <v>4637.9629999999997</v>
          </cell>
          <cell r="BJ46">
            <v>4637.9629999999997</v>
          </cell>
          <cell r="BK46">
            <v>2108.165</v>
          </cell>
          <cell r="BL46">
            <v>4637.9629999999997</v>
          </cell>
          <cell r="BM46">
            <v>4637.9629999999997</v>
          </cell>
          <cell r="BN46">
            <v>4637.9629999999997</v>
          </cell>
          <cell r="BO46">
            <v>4637.9629999999997</v>
          </cell>
          <cell r="BP46">
            <v>2108.165</v>
          </cell>
          <cell r="BQ46">
            <v>50595.960000000014</v>
          </cell>
        </row>
        <row r="47">
          <cell r="AB47" t="str">
            <v>100797166111</v>
          </cell>
          <cell r="AC47">
            <v>1650</v>
          </cell>
          <cell r="AD47">
            <v>1650</v>
          </cell>
          <cell r="AE47">
            <v>1650</v>
          </cell>
          <cell r="AF47">
            <v>1650</v>
          </cell>
          <cell r="AG47">
            <v>1650</v>
          </cell>
          <cell r="AH47">
            <v>1650</v>
          </cell>
          <cell r="AI47">
            <v>750</v>
          </cell>
          <cell r="AJ47">
            <v>1650</v>
          </cell>
          <cell r="AK47">
            <v>1650</v>
          </cell>
          <cell r="AL47">
            <v>1650</v>
          </cell>
          <cell r="AM47">
            <v>1650</v>
          </cell>
          <cell r="AN47">
            <v>750</v>
          </cell>
          <cell r="AO47">
            <v>18000</v>
          </cell>
          <cell r="AP47">
            <v>132141.51</v>
          </cell>
          <cell r="AQ47">
            <v>0</v>
          </cell>
          <cell r="AR47">
            <v>0</v>
          </cell>
          <cell r="AS47">
            <v>0</v>
          </cell>
          <cell r="AT47">
            <v>0</v>
          </cell>
          <cell r="AU47">
            <v>0</v>
          </cell>
          <cell r="AV47">
            <v>0</v>
          </cell>
          <cell r="AW47">
            <v>0</v>
          </cell>
          <cell r="AX47">
            <v>0</v>
          </cell>
          <cell r="AY47">
            <v>0</v>
          </cell>
          <cell r="AZ47">
            <v>0</v>
          </cell>
          <cell r="BA47">
            <v>0</v>
          </cell>
          <cell r="BB47">
            <v>0</v>
          </cell>
          <cell r="BC47">
            <v>0</v>
          </cell>
          <cell r="BE47">
            <v>12112.971750000001</v>
          </cell>
          <cell r="BF47">
            <v>12112.971750000001</v>
          </cell>
          <cell r="BG47">
            <v>12112.971750000001</v>
          </cell>
          <cell r="BH47">
            <v>12112.971750000001</v>
          </cell>
          <cell r="BI47">
            <v>12112.971750000001</v>
          </cell>
          <cell r="BJ47">
            <v>12112.971750000001</v>
          </cell>
          <cell r="BK47">
            <v>5505.8962499999998</v>
          </cell>
          <cell r="BL47">
            <v>12112.971750000001</v>
          </cell>
          <cell r="BM47">
            <v>12112.971750000001</v>
          </cell>
          <cell r="BN47">
            <v>12112.971750000001</v>
          </cell>
          <cell r="BO47">
            <v>12112.971750000001</v>
          </cell>
          <cell r="BP47">
            <v>5505.8962499999998</v>
          </cell>
          <cell r="BQ47">
            <v>132141.50999999998</v>
          </cell>
        </row>
        <row r="48">
          <cell r="AB48" t="str">
            <v>100797176111</v>
          </cell>
          <cell r="AC48">
            <v>1650</v>
          </cell>
          <cell r="AD48">
            <v>1650</v>
          </cell>
          <cell r="AE48">
            <v>1650</v>
          </cell>
          <cell r="AF48">
            <v>1650</v>
          </cell>
          <cell r="AG48">
            <v>0</v>
          </cell>
          <cell r="AH48">
            <v>0</v>
          </cell>
          <cell r="AI48">
            <v>0</v>
          </cell>
          <cell r="AJ48">
            <v>0</v>
          </cell>
          <cell r="AK48">
            <v>0</v>
          </cell>
          <cell r="AL48">
            <v>0</v>
          </cell>
          <cell r="AM48">
            <v>0</v>
          </cell>
          <cell r="AN48">
            <v>0</v>
          </cell>
          <cell r="AO48">
            <v>6600</v>
          </cell>
          <cell r="AP48">
            <v>290551.36</v>
          </cell>
          <cell r="AQ48">
            <v>0</v>
          </cell>
          <cell r="AR48">
            <v>0</v>
          </cell>
          <cell r="AS48">
            <v>0</v>
          </cell>
          <cell r="AT48">
            <v>0</v>
          </cell>
          <cell r="AU48">
            <v>0</v>
          </cell>
          <cell r="AV48">
            <v>0</v>
          </cell>
          <cell r="AW48">
            <v>0</v>
          </cell>
          <cell r="AX48">
            <v>0</v>
          </cell>
          <cell r="AY48">
            <v>0</v>
          </cell>
          <cell r="AZ48">
            <v>0</v>
          </cell>
          <cell r="BA48">
            <v>0</v>
          </cell>
          <cell r="BB48">
            <v>0</v>
          </cell>
          <cell r="BC48">
            <v>0</v>
          </cell>
          <cell r="BE48">
            <v>72637.84</v>
          </cell>
          <cell r="BF48">
            <v>72637.84</v>
          </cell>
          <cell r="BG48">
            <v>72637.84</v>
          </cell>
          <cell r="BH48">
            <v>72637.84</v>
          </cell>
          <cell r="BI48">
            <v>0</v>
          </cell>
          <cell r="BJ48">
            <v>0</v>
          </cell>
          <cell r="BK48">
            <v>0</v>
          </cell>
          <cell r="BL48">
            <v>0</v>
          </cell>
          <cell r="BM48">
            <v>0</v>
          </cell>
          <cell r="BN48">
            <v>0</v>
          </cell>
          <cell r="BO48">
            <v>0</v>
          </cell>
          <cell r="BP48">
            <v>0</v>
          </cell>
          <cell r="BQ48">
            <v>290551.36</v>
          </cell>
        </row>
        <row r="49">
          <cell r="AP49">
            <v>3096027.2923749988</v>
          </cell>
        </row>
      </sheetData>
      <sheetData sheetId="17">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10079704S2666</v>
          </cell>
          <cell r="AC5">
            <v>0</v>
          </cell>
          <cell r="AD5">
            <v>0</v>
          </cell>
          <cell r="AE5">
            <v>0</v>
          </cell>
          <cell r="AF5">
            <v>2017</v>
          </cell>
          <cell r="AG5">
            <v>2017</v>
          </cell>
          <cell r="AH5">
            <v>2017</v>
          </cell>
          <cell r="AI5">
            <v>917</v>
          </cell>
          <cell r="AJ5">
            <v>2017</v>
          </cell>
          <cell r="AK5">
            <v>2017</v>
          </cell>
          <cell r="AL5">
            <v>2017</v>
          </cell>
          <cell r="AM5">
            <v>2017</v>
          </cell>
          <cell r="AN5">
            <v>913</v>
          </cell>
          <cell r="AO5">
            <v>15949</v>
          </cell>
          <cell r="AP5">
            <v>54907.622299999995</v>
          </cell>
          <cell r="AQ5">
            <v>0</v>
          </cell>
          <cell r="AR5">
            <v>0</v>
          </cell>
          <cell r="AS5">
            <v>0</v>
          </cell>
          <cell r="AT5">
            <v>1457.6828127798001</v>
          </cell>
          <cell r="AU5">
            <v>1457.6828127798001</v>
          </cell>
          <cell r="AV5">
            <v>1457.6828127798001</v>
          </cell>
          <cell r="AW5">
            <v>662.71449643980009</v>
          </cell>
          <cell r="AX5">
            <v>1457.6828127798001</v>
          </cell>
          <cell r="AY5">
            <v>1457.6828127798001</v>
          </cell>
          <cell r="AZ5">
            <v>1457.6828127798001</v>
          </cell>
          <cell r="BA5">
            <v>1457.6828127798001</v>
          </cell>
          <cell r="BB5">
            <v>659.82370256220008</v>
          </cell>
          <cell r="BC5">
            <v>11526.3178884606</v>
          </cell>
          <cell r="BE5">
            <v>0</v>
          </cell>
          <cell r="BF5">
            <v>0</v>
          </cell>
          <cell r="BG5">
            <v>0</v>
          </cell>
          <cell r="BH5">
            <v>6943.9259000000002</v>
          </cell>
          <cell r="BI5">
            <v>6943.9259000000002</v>
          </cell>
          <cell r="BJ5">
            <v>6943.9259000000002</v>
          </cell>
          <cell r="BK5">
            <v>3156.9558999999999</v>
          </cell>
          <cell r="BL5">
            <v>6943.9259000000002</v>
          </cell>
          <cell r="BM5">
            <v>6943.9259000000002</v>
          </cell>
          <cell r="BN5">
            <v>6943.9259000000002</v>
          </cell>
          <cell r="BO5">
            <v>6943.9259000000002</v>
          </cell>
          <cell r="BP5">
            <v>3143.1850999999997</v>
          </cell>
          <cell r="BQ5">
            <v>54907.62230000001</v>
          </cell>
        </row>
        <row r="6">
          <cell r="AB6" t="str">
            <v>10079705S2666</v>
          </cell>
          <cell r="AC6">
            <v>0</v>
          </cell>
          <cell r="AD6">
            <v>0</v>
          </cell>
          <cell r="AE6">
            <v>0</v>
          </cell>
          <cell r="AF6">
            <v>4034</v>
          </cell>
          <cell r="AG6">
            <v>4034</v>
          </cell>
          <cell r="AH6">
            <v>4034</v>
          </cell>
          <cell r="AI6">
            <v>1834</v>
          </cell>
          <cell r="AJ6">
            <v>4034</v>
          </cell>
          <cell r="AK6">
            <v>4034</v>
          </cell>
          <cell r="AL6">
            <v>4034</v>
          </cell>
          <cell r="AM6">
            <v>4034</v>
          </cell>
          <cell r="AN6">
            <v>1826</v>
          </cell>
          <cell r="AO6">
            <v>31898</v>
          </cell>
          <cell r="AP6">
            <v>76759.347200000004</v>
          </cell>
          <cell r="AQ6">
            <v>0</v>
          </cell>
          <cell r="AR6">
            <v>0</v>
          </cell>
          <cell r="AS6">
            <v>0</v>
          </cell>
          <cell r="AT6">
            <v>2801.1724226559995</v>
          </cell>
          <cell r="AU6">
            <v>2801.1724226559995</v>
          </cell>
          <cell r="AV6">
            <v>2801.1724226559995</v>
          </cell>
          <cell r="AW6">
            <v>1273.5126978559997</v>
          </cell>
          <cell r="AX6">
            <v>2801.1724226559995</v>
          </cell>
          <cell r="AY6">
            <v>2801.1724226559995</v>
          </cell>
          <cell r="AZ6">
            <v>2801.1724226559995</v>
          </cell>
          <cell r="BA6">
            <v>2801.1724226559995</v>
          </cell>
          <cell r="BB6">
            <v>1267.9575715839999</v>
          </cell>
          <cell r="BC6">
            <v>22149.677228031996</v>
          </cell>
          <cell r="BE6">
            <v>0</v>
          </cell>
          <cell r="BF6">
            <v>0</v>
          </cell>
          <cell r="BG6">
            <v>0</v>
          </cell>
          <cell r="BH6">
            <v>9707.4176000000007</v>
          </cell>
          <cell r="BI6">
            <v>9707.4176000000007</v>
          </cell>
          <cell r="BJ6">
            <v>9707.4176000000007</v>
          </cell>
          <cell r="BK6">
            <v>4413.3375999999998</v>
          </cell>
          <cell r="BL6">
            <v>9707.4176000000007</v>
          </cell>
          <cell r="BM6">
            <v>9707.4176000000007</v>
          </cell>
          <cell r="BN6">
            <v>9707.4176000000007</v>
          </cell>
          <cell r="BO6">
            <v>9707.4176000000007</v>
          </cell>
          <cell r="BP6">
            <v>4394.0864000000001</v>
          </cell>
          <cell r="BQ6">
            <v>76759.347200000004</v>
          </cell>
        </row>
        <row r="7">
          <cell r="AB7" t="str">
            <v>10080940S2539</v>
          </cell>
          <cell r="AC7">
            <v>2017</v>
          </cell>
          <cell r="AD7">
            <v>2017</v>
          </cell>
          <cell r="AE7">
            <v>2017</v>
          </cell>
          <cell r="AF7">
            <v>2017</v>
          </cell>
          <cell r="AG7">
            <v>2017</v>
          </cell>
          <cell r="AH7">
            <v>2017</v>
          </cell>
          <cell r="AI7">
            <v>917</v>
          </cell>
          <cell r="AJ7">
            <v>2017</v>
          </cell>
          <cell r="AK7">
            <v>2017</v>
          </cell>
          <cell r="AL7">
            <v>2017</v>
          </cell>
          <cell r="AM7">
            <v>2017</v>
          </cell>
          <cell r="AN7">
            <v>913</v>
          </cell>
          <cell r="AO7">
            <v>22000</v>
          </cell>
          <cell r="AP7">
            <v>105600</v>
          </cell>
          <cell r="AQ7">
            <v>0</v>
          </cell>
          <cell r="AR7">
            <v>0</v>
          </cell>
          <cell r="AS7">
            <v>0</v>
          </cell>
          <cell r="AT7">
            <v>0</v>
          </cell>
          <cell r="AU7">
            <v>0</v>
          </cell>
          <cell r="AV7">
            <v>0</v>
          </cell>
          <cell r="AW7">
            <v>0</v>
          </cell>
          <cell r="AX7">
            <v>0</v>
          </cell>
          <cell r="AY7">
            <v>0</v>
          </cell>
          <cell r="AZ7">
            <v>0</v>
          </cell>
          <cell r="BA7">
            <v>0</v>
          </cell>
          <cell r="BB7">
            <v>0</v>
          </cell>
          <cell r="BC7">
            <v>0</v>
          </cell>
          <cell r="BE7">
            <v>9681.6</v>
          </cell>
          <cell r="BF7">
            <v>9681.6</v>
          </cell>
          <cell r="BG7">
            <v>9681.6</v>
          </cell>
          <cell r="BH7">
            <v>9681.6</v>
          </cell>
          <cell r="BI7">
            <v>9681.6</v>
          </cell>
          <cell r="BJ7">
            <v>9681.6</v>
          </cell>
          <cell r="BK7">
            <v>4401.5999999999995</v>
          </cell>
          <cell r="BL7">
            <v>9681.6</v>
          </cell>
          <cell r="BM7">
            <v>9681.6</v>
          </cell>
          <cell r="BN7">
            <v>9681.6</v>
          </cell>
          <cell r="BO7">
            <v>9681.6</v>
          </cell>
          <cell r="BP7">
            <v>4382.3999999999996</v>
          </cell>
          <cell r="BQ7">
            <v>105600.00000000001</v>
          </cell>
        </row>
        <row r="8">
          <cell r="AB8" t="str">
            <v>10080941S2539</v>
          </cell>
          <cell r="AC8">
            <v>2017</v>
          </cell>
          <cell r="AD8">
            <v>2017</v>
          </cell>
          <cell r="AE8">
            <v>2017</v>
          </cell>
          <cell r="AF8">
            <v>2017</v>
          </cell>
          <cell r="AG8">
            <v>2017</v>
          </cell>
          <cell r="AH8">
            <v>2017</v>
          </cell>
          <cell r="AI8">
            <v>917</v>
          </cell>
          <cell r="AJ8">
            <v>2017</v>
          </cell>
          <cell r="AK8">
            <v>2017</v>
          </cell>
          <cell r="AL8">
            <v>2017</v>
          </cell>
          <cell r="AM8">
            <v>2017</v>
          </cell>
          <cell r="AN8">
            <v>913</v>
          </cell>
          <cell r="AO8">
            <v>22000</v>
          </cell>
          <cell r="AP8">
            <v>192500</v>
          </cell>
          <cell r="AQ8">
            <v>0</v>
          </cell>
          <cell r="AR8">
            <v>0</v>
          </cell>
          <cell r="AS8">
            <v>0</v>
          </cell>
          <cell r="AT8">
            <v>0</v>
          </cell>
          <cell r="AU8">
            <v>0</v>
          </cell>
          <cell r="AV8">
            <v>0</v>
          </cell>
          <cell r="AW8">
            <v>0</v>
          </cell>
          <cell r="AX8">
            <v>0</v>
          </cell>
          <cell r="AY8">
            <v>0</v>
          </cell>
          <cell r="AZ8">
            <v>0</v>
          </cell>
          <cell r="BA8">
            <v>0</v>
          </cell>
          <cell r="BB8">
            <v>0</v>
          </cell>
          <cell r="BC8">
            <v>0</v>
          </cell>
          <cell r="BE8">
            <v>17648.75</v>
          </cell>
          <cell r="BF8">
            <v>17648.75</v>
          </cell>
          <cell r="BG8">
            <v>17648.75</v>
          </cell>
          <cell r="BH8">
            <v>17648.75</v>
          </cell>
          <cell r="BI8">
            <v>17648.75</v>
          </cell>
          <cell r="BJ8">
            <v>17648.75</v>
          </cell>
          <cell r="BK8">
            <v>8023.75</v>
          </cell>
          <cell r="BL8">
            <v>17648.75</v>
          </cell>
          <cell r="BM8">
            <v>17648.75</v>
          </cell>
          <cell r="BN8">
            <v>17648.75</v>
          </cell>
          <cell r="BO8">
            <v>17648.75</v>
          </cell>
          <cell r="BP8">
            <v>7988.75</v>
          </cell>
          <cell r="BQ8">
            <v>192500</v>
          </cell>
        </row>
        <row r="9">
          <cell r="AB9" t="str">
            <v>10079699S2512</v>
          </cell>
          <cell r="AC9">
            <v>4034</v>
          </cell>
          <cell r="AD9">
            <v>4034</v>
          </cell>
          <cell r="AE9">
            <v>4034</v>
          </cell>
          <cell r="AF9">
            <v>4034</v>
          </cell>
          <cell r="AG9">
            <v>4034</v>
          </cell>
          <cell r="AH9">
            <v>4034</v>
          </cell>
          <cell r="AI9">
            <v>1834</v>
          </cell>
          <cell r="AJ9">
            <v>4034</v>
          </cell>
          <cell r="AK9">
            <v>4034</v>
          </cell>
          <cell r="AL9">
            <v>4034</v>
          </cell>
          <cell r="AM9">
            <v>4034</v>
          </cell>
          <cell r="AN9">
            <v>1826</v>
          </cell>
          <cell r="AO9">
            <v>44000</v>
          </cell>
          <cell r="AP9">
            <v>726</v>
          </cell>
          <cell r="AQ9">
            <v>0</v>
          </cell>
          <cell r="AR9">
            <v>0</v>
          </cell>
          <cell r="AS9">
            <v>0</v>
          </cell>
          <cell r="AT9">
            <v>0</v>
          </cell>
          <cell r="AU9">
            <v>0</v>
          </cell>
          <cell r="AV9">
            <v>0</v>
          </cell>
          <cell r="AW9">
            <v>0</v>
          </cell>
          <cell r="AX9">
            <v>0</v>
          </cell>
          <cell r="AY9">
            <v>0</v>
          </cell>
          <cell r="AZ9">
            <v>0</v>
          </cell>
          <cell r="BA9">
            <v>0</v>
          </cell>
          <cell r="BB9">
            <v>0</v>
          </cell>
          <cell r="BC9">
            <v>0</v>
          </cell>
          <cell r="BE9">
            <v>66.561000000000007</v>
          </cell>
          <cell r="BF9">
            <v>66.561000000000007</v>
          </cell>
          <cell r="BG9">
            <v>66.561000000000007</v>
          </cell>
          <cell r="BH9">
            <v>66.561000000000007</v>
          </cell>
          <cell r="BI9">
            <v>66.561000000000007</v>
          </cell>
          <cell r="BJ9">
            <v>66.561000000000007</v>
          </cell>
          <cell r="BK9">
            <v>30.261000000000003</v>
          </cell>
          <cell r="BL9">
            <v>66.561000000000007</v>
          </cell>
          <cell r="BM9">
            <v>66.561000000000007</v>
          </cell>
          <cell r="BN9">
            <v>66.561000000000007</v>
          </cell>
          <cell r="BO9">
            <v>66.561000000000007</v>
          </cell>
          <cell r="BP9">
            <v>30.129000000000001</v>
          </cell>
          <cell r="BQ9">
            <v>726.00000000000023</v>
          </cell>
        </row>
        <row r="10">
          <cell r="AB10" t="str">
            <v>10079706S883</v>
          </cell>
          <cell r="AC10">
            <v>0</v>
          </cell>
          <cell r="AD10">
            <v>0</v>
          </cell>
          <cell r="AE10">
            <v>0</v>
          </cell>
          <cell r="AF10">
            <v>8068</v>
          </cell>
          <cell r="AG10">
            <v>8068</v>
          </cell>
          <cell r="AH10">
            <v>8068</v>
          </cell>
          <cell r="AI10">
            <v>3668</v>
          </cell>
          <cell r="AJ10">
            <v>8068</v>
          </cell>
          <cell r="AK10">
            <v>8068</v>
          </cell>
          <cell r="AL10">
            <v>8068</v>
          </cell>
          <cell r="AM10">
            <v>8068</v>
          </cell>
          <cell r="AN10">
            <v>3652</v>
          </cell>
          <cell r="AO10">
            <v>63796</v>
          </cell>
          <cell r="AP10">
            <v>16019.175599999999</v>
          </cell>
          <cell r="AQ10">
            <v>0</v>
          </cell>
          <cell r="AR10">
            <v>0</v>
          </cell>
          <cell r="AS10">
            <v>0</v>
          </cell>
          <cell r="AT10">
            <v>1315.886717592</v>
          </cell>
          <cell r="AU10">
            <v>1315.886717592</v>
          </cell>
          <cell r="AV10">
            <v>1315.886717592</v>
          </cell>
          <cell r="AW10">
            <v>598.24894399199991</v>
          </cell>
          <cell r="AX10">
            <v>1315.886717592</v>
          </cell>
          <cell r="AY10">
            <v>1315.886717592</v>
          </cell>
          <cell r="AZ10">
            <v>1315.886717592</v>
          </cell>
          <cell r="BA10">
            <v>1315.886717592</v>
          </cell>
          <cell r="BB10">
            <v>595.6393520879999</v>
          </cell>
          <cell r="BC10">
            <v>10405.095319223999</v>
          </cell>
          <cell r="BE10">
            <v>0</v>
          </cell>
          <cell r="BF10">
            <v>0</v>
          </cell>
          <cell r="BG10">
            <v>0</v>
          </cell>
          <cell r="BH10">
            <v>2025.8747999999998</v>
          </cell>
          <cell r="BI10">
            <v>2025.8747999999998</v>
          </cell>
          <cell r="BJ10">
            <v>2025.8747999999998</v>
          </cell>
          <cell r="BK10">
            <v>921.03480000000002</v>
          </cell>
          <cell r="BL10">
            <v>2025.8747999999998</v>
          </cell>
          <cell r="BM10">
            <v>2025.8747999999998</v>
          </cell>
          <cell r="BN10">
            <v>2025.8747999999998</v>
          </cell>
          <cell r="BO10">
            <v>2025.8747999999998</v>
          </cell>
          <cell r="BP10">
            <v>917.0172</v>
          </cell>
          <cell r="BQ10">
            <v>16019.175599999999</v>
          </cell>
        </row>
        <row r="11">
          <cell r="AB11" t="str">
            <v>10079707S2512</v>
          </cell>
          <cell r="AC11">
            <v>4034</v>
          </cell>
          <cell r="AD11">
            <v>4034</v>
          </cell>
          <cell r="AE11">
            <v>4034</v>
          </cell>
          <cell r="AF11">
            <v>4034</v>
          </cell>
          <cell r="AG11">
            <v>4034</v>
          </cell>
          <cell r="AH11">
            <v>4034</v>
          </cell>
          <cell r="AI11">
            <v>1834</v>
          </cell>
          <cell r="AJ11">
            <v>4034</v>
          </cell>
          <cell r="AK11">
            <v>4034</v>
          </cell>
          <cell r="AL11">
            <v>4034</v>
          </cell>
          <cell r="AM11">
            <v>4034</v>
          </cell>
          <cell r="AN11">
            <v>1826</v>
          </cell>
          <cell r="AO11">
            <v>44000</v>
          </cell>
          <cell r="AP11">
            <v>3696.0000000000005</v>
          </cell>
          <cell r="AQ11">
            <v>0</v>
          </cell>
          <cell r="AR11">
            <v>0</v>
          </cell>
          <cell r="AS11">
            <v>0</v>
          </cell>
          <cell r="AT11">
            <v>0</v>
          </cell>
          <cell r="AU11">
            <v>0</v>
          </cell>
          <cell r="AV11">
            <v>0</v>
          </cell>
          <cell r="AW11">
            <v>0</v>
          </cell>
          <cell r="AX11">
            <v>0</v>
          </cell>
          <cell r="AY11">
            <v>0</v>
          </cell>
          <cell r="AZ11">
            <v>0</v>
          </cell>
          <cell r="BA11">
            <v>0</v>
          </cell>
          <cell r="BB11">
            <v>0</v>
          </cell>
          <cell r="BC11">
            <v>0</v>
          </cell>
          <cell r="BE11">
            <v>338.85599999999999</v>
          </cell>
          <cell r="BF11">
            <v>338.85599999999999</v>
          </cell>
          <cell r="BG11">
            <v>338.85599999999999</v>
          </cell>
          <cell r="BH11">
            <v>338.85599999999999</v>
          </cell>
          <cell r="BI11">
            <v>338.85599999999999</v>
          </cell>
          <cell r="BJ11">
            <v>338.85599999999999</v>
          </cell>
          <cell r="BK11">
            <v>154.05600000000001</v>
          </cell>
          <cell r="BL11">
            <v>338.85599999999999</v>
          </cell>
          <cell r="BM11">
            <v>338.85599999999999</v>
          </cell>
          <cell r="BN11">
            <v>338.85599999999999</v>
          </cell>
          <cell r="BO11">
            <v>338.85599999999999</v>
          </cell>
          <cell r="BP11">
            <v>153.38400000000001</v>
          </cell>
          <cell r="BQ11">
            <v>3695.9999999999991</v>
          </cell>
        </row>
        <row r="12">
          <cell r="AB12" t="str">
            <v>10079708S2803</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E12">
            <v>0</v>
          </cell>
          <cell r="BF12">
            <v>0</v>
          </cell>
          <cell r="BG12">
            <v>0</v>
          </cell>
          <cell r="BH12">
            <v>0</v>
          </cell>
          <cell r="BI12">
            <v>0</v>
          </cell>
          <cell r="BJ12">
            <v>0</v>
          </cell>
          <cell r="BK12">
            <v>0</v>
          </cell>
          <cell r="BL12">
            <v>0</v>
          </cell>
          <cell r="BM12">
            <v>0</v>
          </cell>
          <cell r="BN12">
            <v>0</v>
          </cell>
          <cell r="BO12">
            <v>0</v>
          </cell>
          <cell r="BP12">
            <v>0</v>
          </cell>
          <cell r="BQ12">
            <v>0</v>
          </cell>
        </row>
        <row r="13">
          <cell r="AB13" t="str">
            <v>10079709S2803</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E13">
            <v>0</v>
          </cell>
          <cell r="BF13">
            <v>0</v>
          </cell>
          <cell r="BG13">
            <v>0</v>
          </cell>
          <cell r="BH13">
            <v>0</v>
          </cell>
          <cell r="BI13">
            <v>0</v>
          </cell>
          <cell r="BJ13">
            <v>0</v>
          </cell>
          <cell r="BK13">
            <v>0</v>
          </cell>
          <cell r="BL13">
            <v>0</v>
          </cell>
          <cell r="BM13">
            <v>0</v>
          </cell>
          <cell r="BN13">
            <v>0</v>
          </cell>
          <cell r="BO13">
            <v>0</v>
          </cell>
          <cell r="BP13">
            <v>0</v>
          </cell>
          <cell r="BQ13">
            <v>0</v>
          </cell>
        </row>
        <row r="14">
          <cell r="AB14" t="str">
            <v>10079711S2115</v>
          </cell>
          <cell r="AC14">
            <v>2017</v>
          </cell>
          <cell r="AD14">
            <v>2017</v>
          </cell>
          <cell r="AE14">
            <v>2017</v>
          </cell>
          <cell r="AF14">
            <v>2017</v>
          </cell>
          <cell r="AG14">
            <v>2017</v>
          </cell>
          <cell r="AH14">
            <v>2017</v>
          </cell>
          <cell r="AI14">
            <v>917</v>
          </cell>
          <cell r="AJ14">
            <v>2017</v>
          </cell>
          <cell r="AK14">
            <v>2017</v>
          </cell>
          <cell r="AL14">
            <v>2017</v>
          </cell>
          <cell r="AM14">
            <v>2017</v>
          </cell>
          <cell r="AN14">
            <v>913</v>
          </cell>
          <cell r="AO14">
            <v>22000</v>
          </cell>
          <cell r="AP14">
            <v>5592.4</v>
          </cell>
          <cell r="AQ14">
            <v>0</v>
          </cell>
          <cell r="AR14">
            <v>0</v>
          </cell>
          <cell r="AS14">
            <v>0</v>
          </cell>
          <cell r="AT14">
            <v>0</v>
          </cell>
          <cell r="AU14">
            <v>0</v>
          </cell>
          <cell r="AV14">
            <v>0</v>
          </cell>
          <cell r="AW14">
            <v>0</v>
          </cell>
          <cell r="AX14">
            <v>0</v>
          </cell>
          <cell r="AY14">
            <v>0</v>
          </cell>
          <cell r="AZ14">
            <v>0</v>
          </cell>
          <cell r="BA14">
            <v>0</v>
          </cell>
          <cell r="BB14">
            <v>0</v>
          </cell>
          <cell r="BC14">
            <v>0</v>
          </cell>
          <cell r="BE14">
            <v>512.72140000000002</v>
          </cell>
          <cell r="BF14">
            <v>512.72140000000002</v>
          </cell>
          <cell r="BG14">
            <v>512.72140000000002</v>
          </cell>
          <cell r="BH14">
            <v>512.72140000000002</v>
          </cell>
          <cell r="BI14">
            <v>512.72140000000002</v>
          </cell>
          <cell r="BJ14">
            <v>512.72140000000002</v>
          </cell>
          <cell r="BK14">
            <v>233.10139999999998</v>
          </cell>
          <cell r="BL14">
            <v>512.72140000000002</v>
          </cell>
          <cell r="BM14">
            <v>512.72140000000002</v>
          </cell>
          <cell r="BN14">
            <v>512.72140000000002</v>
          </cell>
          <cell r="BO14">
            <v>512.72140000000002</v>
          </cell>
          <cell r="BP14">
            <v>232.08459999999999</v>
          </cell>
          <cell r="BQ14">
            <v>5592.4000000000005</v>
          </cell>
        </row>
        <row r="15">
          <cell r="AB15" t="str">
            <v>10079713S0974</v>
          </cell>
          <cell r="AC15">
            <v>2017</v>
          </cell>
          <cell r="AD15">
            <v>2017</v>
          </cell>
          <cell r="AE15">
            <v>2017</v>
          </cell>
          <cell r="AF15">
            <v>2017</v>
          </cell>
          <cell r="AG15">
            <v>2017</v>
          </cell>
          <cell r="AH15">
            <v>2017</v>
          </cell>
          <cell r="AI15">
            <v>917</v>
          </cell>
          <cell r="AJ15">
            <v>2017</v>
          </cell>
          <cell r="AK15">
            <v>2017</v>
          </cell>
          <cell r="AL15">
            <v>2017</v>
          </cell>
          <cell r="AM15">
            <v>2017</v>
          </cell>
          <cell r="AN15">
            <v>913</v>
          </cell>
          <cell r="AO15">
            <v>22000</v>
          </cell>
          <cell r="AP15">
            <v>18669.2</v>
          </cell>
          <cell r="AQ15">
            <v>0</v>
          </cell>
          <cell r="AR15">
            <v>0</v>
          </cell>
          <cell r="AS15">
            <v>0</v>
          </cell>
          <cell r="AT15">
            <v>0</v>
          </cell>
          <cell r="AU15">
            <v>0</v>
          </cell>
          <cell r="AV15">
            <v>0</v>
          </cell>
          <cell r="AW15">
            <v>0</v>
          </cell>
          <cell r="AX15">
            <v>0</v>
          </cell>
          <cell r="AY15">
            <v>0</v>
          </cell>
          <cell r="AZ15">
            <v>0</v>
          </cell>
          <cell r="BA15">
            <v>0</v>
          </cell>
          <cell r="BB15">
            <v>0</v>
          </cell>
          <cell r="BC15">
            <v>0</v>
          </cell>
          <cell r="BE15">
            <v>1711.6262000000002</v>
          </cell>
          <cell r="BF15">
            <v>1711.6262000000002</v>
          </cell>
          <cell r="BG15">
            <v>1711.6262000000002</v>
          </cell>
          <cell r="BH15">
            <v>1711.6262000000002</v>
          </cell>
          <cell r="BI15">
            <v>1711.6262000000002</v>
          </cell>
          <cell r="BJ15">
            <v>1711.6262000000002</v>
          </cell>
          <cell r="BK15">
            <v>778.1662</v>
          </cell>
          <cell r="BL15">
            <v>1711.6262000000002</v>
          </cell>
          <cell r="BM15">
            <v>1711.6262000000002</v>
          </cell>
          <cell r="BN15">
            <v>1711.6262000000002</v>
          </cell>
          <cell r="BO15">
            <v>1711.6262000000002</v>
          </cell>
          <cell r="BP15">
            <v>774.77179999999998</v>
          </cell>
          <cell r="BQ15">
            <v>18669.2</v>
          </cell>
        </row>
        <row r="16">
          <cell r="AB16" t="str">
            <v>10080103S2803</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E16">
            <v>0</v>
          </cell>
          <cell r="BF16">
            <v>0</v>
          </cell>
          <cell r="BG16">
            <v>0</v>
          </cell>
          <cell r="BH16">
            <v>0</v>
          </cell>
          <cell r="BI16">
            <v>0</v>
          </cell>
          <cell r="BJ16">
            <v>0</v>
          </cell>
          <cell r="BK16">
            <v>0</v>
          </cell>
          <cell r="BL16">
            <v>0</v>
          </cell>
          <cell r="BM16">
            <v>0</v>
          </cell>
          <cell r="BN16">
            <v>0</v>
          </cell>
          <cell r="BO16">
            <v>0</v>
          </cell>
          <cell r="BP16">
            <v>0</v>
          </cell>
          <cell r="BQ16">
            <v>0</v>
          </cell>
        </row>
        <row r="17">
          <cell r="AB17" t="str">
            <v>10080105S2803</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E17">
            <v>0</v>
          </cell>
          <cell r="BF17">
            <v>0</v>
          </cell>
          <cell r="BG17">
            <v>0</v>
          </cell>
          <cell r="BH17">
            <v>0</v>
          </cell>
          <cell r="BI17">
            <v>0</v>
          </cell>
          <cell r="BJ17">
            <v>0</v>
          </cell>
          <cell r="BK17">
            <v>0</v>
          </cell>
          <cell r="BL17">
            <v>0</v>
          </cell>
          <cell r="BM17">
            <v>0</v>
          </cell>
          <cell r="BN17">
            <v>0</v>
          </cell>
          <cell r="BO17">
            <v>0</v>
          </cell>
          <cell r="BP17">
            <v>0</v>
          </cell>
          <cell r="BQ17">
            <v>0</v>
          </cell>
        </row>
        <row r="18">
          <cell r="AB18" t="str">
            <v>10080106S2803</v>
          </cell>
          <cell r="AC18">
            <v>0</v>
          </cell>
          <cell r="AD18">
            <v>0</v>
          </cell>
          <cell r="AE18">
            <v>0</v>
          </cell>
          <cell r="AF18">
            <v>2017</v>
          </cell>
          <cell r="AG18">
            <v>2017</v>
          </cell>
          <cell r="AH18">
            <v>2017</v>
          </cell>
          <cell r="AI18">
            <v>917</v>
          </cell>
          <cell r="AJ18">
            <v>2017</v>
          </cell>
          <cell r="AK18">
            <v>2017</v>
          </cell>
          <cell r="AL18">
            <v>2017</v>
          </cell>
          <cell r="AM18">
            <v>2017</v>
          </cell>
          <cell r="AN18">
            <v>913</v>
          </cell>
          <cell r="AO18">
            <v>15949</v>
          </cell>
          <cell r="AP18">
            <v>7036.6988000000001</v>
          </cell>
          <cell r="AQ18">
            <v>0</v>
          </cell>
          <cell r="AR18">
            <v>0</v>
          </cell>
          <cell r="AS18">
            <v>0</v>
          </cell>
          <cell r="AT18">
            <v>96.41180933599999</v>
          </cell>
          <cell r="AU18">
            <v>96.41180933599999</v>
          </cell>
          <cell r="AV18">
            <v>96.41180933599999</v>
          </cell>
          <cell r="AW18">
            <v>43.832240535999993</v>
          </cell>
          <cell r="AX18">
            <v>96.41180933599999</v>
          </cell>
          <cell r="AY18">
            <v>96.41180933599999</v>
          </cell>
          <cell r="AZ18">
            <v>96.41180933599999</v>
          </cell>
          <cell r="BA18">
            <v>96.41180933599999</v>
          </cell>
          <cell r="BB18">
            <v>43.641042103999993</v>
          </cell>
          <cell r="BC18">
            <v>762.35594799199998</v>
          </cell>
          <cell r="BE18">
            <v>0</v>
          </cell>
          <cell r="BF18">
            <v>0</v>
          </cell>
          <cell r="BG18">
            <v>0</v>
          </cell>
          <cell r="BH18">
            <v>889.90039999999999</v>
          </cell>
          <cell r="BI18">
            <v>889.90039999999999</v>
          </cell>
          <cell r="BJ18">
            <v>889.90039999999999</v>
          </cell>
          <cell r="BK18">
            <v>404.5804</v>
          </cell>
          <cell r="BL18">
            <v>889.90039999999999</v>
          </cell>
          <cell r="BM18">
            <v>889.90039999999999</v>
          </cell>
          <cell r="BN18">
            <v>889.90039999999999</v>
          </cell>
          <cell r="BO18">
            <v>889.90039999999999</v>
          </cell>
          <cell r="BP18">
            <v>402.81559999999996</v>
          </cell>
          <cell r="BQ18">
            <v>7036.6988000000001</v>
          </cell>
        </row>
        <row r="19">
          <cell r="AB19" t="str">
            <v>10080107S2803</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E19">
            <v>0</v>
          </cell>
          <cell r="BF19">
            <v>0</v>
          </cell>
          <cell r="BG19">
            <v>0</v>
          </cell>
          <cell r="BH19">
            <v>0</v>
          </cell>
          <cell r="BI19">
            <v>0</v>
          </cell>
          <cell r="BJ19">
            <v>0</v>
          </cell>
          <cell r="BK19">
            <v>0</v>
          </cell>
          <cell r="BL19">
            <v>0</v>
          </cell>
          <cell r="BM19">
            <v>0</v>
          </cell>
          <cell r="BN19">
            <v>0</v>
          </cell>
          <cell r="BO19">
            <v>0</v>
          </cell>
          <cell r="BP19">
            <v>0</v>
          </cell>
          <cell r="BQ19">
            <v>0</v>
          </cell>
        </row>
        <row r="20">
          <cell r="AB20" t="str">
            <v>10080109S2803</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E20">
            <v>0</v>
          </cell>
          <cell r="BF20">
            <v>0</v>
          </cell>
          <cell r="BG20">
            <v>0</v>
          </cell>
          <cell r="BH20">
            <v>0</v>
          </cell>
          <cell r="BI20">
            <v>0</v>
          </cell>
          <cell r="BJ20">
            <v>0</v>
          </cell>
          <cell r="BK20">
            <v>0</v>
          </cell>
          <cell r="BL20">
            <v>0</v>
          </cell>
          <cell r="BM20">
            <v>0</v>
          </cell>
          <cell r="BN20">
            <v>0</v>
          </cell>
          <cell r="BO20">
            <v>0</v>
          </cell>
          <cell r="BP20">
            <v>0</v>
          </cell>
          <cell r="BQ20">
            <v>0</v>
          </cell>
        </row>
        <row r="21">
          <cell r="AB21" t="str">
            <v>10080110S2803</v>
          </cell>
          <cell r="AC21">
            <v>0</v>
          </cell>
          <cell r="AD21">
            <v>0</v>
          </cell>
          <cell r="AE21">
            <v>0</v>
          </cell>
          <cell r="AF21">
            <v>4034</v>
          </cell>
          <cell r="AG21">
            <v>4034</v>
          </cell>
          <cell r="AH21">
            <v>4034</v>
          </cell>
          <cell r="AI21">
            <v>1834</v>
          </cell>
          <cell r="AJ21">
            <v>4034</v>
          </cell>
          <cell r="AK21">
            <v>4034</v>
          </cell>
          <cell r="AL21">
            <v>4034</v>
          </cell>
          <cell r="AM21">
            <v>4034</v>
          </cell>
          <cell r="AN21">
            <v>1826</v>
          </cell>
          <cell r="AO21">
            <v>31898</v>
          </cell>
          <cell r="AP21">
            <v>13078.179999999998</v>
          </cell>
          <cell r="AQ21">
            <v>0</v>
          </cell>
          <cell r="AR21">
            <v>0</v>
          </cell>
          <cell r="AS21">
            <v>0</v>
          </cell>
          <cell r="AT21">
            <v>530.05469119999987</v>
          </cell>
          <cell r="AU21">
            <v>530.05469119999987</v>
          </cell>
          <cell r="AV21">
            <v>530.05469119999987</v>
          </cell>
          <cell r="AW21">
            <v>240.98173119999996</v>
          </cell>
          <cell r="AX21">
            <v>530.05469119999987</v>
          </cell>
          <cell r="AY21">
            <v>530.05469119999987</v>
          </cell>
          <cell r="AZ21">
            <v>530.05469119999987</v>
          </cell>
          <cell r="BA21">
            <v>530.05469119999987</v>
          </cell>
          <cell r="BB21">
            <v>239.93055679999998</v>
          </cell>
          <cell r="BC21">
            <v>4191.2951263999994</v>
          </cell>
          <cell r="BE21">
            <v>0</v>
          </cell>
          <cell r="BF21">
            <v>0</v>
          </cell>
          <cell r="BG21">
            <v>0</v>
          </cell>
          <cell r="BH21">
            <v>1653.9399999999998</v>
          </cell>
          <cell r="BI21">
            <v>1653.9399999999998</v>
          </cell>
          <cell r="BJ21">
            <v>1653.9399999999998</v>
          </cell>
          <cell r="BK21">
            <v>751.93999999999994</v>
          </cell>
          <cell r="BL21">
            <v>1653.9399999999998</v>
          </cell>
          <cell r="BM21">
            <v>1653.9399999999998</v>
          </cell>
          <cell r="BN21">
            <v>1653.9399999999998</v>
          </cell>
          <cell r="BO21">
            <v>1653.9399999999998</v>
          </cell>
          <cell r="BP21">
            <v>748.66</v>
          </cell>
          <cell r="BQ21">
            <v>13078.18</v>
          </cell>
        </row>
        <row r="22">
          <cell r="AB22" t="str">
            <v>10080111S2803</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E22">
            <v>0</v>
          </cell>
          <cell r="BF22">
            <v>0</v>
          </cell>
          <cell r="BG22">
            <v>0</v>
          </cell>
          <cell r="BH22">
            <v>0</v>
          </cell>
          <cell r="BI22">
            <v>0</v>
          </cell>
          <cell r="BJ22">
            <v>0</v>
          </cell>
          <cell r="BK22">
            <v>0</v>
          </cell>
          <cell r="BL22">
            <v>0</v>
          </cell>
          <cell r="BM22">
            <v>0</v>
          </cell>
          <cell r="BN22">
            <v>0</v>
          </cell>
          <cell r="BO22">
            <v>0</v>
          </cell>
          <cell r="BP22">
            <v>0</v>
          </cell>
          <cell r="BQ22">
            <v>0</v>
          </cell>
        </row>
        <row r="23">
          <cell r="AB23" t="str">
            <v>10080112S2803</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E23">
            <v>0</v>
          </cell>
          <cell r="BF23">
            <v>0</v>
          </cell>
          <cell r="BG23">
            <v>0</v>
          </cell>
          <cell r="BH23">
            <v>0</v>
          </cell>
          <cell r="BI23">
            <v>0</v>
          </cell>
          <cell r="BJ23">
            <v>0</v>
          </cell>
          <cell r="BK23">
            <v>0</v>
          </cell>
          <cell r="BL23">
            <v>0</v>
          </cell>
          <cell r="BM23">
            <v>0</v>
          </cell>
          <cell r="BN23">
            <v>0</v>
          </cell>
          <cell r="BO23">
            <v>0</v>
          </cell>
          <cell r="BP23">
            <v>0</v>
          </cell>
          <cell r="BQ23">
            <v>0</v>
          </cell>
        </row>
        <row r="24">
          <cell r="AB24" t="str">
            <v>10178755S2538</v>
          </cell>
          <cell r="AC24">
            <v>2017</v>
          </cell>
          <cell r="AD24">
            <v>2017</v>
          </cell>
          <cell r="AE24">
            <v>2017</v>
          </cell>
          <cell r="AF24">
            <v>2017</v>
          </cell>
          <cell r="AG24">
            <v>2017</v>
          </cell>
          <cell r="AH24">
            <v>2017</v>
          </cell>
          <cell r="AI24">
            <v>917</v>
          </cell>
          <cell r="AJ24">
            <v>2017</v>
          </cell>
          <cell r="AK24">
            <v>2017</v>
          </cell>
          <cell r="AL24">
            <v>2017</v>
          </cell>
          <cell r="AM24">
            <v>2017</v>
          </cell>
          <cell r="AN24">
            <v>913</v>
          </cell>
          <cell r="AO24">
            <v>22000</v>
          </cell>
          <cell r="AP24">
            <v>135520</v>
          </cell>
          <cell r="AQ24">
            <v>0</v>
          </cell>
          <cell r="AR24">
            <v>0</v>
          </cell>
          <cell r="AS24">
            <v>0</v>
          </cell>
          <cell r="AT24">
            <v>0</v>
          </cell>
          <cell r="AU24">
            <v>0</v>
          </cell>
          <cell r="AV24">
            <v>0</v>
          </cell>
          <cell r="AW24">
            <v>0</v>
          </cell>
          <cell r="AX24">
            <v>0</v>
          </cell>
          <cell r="AY24">
            <v>0</v>
          </cell>
          <cell r="AZ24">
            <v>0</v>
          </cell>
          <cell r="BA24">
            <v>0</v>
          </cell>
          <cell r="BB24">
            <v>0</v>
          </cell>
          <cell r="BC24">
            <v>0</v>
          </cell>
          <cell r="BE24">
            <v>12424.720000000001</v>
          </cell>
          <cell r="BF24">
            <v>12424.720000000001</v>
          </cell>
          <cell r="BG24">
            <v>12424.720000000001</v>
          </cell>
          <cell r="BH24">
            <v>12424.720000000001</v>
          </cell>
          <cell r="BI24">
            <v>12424.720000000001</v>
          </cell>
          <cell r="BJ24">
            <v>12424.720000000001</v>
          </cell>
          <cell r="BK24">
            <v>5648.72</v>
          </cell>
          <cell r="BL24">
            <v>12424.720000000001</v>
          </cell>
          <cell r="BM24">
            <v>12424.720000000001</v>
          </cell>
          <cell r="BN24">
            <v>12424.720000000001</v>
          </cell>
          <cell r="BO24">
            <v>12424.720000000001</v>
          </cell>
          <cell r="BP24">
            <v>5624.08</v>
          </cell>
          <cell r="BQ24">
            <v>135520</v>
          </cell>
        </row>
        <row r="25">
          <cell r="AB25" t="str">
            <v>10178756S2538</v>
          </cell>
          <cell r="AC25">
            <v>2017</v>
          </cell>
          <cell r="AD25">
            <v>2017</v>
          </cell>
          <cell r="AE25">
            <v>2017</v>
          </cell>
          <cell r="AF25">
            <v>2017</v>
          </cell>
          <cell r="AG25">
            <v>2017</v>
          </cell>
          <cell r="AH25">
            <v>2017</v>
          </cell>
          <cell r="AI25">
            <v>917</v>
          </cell>
          <cell r="AJ25">
            <v>2017</v>
          </cell>
          <cell r="AK25">
            <v>2017</v>
          </cell>
          <cell r="AL25">
            <v>2017</v>
          </cell>
          <cell r="AM25">
            <v>2017</v>
          </cell>
          <cell r="AN25">
            <v>913</v>
          </cell>
          <cell r="AO25">
            <v>22000</v>
          </cell>
          <cell r="AP25">
            <v>283580</v>
          </cell>
          <cell r="AQ25">
            <v>0</v>
          </cell>
          <cell r="AR25">
            <v>0</v>
          </cell>
          <cell r="AS25">
            <v>0</v>
          </cell>
          <cell r="AT25">
            <v>0</v>
          </cell>
          <cell r="AU25">
            <v>0</v>
          </cell>
          <cell r="AV25">
            <v>0</v>
          </cell>
          <cell r="AW25">
            <v>0</v>
          </cell>
          <cell r="AX25">
            <v>0</v>
          </cell>
          <cell r="AY25">
            <v>0</v>
          </cell>
          <cell r="AZ25">
            <v>0</v>
          </cell>
          <cell r="BA25">
            <v>0</v>
          </cell>
          <cell r="BB25">
            <v>0</v>
          </cell>
          <cell r="BC25">
            <v>0</v>
          </cell>
          <cell r="BE25">
            <v>25999.13</v>
          </cell>
          <cell r="BF25">
            <v>25999.13</v>
          </cell>
          <cell r="BG25">
            <v>25999.13</v>
          </cell>
          <cell r="BH25">
            <v>25999.13</v>
          </cell>
          <cell r="BI25">
            <v>25999.13</v>
          </cell>
          <cell r="BJ25">
            <v>25999.13</v>
          </cell>
          <cell r="BK25">
            <v>11820.130000000001</v>
          </cell>
          <cell r="BL25">
            <v>25999.13</v>
          </cell>
          <cell r="BM25">
            <v>25999.13</v>
          </cell>
          <cell r="BN25">
            <v>25999.13</v>
          </cell>
          <cell r="BO25">
            <v>25999.13</v>
          </cell>
          <cell r="BP25">
            <v>11768.57</v>
          </cell>
          <cell r="BQ25">
            <v>283580</v>
          </cell>
        </row>
        <row r="26">
          <cell r="AB26" t="str">
            <v>10175127S2543</v>
          </cell>
          <cell r="AC26">
            <v>0</v>
          </cell>
          <cell r="AD26">
            <v>0</v>
          </cell>
          <cell r="AE26">
            <v>0</v>
          </cell>
          <cell r="AF26">
            <v>0</v>
          </cell>
          <cell r="AG26">
            <v>2017</v>
          </cell>
          <cell r="AH26">
            <v>2017</v>
          </cell>
          <cell r="AI26">
            <v>917</v>
          </cell>
          <cell r="AJ26">
            <v>2017</v>
          </cell>
          <cell r="AK26">
            <v>2017</v>
          </cell>
          <cell r="AL26">
            <v>2017</v>
          </cell>
          <cell r="AM26">
            <v>2017</v>
          </cell>
          <cell r="AN26">
            <v>913</v>
          </cell>
          <cell r="AO26">
            <v>13932</v>
          </cell>
          <cell r="AP26">
            <v>720579.75840000005</v>
          </cell>
          <cell r="AQ26">
            <v>0</v>
          </cell>
          <cell r="AR26">
            <v>0</v>
          </cell>
          <cell r="AS26">
            <v>0</v>
          </cell>
          <cell r="AT26">
            <v>0</v>
          </cell>
          <cell r="AU26">
            <v>35864.639307255609</v>
          </cell>
          <cell r="AV26">
            <v>35864.639307255609</v>
          </cell>
          <cell r="AW26">
            <v>16305.341717775604</v>
          </cell>
          <cell r="AX26">
            <v>35864.639307255609</v>
          </cell>
          <cell r="AY26">
            <v>35864.639307255609</v>
          </cell>
          <cell r="AZ26">
            <v>35864.639307255609</v>
          </cell>
          <cell r="BA26">
            <v>35864.639307255609</v>
          </cell>
          <cell r="BB26">
            <v>16234.216999268403</v>
          </cell>
          <cell r="BC26">
            <v>247727.3945605777</v>
          </cell>
          <cell r="BE26">
            <v>0</v>
          </cell>
          <cell r="BF26">
            <v>0</v>
          </cell>
          <cell r="BG26">
            <v>0</v>
          </cell>
          <cell r="BH26">
            <v>0</v>
          </cell>
          <cell r="BI26">
            <v>104321.66040000001</v>
          </cell>
          <cell r="BJ26">
            <v>104321.66040000001</v>
          </cell>
          <cell r="BK26">
            <v>47428.340400000001</v>
          </cell>
          <cell r="BL26">
            <v>104321.66040000001</v>
          </cell>
          <cell r="BM26">
            <v>104321.66040000001</v>
          </cell>
          <cell r="BN26">
            <v>104321.66040000001</v>
          </cell>
          <cell r="BO26">
            <v>104321.66040000001</v>
          </cell>
          <cell r="BP26">
            <v>47221.455600000001</v>
          </cell>
          <cell r="BQ26">
            <v>720579.75840000005</v>
          </cell>
        </row>
        <row r="27">
          <cell r="AB27" t="str">
            <v>100797046111</v>
          </cell>
          <cell r="AC27">
            <v>2017</v>
          </cell>
          <cell r="AD27">
            <v>2017</v>
          </cell>
          <cell r="AE27">
            <v>2017</v>
          </cell>
          <cell r="AF27">
            <v>0</v>
          </cell>
          <cell r="AG27">
            <v>0</v>
          </cell>
          <cell r="AH27">
            <v>0</v>
          </cell>
          <cell r="AI27">
            <v>0</v>
          </cell>
          <cell r="AJ27">
            <v>0</v>
          </cell>
          <cell r="AK27">
            <v>0</v>
          </cell>
          <cell r="AL27">
            <v>0</v>
          </cell>
          <cell r="AM27">
            <v>0</v>
          </cell>
          <cell r="AN27">
            <v>0</v>
          </cell>
          <cell r="AO27">
            <v>6051</v>
          </cell>
          <cell r="AP27">
            <v>17731.164620000003</v>
          </cell>
          <cell r="AQ27">
            <v>0</v>
          </cell>
          <cell r="AR27">
            <v>0</v>
          </cell>
          <cell r="AS27">
            <v>0</v>
          </cell>
          <cell r="AT27">
            <v>0</v>
          </cell>
          <cell r="AU27">
            <v>0</v>
          </cell>
          <cell r="AV27">
            <v>0</v>
          </cell>
          <cell r="AW27">
            <v>0</v>
          </cell>
          <cell r="AX27">
            <v>0</v>
          </cell>
          <cell r="AY27">
            <v>0</v>
          </cell>
          <cell r="AZ27">
            <v>0</v>
          </cell>
          <cell r="BA27">
            <v>0</v>
          </cell>
          <cell r="BB27">
            <v>0</v>
          </cell>
          <cell r="BC27">
            <v>0</v>
          </cell>
          <cell r="BE27">
            <v>5910.3882066666674</v>
          </cell>
          <cell r="BF27">
            <v>5910.3882066666674</v>
          </cell>
          <cell r="BG27">
            <v>5910.3882066666674</v>
          </cell>
          <cell r="BH27">
            <v>0</v>
          </cell>
          <cell r="BI27">
            <v>0</v>
          </cell>
          <cell r="BJ27">
            <v>0</v>
          </cell>
          <cell r="BK27">
            <v>0</v>
          </cell>
          <cell r="BL27">
            <v>0</v>
          </cell>
          <cell r="BM27">
            <v>0</v>
          </cell>
          <cell r="BN27">
            <v>0</v>
          </cell>
          <cell r="BO27">
            <v>0</v>
          </cell>
          <cell r="BP27">
            <v>0</v>
          </cell>
          <cell r="BQ27">
            <v>17731.164620000003</v>
          </cell>
        </row>
        <row r="28">
          <cell r="AB28" t="str">
            <v>100797056111</v>
          </cell>
          <cell r="AC28">
            <v>4034</v>
          </cell>
          <cell r="AD28">
            <v>4034</v>
          </cell>
          <cell r="AE28">
            <v>4034</v>
          </cell>
          <cell r="AF28">
            <v>0</v>
          </cell>
          <cell r="AG28">
            <v>0</v>
          </cell>
          <cell r="AH28">
            <v>0</v>
          </cell>
          <cell r="AI28">
            <v>0</v>
          </cell>
          <cell r="AJ28">
            <v>0</v>
          </cell>
          <cell r="AK28">
            <v>0</v>
          </cell>
          <cell r="AL28">
            <v>0</v>
          </cell>
          <cell r="AM28">
            <v>0</v>
          </cell>
          <cell r="AN28">
            <v>0</v>
          </cell>
          <cell r="AO28">
            <v>12102</v>
          </cell>
          <cell r="AP28">
            <v>24787.729885000001</v>
          </cell>
          <cell r="AQ28">
            <v>0</v>
          </cell>
          <cell r="AR28">
            <v>0</v>
          </cell>
          <cell r="AS28">
            <v>0</v>
          </cell>
          <cell r="AT28">
            <v>0</v>
          </cell>
          <cell r="AU28">
            <v>0</v>
          </cell>
          <cell r="AV28">
            <v>0</v>
          </cell>
          <cell r="AW28">
            <v>0</v>
          </cell>
          <cell r="AX28">
            <v>0</v>
          </cell>
          <cell r="AY28">
            <v>0</v>
          </cell>
          <cell r="AZ28">
            <v>0</v>
          </cell>
          <cell r="BA28">
            <v>0</v>
          </cell>
          <cell r="BB28">
            <v>0</v>
          </cell>
          <cell r="BC28">
            <v>0</v>
          </cell>
          <cell r="BE28">
            <v>8262.5766283333323</v>
          </cell>
          <cell r="BF28">
            <v>8262.5766283333323</v>
          </cell>
          <cell r="BG28">
            <v>8262.5766283333323</v>
          </cell>
          <cell r="BH28">
            <v>0</v>
          </cell>
          <cell r="BI28">
            <v>0</v>
          </cell>
          <cell r="BJ28">
            <v>0</v>
          </cell>
          <cell r="BK28">
            <v>0</v>
          </cell>
          <cell r="BL28">
            <v>0</v>
          </cell>
          <cell r="BM28">
            <v>0</v>
          </cell>
          <cell r="BN28">
            <v>0</v>
          </cell>
          <cell r="BO28">
            <v>0</v>
          </cell>
          <cell r="BP28">
            <v>0</v>
          </cell>
          <cell r="BQ28">
            <v>24787.729884999997</v>
          </cell>
        </row>
        <row r="29">
          <cell r="AB29" t="str">
            <v>100797106111</v>
          </cell>
          <cell r="AC29">
            <v>2017</v>
          </cell>
          <cell r="AD29">
            <v>2017</v>
          </cell>
          <cell r="AE29">
            <v>2017</v>
          </cell>
          <cell r="AF29">
            <v>2017</v>
          </cell>
          <cell r="AG29">
            <v>2017</v>
          </cell>
          <cell r="AH29">
            <v>2017</v>
          </cell>
          <cell r="AI29">
            <v>917</v>
          </cell>
          <cell r="AJ29">
            <v>2017</v>
          </cell>
          <cell r="AK29">
            <v>2017</v>
          </cell>
          <cell r="AL29">
            <v>2017</v>
          </cell>
          <cell r="AM29">
            <v>2017</v>
          </cell>
          <cell r="AN29">
            <v>913</v>
          </cell>
          <cell r="AO29">
            <v>22000</v>
          </cell>
          <cell r="AP29">
            <v>320387.77833333338</v>
          </cell>
          <cell r="AQ29">
            <v>0</v>
          </cell>
          <cell r="AR29">
            <v>0</v>
          </cell>
          <cell r="AS29">
            <v>0</v>
          </cell>
          <cell r="AT29">
            <v>0</v>
          </cell>
          <cell r="AU29">
            <v>0</v>
          </cell>
          <cell r="AV29">
            <v>0</v>
          </cell>
          <cell r="AW29">
            <v>0</v>
          </cell>
          <cell r="AX29">
            <v>0</v>
          </cell>
          <cell r="AY29">
            <v>0</v>
          </cell>
          <cell r="AZ29">
            <v>0</v>
          </cell>
          <cell r="BA29">
            <v>0</v>
          </cell>
          <cell r="BB29">
            <v>0</v>
          </cell>
          <cell r="BC29">
            <v>0</v>
          </cell>
          <cell r="BE29">
            <v>29373.734040833337</v>
          </cell>
          <cell r="BF29">
            <v>29373.734040833337</v>
          </cell>
          <cell r="BG29">
            <v>29373.734040833337</v>
          </cell>
          <cell r="BH29">
            <v>29373.734040833337</v>
          </cell>
          <cell r="BI29">
            <v>29373.734040833337</v>
          </cell>
          <cell r="BJ29">
            <v>29373.734040833337</v>
          </cell>
          <cell r="BK29">
            <v>13354.345124166668</v>
          </cell>
          <cell r="BL29">
            <v>29373.734040833337</v>
          </cell>
          <cell r="BM29">
            <v>29373.734040833337</v>
          </cell>
          <cell r="BN29">
            <v>29373.734040833337</v>
          </cell>
          <cell r="BO29">
            <v>29373.734040833337</v>
          </cell>
          <cell r="BP29">
            <v>13296.092800833334</v>
          </cell>
          <cell r="BQ29">
            <v>320387.77833333332</v>
          </cell>
        </row>
        <row r="30">
          <cell r="AB30" t="str">
            <v>100797036111</v>
          </cell>
          <cell r="AC30">
            <v>8068</v>
          </cell>
          <cell r="AD30">
            <v>8068</v>
          </cell>
          <cell r="AE30">
            <v>8068</v>
          </cell>
          <cell r="AF30">
            <v>8068</v>
          </cell>
          <cell r="AG30">
            <v>8068</v>
          </cell>
          <cell r="AH30">
            <v>8068</v>
          </cell>
          <cell r="AI30">
            <v>3668</v>
          </cell>
          <cell r="AJ30">
            <v>8068</v>
          </cell>
          <cell r="AK30">
            <v>8068</v>
          </cell>
          <cell r="AL30">
            <v>8068</v>
          </cell>
          <cell r="AM30">
            <v>8068</v>
          </cell>
          <cell r="AN30">
            <v>3652</v>
          </cell>
          <cell r="AO30">
            <v>88000</v>
          </cell>
          <cell r="AP30">
            <v>416698.11333333334</v>
          </cell>
          <cell r="AQ30">
            <v>0</v>
          </cell>
          <cell r="AR30">
            <v>0</v>
          </cell>
          <cell r="AS30">
            <v>0</v>
          </cell>
          <cell r="AT30">
            <v>0</v>
          </cell>
          <cell r="AU30">
            <v>0</v>
          </cell>
          <cell r="AV30">
            <v>0</v>
          </cell>
          <cell r="AW30">
            <v>0</v>
          </cell>
          <cell r="AX30">
            <v>0</v>
          </cell>
          <cell r="AY30">
            <v>0</v>
          </cell>
          <cell r="AZ30">
            <v>0</v>
          </cell>
          <cell r="BA30">
            <v>0</v>
          </cell>
          <cell r="BB30">
            <v>0</v>
          </cell>
          <cell r="BC30">
            <v>0</v>
          </cell>
          <cell r="BE30">
            <v>38203.640663333332</v>
          </cell>
          <cell r="BF30">
            <v>38203.640663333332</v>
          </cell>
          <cell r="BG30">
            <v>38203.640663333332</v>
          </cell>
          <cell r="BH30">
            <v>38203.640663333332</v>
          </cell>
          <cell r="BI30">
            <v>38203.640663333332</v>
          </cell>
          <cell r="BJ30">
            <v>38203.640663333332</v>
          </cell>
          <cell r="BK30">
            <v>17368.734996666666</v>
          </cell>
          <cell r="BL30">
            <v>38203.640663333332</v>
          </cell>
          <cell r="BM30">
            <v>38203.640663333332</v>
          </cell>
          <cell r="BN30">
            <v>38203.640663333332</v>
          </cell>
          <cell r="BO30">
            <v>38203.640663333332</v>
          </cell>
          <cell r="BP30">
            <v>17292.971703333333</v>
          </cell>
          <cell r="BQ30">
            <v>416698.11333333334</v>
          </cell>
        </row>
        <row r="31">
          <cell r="AB31" t="str">
            <v>100797316111</v>
          </cell>
          <cell r="AC31">
            <v>2017</v>
          </cell>
          <cell r="AD31">
            <v>2017</v>
          </cell>
          <cell r="AE31">
            <v>2017</v>
          </cell>
          <cell r="AF31">
            <v>2017</v>
          </cell>
          <cell r="AG31">
            <v>2017</v>
          </cell>
          <cell r="AH31">
            <v>2017</v>
          </cell>
          <cell r="AI31">
            <v>917</v>
          </cell>
          <cell r="AJ31">
            <v>2017</v>
          </cell>
          <cell r="AK31">
            <v>2017</v>
          </cell>
          <cell r="AL31">
            <v>2017</v>
          </cell>
          <cell r="AM31">
            <v>2017</v>
          </cell>
          <cell r="AN31">
            <v>913</v>
          </cell>
          <cell r="AO31">
            <v>22000</v>
          </cell>
          <cell r="AP31">
            <v>311783.76166666666</v>
          </cell>
          <cell r="AQ31">
            <v>0</v>
          </cell>
          <cell r="AR31">
            <v>0</v>
          </cell>
          <cell r="AS31">
            <v>0</v>
          </cell>
          <cell r="AT31">
            <v>0</v>
          </cell>
          <cell r="AU31">
            <v>0</v>
          </cell>
          <cell r="AV31">
            <v>0</v>
          </cell>
          <cell r="AW31">
            <v>0</v>
          </cell>
          <cell r="AX31">
            <v>0</v>
          </cell>
          <cell r="AY31">
            <v>0</v>
          </cell>
          <cell r="AZ31">
            <v>0</v>
          </cell>
          <cell r="BA31">
            <v>0</v>
          </cell>
          <cell r="BB31">
            <v>0</v>
          </cell>
          <cell r="BC31">
            <v>0</v>
          </cell>
          <cell r="BE31">
            <v>28584.902149166664</v>
          </cell>
          <cell r="BF31">
            <v>28584.902149166664</v>
          </cell>
          <cell r="BG31">
            <v>28584.902149166664</v>
          </cell>
          <cell r="BH31">
            <v>28584.902149166664</v>
          </cell>
          <cell r="BI31">
            <v>28584.902149166664</v>
          </cell>
          <cell r="BJ31">
            <v>28584.902149166664</v>
          </cell>
          <cell r="BK31">
            <v>12995.714065833334</v>
          </cell>
          <cell r="BL31">
            <v>28584.902149166664</v>
          </cell>
          <cell r="BM31">
            <v>28584.902149166664</v>
          </cell>
          <cell r="BN31">
            <v>28584.902149166664</v>
          </cell>
          <cell r="BO31">
            <v>28584.902149166664</v>
          </cell>
          <cell r="BP31">
            <v>12939.026109166667</v>
          </cell>
          <cell r="BQ31">
            <v>311783.76166666672</v>
          </cell>
        </row>
        <row r="32">
          <cell r="AB32" t="str">
            <v>100859416111</v>
          </cell>
          <cell r="AC32">
            <v>2017</v>
          </cell>
          <cell r="AD32">
            <v>2017</v>
          </cell>
          <cell r="AE32">
            <v>2017</v>
          </cell>
          <cell r="AF32">
            <v>2017</v>
          </cell>
          <cell r="AG32">
            <v>2017</v>
          </cell>
          <cell r="AH32">
            <v>2017</v>
          </cell>
          <cell r="AI32">
            <v>917</v>
          </cell>
          <cell r="AJ32">
            <v>2017</v>
          </cell>
          <cell r="AK32">
            <v>2017</v>
          </cell>
          <cell r="AL32">
            <v>2017</v>
          </cell>
          <cell r="AM32">
            <v>2017</v>
          </cell>
          <cell r="AN32">
            <v>913</v>
          </cell>
          <cell r="AO32">
            <v>22000</v>
          </cell>
          <cell r="AP32">
            <v>403620.80000000005</v>
          </cell>
          <cell r="AQ32">
            <v>0</v>
          </cell>
          <cell r="AR32">
            <v>0</v>
          </cell>
          <cell r="AS32">
            <v>0</v>
          </cell>
          <cell r="AT32">
            <v>0</v>
          </cell>
          <cell r="AU32">
            <v>0</v>
          </cell>
          <cell r="AV32">
            <v>0</v>
          </cell>
          <cell r="AW32">
            <v>0</v>
          </cell>
          <cell r="AX32">
            <v>0</v>
          </cell>
          <cell r="AY32">
            <v>0</v>
          </cell>
          <cell r="AZ32">
            <v>0</v>
          </cell>
          <cell r="BA32">
            <v>0</v>
          </cell>
          <cell r="BB32">
            <v>0</v>
          </cell>
          <cell r="BC32">
            <v>0</v>
          </cell>
          <cell r="BE32">
            <v>37004.688800000004</v>
          </cell>
          <cell r="BF32">
            <v>37004.688800000004</v>
          </cell>
          <cell r="BG32">
            <v>37004.688800000004</v>
          </cell>
          <cell r="BH32">
            <v>37004.688800000004</v>
          </cell>
          <cell r="BI32">
            <v>37004.688800000004</v>
          </cell>
          <cell r="BJ32">
            <v>37004.688800000004</v>
          </cell>
          <cell r="BK32">
            <v>16823.648800000003</v>
          </cell>
          <cell r="BL32">
            <v>37004.688800000004</v>
          </cell>
          <cell r="BM32">
            <v>37004.688800000004</v>
          </cell>
          <cell r="BN32">
            <v>37004.688800000004</v>
          </cell>
          <cell r="BO32">
            <v>37004.688800000004</v>
          </cell>
          <cell r="BP32">
            <v>16750.263200000001</v>
          </cell>
          <cell r="BQ32">
            <v>403620.8</v>
          </cell>
        </row>
        <row r="33">
          <cell r="AB33" t="str">
            <v>100797066111</v>
          </cell>
          <cell r="AC33">
            <v>8068</v>
          </cell>
          <cell r="AD33">
            <v>8068</v>
          </cell>
          <cell r="AE33">
            <v>8068</v>
          </cell>
          <cell r="AF33">
            <v>0</v>
          </cell>
          <cell r="AG33">
            <v>0</v>
          </cell>
          <cell r="AH33">
            <v>0</v>
          </cell>
          <cell r="AI33">
            <v>0</v>
          </cell>
          <cell r="AJ33">
            <v>0</v>
          </cell>
          <cell r="AK33">
            <v>0</v>
          </cell>
          <cell r="AL33">
            <v>0</v>
          </cell>
          <cell r="AM33">
            <v>0</v>
          </cell>
          <cell r="AN33">
            <v>0</v>
          </cell>
          <cell r="AO33">
            <v>24204</v>
          </cell>
          <cell r="AP33">
            <v>5172.9998999999998</v>
          </cell>
          <cell r="AQ33">
            <v>0</v>
          </cell>
          <cell r="AR33">
            <v>0</v>
          </cell>
          <cell r="AS33">
            <v>0</v>
          </cell>
          <cell r="AT33">
            <v>0</v>
          </cell>
          <cell r="AU33">
            <v>0</v>
          </cell>
          <cell r="AV33">
            <v>0</v>
          </cell>
          <cell r="AW33">
            <v>0</v>
          </cell>
          <cell r="AX33">
            <v>0</v>
          </cell>
          <cell r="AY33">
            <v>0</v>
          </cell>
          <cell r="AZ33">
            <v>0</v>
          </cell>
          <cell r="BA33">
            <v>0</v>
          </cell>
          <cell r="BB33">
            <v>0</v>
          </cell>
          <cell r="BC33">
            <v>0</v>
          </cell>
          <cell r="BE33">
            <v>1724.3333</v>
          </cell>
          <cell r="BF33">
            <v>1724.3333</v>
          </cell>
          <cell r="BG33">
            <v>1724.3333</v>
          </cell>
          <cell r="BH33">
            <v>0</v>
          </cell>
          <cell r="BI33">
            <v>0</v>
          </cell>
          <cell r="BJ33">
            <v>0</v>
          </cell>
          <cell r="BK33">
            <v>0</v>
          </cell>
          <cell r="BL33">
            <v>0</v>
          </cell>
          <cell r="BM33">
            <v>0</v>
          </cell>
          <cell r="BN33">
            <v>0</v>
          </cell>
          <cell r="BO33">
            <v>0</v>
          </cell>
          <cell r="BP33">
            <v>0</v>
          </cell>
          <cell r="BQ33">
            <v>5172.9998999999998</v>
          </cell>
        </row>
        <row r="34">
          <cell r="AB34" t="str">
            <v>100797086111</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cell r="BE34">
            <v>0</v>
          </cell>
          <cell r="BF34">
            <v>0</v>
          </cell>
          <cell r="BG34">
            <v>0</v>
          </cell>
          <cell r="BH34">
            <v>0</v>
          </cell>
          <cell r="BI34">
            <v>0</v>
          </cell>
          <cell r="BJ34">
            <v>0</v>
          </cell>
          <cell r="BK34">
            <v>0</v>
          </cell>
          <cell r="BL34">
            <v>0</v>
          </cell>
          <cell r="BM34">
            <v>0</v>
          </cell>
          <cell r="BN34">
            <v>0</v>
          </cell>
          <cell r="BO34">
            <v>0</v>
          </cell>
          <cell r="BP34">
            <v>0</v>
          </cell>
          <cell r="BQ34">
            <v>0</v>
          </cell>
        </row>
        <row r="35">
          <cell r="AB35" t="str">
            <v>100797096111</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E35">
            <v>0</v>
          </cell>
          <cell r="BF35">
            <v>0</v>
          </cell>
          <cell r="BG35">
            <v>0</v>
          </cell>
          <cell r="BH35">
            <v>0</v>
          </cell>
          <cell r="BI35">
            <v>0</v>
          </cell>
          <cell r="BJ35">
            <v>0</v>
          </cell>
          <cell r="BK35">
            <v>0</v>
          </cell>
          <cell r="BL35">
            <v>0</v>
          </cell>
          <cell r="BM35">
            <v>0</v>
          </cell>
          <cell r="BN35">
            <v>0</v>
          </cell>
          <cell r="BO35">
            <v>0</v>
          </cell>
          <cell r="BP35">
            <v>0</v>
          </cell>
          <cell r="BQ35">
            <v>0</v>
          </cell>
        </row>
        <row r="36">
          <cell r="AB36" t="str">
            <v>100797126111</v>
          </cell>
          <cell r="AC36">
            <v>2017</v>
          </cell>
          <cell r="AD36">
            <v>2017</v>
          </cell>
          <cell r="AE36">
            <v>2017</v>
          </cell>
          <cell r="AF36">
            <v>2017</v>
          </cell>
          <cell r="AG36">
            <v>2017</v>
          </cell>
          <cell r="AH36">
            <v>2017</v>
          </cell>
          <cell r="AI36">
            <v>917</v>
          </cell>
          <cell r="AJ36">
            <v>2017</v>
          </cell>
          <cell r="AK36">
            <v>2017</v>
          </cell>
          <cell r="AL36">
            <v>2017</v>
          </cell>
          <cell r="AM36">
            <v>2017</v>
          </cell>
          <cell r="AN36">
            <v>913</v>
          </cell>
          <cell r="AO36">
            <v>22000</v>
          </cell>
          <cell r="AP36">
            <v>11350.423333333332</v>
          </cell>
          <cell r="AQ36">
            <v>0</v>
          </cell>
          <cell r="AR36">
            <v>0</v>
          </cell>
          <cell r="AS36">
            <v>0</v>
          </cell>
          <cell r="AT36">
            <v>0</v>
          </cell>
          <cell r="AU36">
            <v>0</v>
          </cell>
          <cell r="AV36">
            <v>0</v>
          </cell>
          <cell r="AW36">
            <v>0</v>
          </cell>
          <cell r="AX36">
            <v>0</v>
          </cell>
          <cell r="AY36">
            <v>0</v>
          </cell>
          <cell r="AZ36">
            <v>0</v>
          </cell>
          <cell r="BA36">
            <v>0</v>
          </cell>
          <cell r="BB36">
            <v>0</v>
          </cell>
          <cell r="BC36">
            <v>0</v>
          </cell>
          <cell r="BE36">
            <v>1040.6274483333334</v>
          </cell>
          <cell r="BF36">
            <v>1040.6274483333334</v>
          </cell>
          <cell r="BG36">
            <v>1040.6274483333334</v>
          </cell>
          <cell r="BH36">
            <v>1040.6274483333334</v>
          </cell>
          <cell r="BI36">
            <v>1040.6274483333334</v>
          </cell>
          <cell r="BJ36">
            <v>1040.6274483333334</v>
          </cell>
          <cell r="BK36">
            <v>473.10628166666663</v>
          </cell>
          <cell r="BL36">
            <v>1040.6274483333334</v>
          </cell>
          <cell r="BM36">
            <v>1040.6274483333334</v>
          </cell>
          <cell r="BN36">
            <v>1040.6274483333334</v>
          </cell>
          <cell r="BO36">
            <v>1040.6274483333334</v>
          </cell>
          <cell r="BP36">
            <v>471.04256833333335</v>
          </cell>
          <cell r="BQ36">
            <v>11350.423333333334</v>
          </cell>
        </row>
        <row r="37">
          <cell r="AB37" t="str">
            <v>100797146111</v>
          </cell>
          <cell r="AC37">
            <v>2017</v>
          </cell>
          <cell r="AD37">
            <v>2017</v>
          </cell>
          <cell r="AE37">
            <v>2017</v>
          </cell>
          <cell r="AF37">
            <v>2017</v>
          </cell>
          <cell r="AG37">
            <v>2017</v>
          </cell>
          <cell r="AH37">
            <v>2017</v>
          </cell>
          <cell r="AI37">
            <v>917</v>
          </cell>
          <cell r="AJ37">
            <v>2017</v>
          </cell>
          <cell r="AK37">
            <v>2017</v>
          </cell>
          <cell r="AL37">
            <v>2017</v>
          </cell>
          <cell r="AM37">
            <v>2017</v>
          </cell>
          <cell r="AN37">
            <v>913</v>
          </cell>
          <cell r="AO37">
            <v>22000</v>
          </cell>
          <cell r="AP37">
            <v>46115.116666666661</v>
          </cell>
          <cell r="AQ37">
            <v>0</v>
          </cell>
          <cell r="AR37">
            <v>0</v>
          </cell>
          <cell r="AS37">
            <v>0</v>
          </cell>
          <cell r="AT37">
            <v>0</v>
          </cell>
          <cell r="AU37">
            <v>0</v>
          </cell>
          <cell r="AV37">
            <v>0</v>
          </cell>
          <cell r="AW37">
            <v>0</v>
          </cell>
          <cell r="AX37">
            <v>0</v>
          </cell>
          <cell r="AY37">
            <v>0</v>
          </cell>
          <cell r="AZ37">
            <v>0</v>
          </cell>
          <cell r="BA37">
            <v>0</v>
          </cell>
          <cell r="BB37">
            <v>0</v>
          </cell>
          <cell r="BC37">
            <v>0</v>
          </cell>
          <cell r="BE37">
            <v>4227.9177416666662</v>
          </cell>
          <cell r="BF37">
            <v>4227.9177416666662</v>
          </cell>
          <cell r="BG37">
            <v>4227.9177416666662</v>
          </cell>
          <cell r="BH37">
            <v>4227.9177416666662</v>
          </cell>
          <cell r="BI37">
            <v>4227.9177416666662</v>
          </cell>
          <cell r="BJ37">
            <v>4227.9177416666662</v>
          </cell>
          <cell r="BK37">
            <v>1922.1619083333333</v>
          </cell>
          <cell r="BL37">
            <v>4227.9177416666662</v>
          </cell>
          <cell r="BM37">
            <v>4227.9177416666662</v>
          </cell>
          <cell r="BN37">
            <v>4227.9177416666662</v>
          </cell>
          <cell r="BO37">
            <v>4227.9177416666662</v>
          </cell>
          <cell r="BP37">
            <v>1913.7773416666666</v>
          </cell>
          <cell r="BQ37">
            <v>46115.116666666654</v>
          </cell>
        </row>
        <row r="38">
          <cell r="AB38" t="str">
            <v>100801036111</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E38">
            <v>0</v>
          </cell>
          <cell r="BF38">
            <v>0</v>
          </cell>
          <cell r="BG38">
            <v>0</v>
          </cell>
          <cell r="BH38">
            <v>0</v>
          </cell>
          <cell r="BI38">
            <v>0</v>
          </cell>
          <cell r="BJ38">
            <v>0</v>
          </cell>
          <cell r="BK38">
            <v>0</v>
          </cell>
          <cell r="BL38">
            <v>0</v>
          </cell>
          <cell r="BM38">
            <v>0</v>
          </cell>
          <cell r="BN38">
            <v>0</v>
          </cell>
          <cell r="BO38">
            <v>0</v>
          </cell>
          <cell r="BP38">
            <v>0</v>
          </cell>
          <cell r="BQ38">
            <v>0</v>
          </cell>
        </row>
        <row r="39">
          <cell r="AB39" t="str">
            <v>100801056111</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E39">
            <v>0</v>
          </cell>
          <cell r="BF39">
            <v>0</v>
          </cell>
          <cell r="BG39">
            <v>0</v>
          </cell>
          <cell r="BH39">
            <v>0</v>
          </cell>
          <cell r="BI39">
            <v>0</v>
          </cell>
          <cell r="BJ39">
            <v>0</v>
          </cell>
          <cell r="BK39">
            <v>0</v>
          </cell>
          <cell r="BL39">
            <v>0</v>
          </cell>
          <cell r="BM39">
            <v>0</v>
          </cell>
          <cell r="BN39">
            <v>0</v>
          </cell>
          <cell r="BO39">
            <v>0</v>
          </cell>
          <cell r="BP39">
            <v>0</v>
          </cell>
          <cell r="BQ39">
            <v>0</v>
          </cell>
        </row>
        <row r="40">
          <cell r="AB40" t="str">
            <v>100801066111</v>
          </cell>
          <cell r="AC40">
            <v>2017</v>
          </cell>
          <cell r="AD40">
            <v>2017</v>
          </cell>
          <cell r="AE40">
            <v>2017</v>
          </cell>
          <cell r="AF40">
            <v>0</v>
          </cell>
          <cell r="AG40">
            <v>0</v>
          </cell>
          <cell r="AH40">
            <v>0</v>
          </cell>
          <cell r="AI40">
            <v>0</v>
          </cell>
          <cell r="AJ40">
            <v>0</v>
          </cell>
          <cell r="AK40">
            <v>0</v>
          </cell>
          <cell r="AL40">
            <v>0</v>
          </cell>
          <cell r="AM40">
            <v>0</v>
          </cell>
          <cell r="AN40">
            <v>0</v>
          </cell>
          <cell r="AO40">
            <v>6051</v>
          </cell>
          <cell r="AP40">
            <v>2272.2816050000001</v>
          </cell>
          <cell r="AQ40">
            <v>0</v>
          </cell>
          <cell r="AR40">
            <v>0</v>
          </cell>
          <cell r="AS40">
            <v>0</v>
          </cell>
          <cell r="AT40">
            <v>0</v>
          </cell>
          <cell r="AU40">
            <v>0</v>
          </cell>
          <cell r="AV40">
            <v>0</v>
          </cell>
          <cell r="AW40">
            <v>0</v>
          </cell>
          <cell r="AX40">
            <v>0</v>
          </cell>
          <cell r="AY40">
            <v>0</v>
          </cell>
          <cell r="AZ40">
            <v>0</v>
          </cell>
          <cell r="BA40">
            <v>0</v>
          </cell>
          <cell r="BB40">
            <v>0</v>
          </cell>
          <cell r="BC40">
            <v>0</v>
          </cell>
          <cell r="BE40">
            <v>757.42720166666675</v>
          </cell>
          <cell r="BF40">
            <v>757.42720166666675</v>
          </cell>
          <cell r="BG40">
            <v>757.42720166666675</v>
          </cell>
          <cell r="BH40">
            <v>0</v>
          </cell>
          <cell r="BI40">
            <v>0</v>
          </cell>
          <cell r="BJ40">
            <v>0</v>
          </cell>
          <cell r="BK40">
            <v>0</v>
          </cell>
          <cell r="BL40">
            <v>0</v>
          </cell>
          <cell r="BM40">
            <v>0</v>
          </cell>
          <cell r="BN40">
            <v>0</v>
          </cell>
          <cell r="BO40">
            <v>0</v>
          </cell>
          <cell r="BP40">
            <v>0</v>
          </cell>
          <cell r="BQ40">
            <v>2272.2816050000001</v>
          </cell>
        </row>
        <row r="41">
          <cell r="AB41" t="str">
            <v>100801076111</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E41">
            <v>0</v>
          </cell>
          <cell r="BF41">
            <v>0</v>
          </cell>
          <cell r="BG41">
            <v>0</v>
          </cell>
          <cell r="BH41">
            <v>0</v>
          </cell>
          <cell r="BI41">
            <v>0</v>
          </cell>
          <cell r="BJ41">
            <v>0</v>
          </cell>
          <cell r="BK41">
            <v>0</v>
          </cell>
          <cell r="BL41">
            <v>0</v>
          </cell>
          <cell r="BM41">
            <v>0</v>
          </cell>
          <cell r="BN41">
            <v>0</v>
          </cell>
          <cell r="BO41">
            <v>0</v>
          </cell>
          <cell r="BP41">
            <v>0</v>
          </cell>
          <cell r="BQ41">
            <v>0</v>
          </cell>
        </row>
        <row r="42">
          <cell r="AB42" t="str">
            <v>100801096111</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E42">
            <v>0</v>
          </cell>
          <cell r="BF42">
            <v>0</v>
          </cell>
          <cell r="BG42">
            <v>0</v>
          </cell>
          <cell r="BH42">
            <v>0</v>
          </cell>
          <cell r="BI42">
            <v>0</v>
          </cell>
          <cell r="BJ42">
            <v>0</v>
          </cell>
          <cell r="BK42">
            <v>0</v>
          </cell>
          <cell r="BL42">
            <v>0</v>
          </cell>
          <cell r="BM42">
            <v>0</v>
          </cell>
          <cell r="BN42">
            <v>0</v>
          </cell>
          <cell r="BO42">
            <v>0</v>
          </cell>
          <cell r="BP42">
            <v>0</v>
          </cell>
          <cell r="BQ42">
            <v>0</v>
          </cell>
        </row>
        <row r="43">
          <cell r="AB43" t="str">
            <v>100801106111</v>
          </cell>
          <cell r="AC43">
            <v>4034</v>
          </cell>
          <cell r="AD43">
            <v>4034</v>
          </cell>
          <cell r="AE43">
            <v>4034</v>
          </cell>
          <cell r="AF43">
            <v>0</v>
          </cell>
          <cell r="AG43">
            <v>0</v>
          </cell>
          <cell r="AH43">
            <v>0</v>
          </cell>
          <cell r="AI43">
            <v>0</v>
          </cell>
          <cell r="AJ43">
            <v>0</v>
          </cell>
          <cell r="AK43">
            <v>0</v>
          </cell>
          <cell r="AL43">
            <v>0</v>
          </cell>
          <cell r="AM43">
            <v>0</v>
          </cell>
          <cell r="AN43">
            <v>0</v>
          </cell>
          <cell r="AO43">
            <v>12102</v>
          </cell>
          <cell r="AP43">
            <v>4223.4568100000006</v>
          </cell>
          <cell r="AQ43">
            <v>0</v>
          </cell>
          <cell r="AR43">
            <v>0</v>
          </cell>
          <cell r="AS43">
            <v>0</v>
          </cell>
          <cell r="AT43">
            <v>0</v>
          </cell>
          <cell r="AU43">
            <v>0</v>
          </cell>
          <cell r="AV43">
            <v>0</v>
          </cell>
          <cell r="AW43">
            <v>0</v>
          </cell>
          <cell r="AX43">
            <v>0</v>
          </cell>
          <cell r="AY43">
            <v>0</v>
          </cell>
          <cell r="AZ43">
            <v>0</v>
          </cell>
          <cell r="BA43">
            <v>0</v>
          </cell>
          <cell r="BB43">
            <v>0</v>
          </cell>
          <cell r="BC43">
            <v>0</v>
          </cell>
          <cell r="BE43">
            <v>1407.8189366666668</v>
          </cell>
          <cell r="BF43">
            <v>1407.8189366666668</v>
          </cell>
          <cell r="BG43">
            <v>1407.8189366666668</v>
          </cell>
          <cell r="BH43">
            <v>0</v>
          </cell>
          <cell r="BI43">
            <v>0</v>
          </cell>
          <cell r="BJ43">
            <v>0</v>
          </cell>
          <cell r="BK43">
            <v>0</v>
          </cell>
          <cell r="BL43">
            <v>0</v>
          </cell>
          <cell r="BM43">
            <v>0</v>
          </cell>
          <cell r="BN43">
            <v>0</v>
          </cell>
          <cell r="BO43">
            <v>0</v>
          </cell>
          <cell r="BP43">
            <v>0</v>
          </cell>
          <cell r="BQ43">
            <v>4223.4568100000006</v>
          </cell>
        </row>
        <row r="44">
          <cell r="AB44" t="str">
            <v>100801116111</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E44">
            <v>0</v>
          </cell>
          <cell r="BF44">
            <v>0</v>
          </cell>
          <cell r="BG44">
            <v>0</v>
          </cell>
          <cell r="BH44">
            <v>0</v>
          </cell>
          <cell r="BI44">
            <v>0</v>
          </cell>
          <cell r="BJ44">
            <v>0</v>
          </cell>
          <cell r="BK44">
            <v>0</v>
          </cell>
          <cell r="BL44">
            <v>0</v>
          </cell>
          <cell r="BM44">
            <v>0</v>
          </cell>
          <cell r="BN44">
            <v>0</v>
          </cell>
          <cell r="BO44">
            <v>0</v>
          </cell>
          <cell r="BP44">
            <v>0</v>
          </cell>
          <cell r="BQ44">
            <v>0</v>
          </cell>
        </row>
        <row r="45">
          <cell r="AB45" t="str">
            <v>100801126111</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E45">
            <v>0</v>
          </cell>
          <cell r="BF45">
            <v>0</v>
          </cell>
          <cell r="BG45">
            <v>0</v>
          </cell>
          <cell r="BH45">
            <v>0</v>
          </cell>
          <cell r="BI45">
            <v>0</v>
          </cell>
          <cell r="BJ45">
            <v>0</v>
          </cell>
          <cell r="BK45">
            <v>0</v>
          </cell>
          <cell r="BL45">
            <v>0</v>
          </cell>
          <cell r="BM45">
            <v>0</v>
          </cell>
          <cell r="BN45">
            <v>0</v>
          </cell>
          <cell r="BO45">
            <v>0</v>
          </cell>
          <cell r="BP45">
            <v>0</v>
          </cell>
          <cell r="BQ45">
            <v>0</v>
          </cell>
        </row>
        <row r="46">
          <cell r="AB46" t="str">
            <v>546366111</v>
          </cell>
          <cell r="AC46">
            <v>2017</v>
          </cell>
          <cell r="AD46">
            <v>2017</v>
          </cell>
          <cell r="AE46">
            <v>2017</v>
          </cell>
          <cell r="AF46">
            <v>2017</v>
          </cell>
          <cell r="AG46">
            <v>2017</v>
          </cell>
          <cell r="AH46">
            <v>2017</v>
          </cell>
          <cell r="AI46">
            <v>917</v>
          </cell>
          <cell r="AJ46">
            <v>2017</v>
          </cell>
          <cell r="AK46">
            <v>2017</v>
          </cell>
          <cell r="AL46">
            <v>2017</v>
          </cell>
          <cell r="AM46">
            <v>2017</v>
          </cell>
          <cell r="AN46">
            <v>913</v>
          </cell>
          <cell r="AO46">
            <v>22000</v>
          </cell>
          <cell r="AP46">
            <v>61839.506666666668</v>
          </cell>
          <cell r="AQ46">
            <v>0</v>
          </cell>
          <cell r="AR46">
            <v>0</v>
          </cell>
          <cell r="AS46">
            <v>0</v>
          </cell>
          <cell r="AT46">
            <v>0</v>
          </cell>
          <cell r="AU46">
            <v>0</v>
          </cell>
          <cell r="AV46">
            <v>0</v>
          </cell>
          <cell r="AW46">
            <v>0</v>
          </cell>
          <cell r="AX46">
            <v>0</v>
          </cell>
          <cell r="AY46">
            <v>0</v>
          </cell>
          <cell r="AZ46">
            <v>0</v>
          </cell>
          <cell r="BA46">
            <v>0</v>
          </cell>
          <cell r="BB46">
            <v>0</v>
          </cell>
          <cell r="BC46">
            <v>0</v>
          </cell>
          <cell r="BE46">
            <v>5669.558406666667</v>
          </cell>
          <cell r="BF46">
            <v>5669.558406666667</v>
          </cell>
          <cell r="BG46">
            <v>5669.558406666667</v>
          </cell>
          <cell r="BH46">
            <v>5669.558406666667</v>
          </cell>
          <cell r="BI46">
            <v>5669.558406666667</v>
          </cell>
          <cell r="BJ46">
            <v>5669.558406666667</v>
          </cell>
          <cell r="BK46">
            <v>2577.5830733333332</v>
          </cell>
          <cell r="BL46">
            <v>5669.558406666667</v>
          </cell>
          <cell r="BM46">
            <v>5669.558406666667</v>
          </cell>
          <cell r="BN46">
            <v>5669.558406666667</v>
          </cell>
          <cell r="BO46">
            <v>5669.558406666667</v>
          </cell>
          <cell r="BP46">
            <v>2566.3395266666666</v>
          </cell>
          <cell r="BQ46">
            <v>61839.506666666653</v>
          </cell>
        </row>
        <row r="47">
          <cell r="AB47" t="str">
            <v>100797166111</v>
          </cell>
          <cell r="AC47">
            <v>2017</v>
          </cell>
          <cell r="AD47">
            <v>2017</v>
          </cell>
          <cell r="AE47">
            <v>2017</v>
          </cell>
          <cell r="AF47">
            <v>2017</v>
          </cell>
          <cell r="AG47">
            <v>2017</v>
          </cell>
          <cell r="AH47">
            <v>2017</v>
          </cell>
          <cell r="AI47">
            <v>917</v>
          </cell>
          <cell r="AJ47">
            <v>2017</v>
          </cell>
          <cell r="AK47">
            <v>2017</v>
          </cell>
          <cell r="AL47">
            <v>2017</v>
          </cell>
          <cell r="AM47">
            <v>2017</v>
          </cell>
          <cell r="AN47">
            <v>913</v>
          </cell>
          <cell r="AO47">
            <v>22000</v>
          </cell>
          <cell r="AP47">
            <v>161506.29</v>
          </cell>
          <cell r="AQ47">
            <v>0</v>
          </cell>
          <cell r="AR47">
            <v>0</v>
          </cell>
          <cell r="AS47">
            <v>0</v>
          </cell>
          <cell r="AT47">
            <v>0</v>
          </cell>
          <cell r="AU47">
            <v>0</v>
          </cell>
          <cell r="AV47">
            <v>0</v>
          </cell>
          <cell r="AW47">
            <v>0</v>
          </cell>
          <cell r="AX47">
            <v>0</v>
          </cell>
          <cell r="AY47">
            <v>0</v>
          </cell>
          <cell r="AZ47">
            <v>0</v>
          </cell>
          <cell r="BA47">
            <v>0</v>
          </cell>
          <cell r="BB47">
            <v>0</v>
          </cell>
          <cell r="BC47">
            <v>0</v>
          </cell>
          <cell r="BE47">
            <v>14807.190315</v>
          </cell>
          <cell r="BF47">
            <v>14807.190315</v>
          </cell>
          <cell r="BG47">
            <v>14807.190315</v>
          </cell>
          <cell r="BH47">
            <v>14807.190315</v>
          </cell>
          <cell r="BI47">
            <v>14807.190315</v>
          </cell>
          <cell r="BJ47">
            <v>14807.190315</v>
          </cell>
          <cell r="BK47">
            <v>6731.8758150000003</v>
          </cell>
          <cell r="BL47">
            <v>14807.190315</v>
          </cell>
          <cell r="BM47">
            <v>14807.190315</v>
          </cell>
          <cell r="BN47">
            <v>14807.190315</v>
          </cell>
          <cell r="BO47">
            <v>14807.190315</v>
          </cell>
          <cell r="BP47">
            <v>6702.5110349999995</v>
          </cell>
          <cell r="BQ47">
            <v>161506.29</v>
          </cell>
        </row>
        <row r="48">
          <cell r="AB48" t="str">
            <v>100797176111</v>
          </cell>
          <cell r="AC48">
            <v>2017</v>
          </cell>
          <cell r="AD48">
            <v>2017</v>
          </cell>
          <cell r="AE48">
            <v>2017</v>
          </cell>
          <cell r="AF48">
            <v>2017</v>
          </cell>
          <cell r="AG48">
            <v>0</v>
          </cell>
          <cell r="AH48">
            <v>0</v>
          </cell>
          <cell r="AI48">
            <v>0</v>
          </cell>
          <cell r="AJ48">
            <v>0</v>
          </cell>
          <cell r="AK48">
            <v>0</v>
          </cell>
          <cell r="AL48">
            <v>0</v>
          </cell>
          <cell r="AM48">
            <v>0</v>
          </cell>
          <cell r="AN48">
            <v>0</v>
          </cell>
          <cell r="AO48">
            <v>8068</v>
          </cell>
          <cell r="AP48">
            <v>355177.02613333333</v>
          </cell>
          <cell r="AQ48">
            <v>0</v>
          </cell>
          <cell r="AR48">
            <v>0</v>
          </cell>
          <cell r="AS48">
            <v>0</v>
          </cell>
          <cell r="AT48">
            <v>0</v>
          </cell>
          <cell r="AU48">
            <v>0</v>
          </cell>
          <cell r="AV48">
            <v>0</v>
          </cell>
          <cell r="AW48">
            <v>0</v>
          </cell>
          <cell r="AX48">
            <v>0</v>
          </cell>
          <cell r="AY48">
            <v>0</v>
          </cell>
          <cell r="AZ48">
            <v>0</v>
          </cell>
          <cell r="BA48">
            <v>0</v>
          </cell>
          <cell r="BB48">
            <v>0</v>
          </cell>
          <cell r="BC48">
            <v>0</v>
          </cell>
          <cell r="BE48">
            <v>88794.256533333333</v>
          </cell>
          <cell r="BF48">
            <v>88794.256533333333</v>
          </cell>
          <cell r="BG48">
            <v>88794.256533333333</v>
          </cell>
          <cell r="BH48">
            <v>88794.256533333333</v>
          </cell>
          <cell r="BI48">
            <v>0</v>
          </cell>
          <cell r="BJ48">
            <v>0</v>
          </cell>
          <cell r="BK48">
            <v>0</v>
          </cell>
          <cell r="BL48">
            <v>0</v>
          </cell>
          <cell r="BM48">
            <v>0</v>
          </cell>
          <cell r="BN48">
            <v>0</v>
          </cell>
          <cell r="BO48">
            <v>0</v>
          </cell>
          <cell r="BP48">
            <v>0</v>
          </cell>
          <cell r="BQ48">
            <v>355177.02613333333</v>
          </cell>
        </row>
        <row r="49">
          <cell r="AP49">
            <v>3776930.8312533339</v>
          </cell>
        </row>
      </sheetData>
      <sheetData sheetId="18">
        <row r="4">
          <cell r="AB4" t="str">
            <v>PN&amp;Supp</v>
          </cell>
          <cell r="AC4" t="str">
            <v>JAN Bud Vol</v>
          </cell>
          <cell r="AD4" t="str">
            <v>FEB Bud Vol</v>
          </cell>
          <cell r="AE4" t="str">
            <v>MAR Bud Vol</v>
          </cell>
          <cell r="AF4" t="str">
            <v>APR Bud Vol</v>
          </cell>
          <cell r="AG4" t="str">
            <v>MAY Bud Vol</v>
          </cell>
          <cell r="AH4" t="str">
            <v>JUN Bud Vol</v>
          </cell>
          <cell r="AI4" t="str">
            <v>JUL Bud Vol</v>
          </cell>
          <cell r="AJ4" t="str">
            <v>AUG Bud Vol</v>
          </cell>
          <cell r="AK4" t="str">
            <v>SEP Bud Vol</v>
          </cell>
          <cell r="AL4" t="str">
            <v>OCT Bud Vol</v>
          </cell>
          <cell r="AM4" t="str">
            <v>NOV Bud Vol</v>
          </cell>
          <cell r="AN4" t="str">
            <v>DEC Bud Vol</v>
          </cell>
          <cell r="AO4" t="str">
            <v xml:space="preserve">2008 Total Volume </v>
          </cell>
          <cell r="AP4" t="str">
            <v>2008 Total Material at STD BV</v>
          </cell>
          <cell r="AQ4" t="str">
            <v>JAN Bud PPV</v>
          </cell>
          <cell r="AR4" t="str">
            <v>FEB Bud PPV</v>
          </cell>
          <cell r="AS4" t="str">
            <v>MAR Bud PPV</v>
          </cell>
          <cell r="AT4" t="str">
            <v>APR Bud PPV</v>
          </cell>
          <cell r="AU4" t="str">
            <v>MAY Bud PPV</v>
          </cell>
          <cell r="AV4" t="str">
            <v>JUN Bud PPV</v>
          </cell>
          <cell r="AW4" t="str">
            <v>JUL Bud PPV</v>
          </cell>
          <cell r="AX4" t="str">
            <v>AUG Bud PPV</v>
          </cell>
          <cell r="AY4" t="str">
            <v>SEP Bud PPV</v>
          </cell>
          <cell r="AZ4" t="str">
            <v>OCT Bud PPV</v>
          </cell>
          <cell r="BA4" t="str">
            <v>NOV Bud PPV</v>
          </cell>
          <cell r="BB4" t="str">
            <v>DEC Bud PPV</v>
          </cell>
          <cell r="BC4" t="str">
            <v>TOTAL PPV</v>
          </cell>
          <cell r="BE4" t="str">
            <v>JAN Bud Turn</v>
          </cell>
          <cell r="BF4" t="str">
            <v>FEB Bud Turn</v>
          </cell>
          <cell r="BG4" t="str">
            <v>MAR Bud Turn</v>
          </cell>
          <cell r="BH4" t="str">
            <v>APR Bud Turn</v>
          </cell>
          <cell r="BI4" t="str">
            <v>MAY Bud Turn</v>
          </cell>
          <cell r="BJ4" t="str">
            <v>JUN Bud Turn</v>
          </cell>
          <cell r="BK4" t="str">
            <v>JUL Bud Turn</v>
          </cell>
          <cell r="BL4" t="str">
            <v>AUG Bud Turn</v>
          </cell>
          <cell r="BM4" t="str">
            <v>SEP Bud Turn</v>
          </cell>
          <cell r="BN4" t="str">
            <v>OCT Bud Turn</v>
          </cell>
          <cell r="BO4" t="str">
            <v>NOV Bud Turn</v>
          </cell>
          <cell r="BP4" t="str">
            <v>DEC Bud Turn</v>
          </cell>
          <cell r="BQ4" t="str">
            <v>TOTAL Turn</v>
          </cell>
        </row>
        <row r="5">
          <cell r="AB5" t="str">
            <v>10081750S0974</v>
          </cell>
          <cell r="AC5">
            <v>3483</v>
          </cell>
          <cell r="AD5">
            <v>3483</v>
          </cell>
          <cell r="AE5">
            <v>3483</v>
          </cell>
          <cell r="AF5">
            <v>3483</v>
          </cell>
          <cell r="AG5">
            <v>3483</v>
          </cell>
          <cell r="AH5">
            <v>3483</v>
          </cell>
          <cell r="AI5">
            <v>1583</v>
          </cell>
          <cell r="AJ5">
            <v>3483</v>
          </cell>
          <cell r="AK5">
            <v>3483</v>
          </cell>
          <cell r="AL5">
            <v>3483</v>
          </cell>
          <cell r="AM5">
            <v>3483</v>
          </cell>
          <cell r="AN5">
            <v>1587</v>
          </cell>
          <cell r="AO5">
            <v>38000</v>
          </cell>
          <cell r="AP5">
            <v>31414.6</v>
          </cell>
          <cell r="AQ5">
            <v>0</v>
          </cell>
          <cell r="AR5">
            <v>0</v>
          </cell>
          <cell r="AS5">
            <v>0</v>
          </cell>
          <cell r="AT5">
            <v>0</v>
          </cell>
          <cell r="AU5">
            <v>0</v>
          </cell>
          <cell r="AV5">
            <v>0</v>
          </cell>
          <cell r="AW5">
            <v>0</v>
          </cell>
          <cell r="AX5">
            <v>0</v>
          </cell>
          <cell r="AY5">
            <v>0</v>
          </cell>
          <cell r="AZ5">
            <v>0</v>
          </cell>
          <cell r="BA5">
            <v>0</v>
          </cell>
          <cell r="BB5">
            <v>0</v>
          </cell>
          <cell r="BC5">
            <v>0</v>
          </cell>
          <cell r="BE5">
            <v>2879.3960999999999</v>
          </cell>
          <cell r="BF5">
            <v>2879.3960999999999</v>
          </cell>
          <cell r="BG5">
            <v>2879.3960999999999</v>
          </cell>
          <cell r="BH5">
            <v>2879.3960999999999</v>
          </cell>
          <cell r="BI5">
            <v>2879.3960999999999</v>
          </cell>
          <cell r="BJ5">
            <v>2879.3960999999999</v>
          </cell>
          <cell r="BK5">
            <v>1308.6660999999999</v>
          </cell>
          <cell r="BL5">
            <v>2879.3960999999999</v>
          </cell>
          <cell r="BM5">
            <v>2879.3960999999999</v>
          </cell>
          <cell r="BN5">
            <v>2879.3960999999999</v>
          </cell>
          <cell r="BO5">
            <v>2879.3960999999999</v>
          </cell>
          <cell r="BP5">
            <v>1311.9729</v>
          </cell>
          <cell r="BQ5">
            <v>31414.599999999991</v>
          </cell>
        </row>
        <row r="6">
          <cell r="AB6" t="str">
            <v>10175127S2543</v>
          </cell>
          <cell r="AC6">
            <v>3483</v>
          </cell>
          <cell r="AD6">
            <v>3483</v>
          </cell>
          <cell r="AE6">
            <v>3483</v>
          </cell>
          <cell r="AF6">
            <v>3483</v>
          </cell>
          <cell r="AG6">
            <v>3483</v>
          </cell>
          <cell r="AH6">
            <v>3483</v>
          </cell>
          <cell r="AI6">
            <v>1583</v>
          </cell>
          <cell r="AJ6">
            <v>3483</v>
          </cell>
          <cell r="AK6">
            <v>3483</v>
          </cell>
          <cell r="AL6">
            <v>3483</v>
          </cell>
          <cell r="AM6">
            <v>3483</v>
          </cell>
          <cell r="AN6">
            <v>1587</v>
          </cell>
          <cell r="AO6">
            <v>38000</v>
          </cell>
          <cell r="AP6">
            <v>1289720</v>
          </cell>
          <cell r="AQ6">
            <v>0</v>
          </cell>
          <cell r="AR6">
            <v>0</v>
          </cell>
          <cell r="AS6">
            <v>0</v>
          </cell>
          <cell r="AT6">
            <v>0</v>
          </cell>
          <cell r="AU6">
            <v>0</v>
          </cell>
          <cell r="AV6">
            <v>0</v>
          </cell>
          <cell r="AW6">
            <v>0</v>
          </cell>
          <cell r="AX6">
            <v>0</v>
          </cell>
          <cell r="AY6">
            <v>0</v>
          </cell>
          <cell r="AZ6">
            <v>0</v>
          </cell>
          <cell r="BA6">
            <v>0</v>
          </cell>
          <cell r="BB6">
            <v>0</v>
          </cell>
          <cell r="BC6">
            <v>0</v>
          </cell>
          <cell r="BE6">
            <v>118213.01999999999</v>
          </cell>
          <cell r="BF6">
            <v>118213.01999999999</v>
          </cell>
          <cell r="BG6">
            <v>118213.01999999999</v>
          </cell>
          <cell r="BH6">
            <v>118213.01999999999</v>
          </cell>
          <cell r="BI6">
            <v>118213.01999999999</v>
          </cell>
          <cell r="BJ6">
            <v>118213.01999999999</v>
          </cell>
          <cell r="BK6">
            <v>53727.02</v>
          </cell>
          <cell r="BL6">
            <v>118213.01999999999</v>
          </cell>
          <cell r="BM6">
            <v>118213.01999999999</v>
          </cell>
          <cell r="BN6">
            <v>118213.01999999999</v>
          </cell>
          <cell r="BO6">
            <v>118213.01999999999</v>
          </cell>
          <cell r="BP6">
            <v>53862.78</v>
          </cell>
          <cell r="BQ6">
            <v>1289720</v>
          </cell>
        </row>
        <row r="7">
          <cell r="AB7" t="str">
            <v>101751286111</v>
          </cell>
          <cell r="AC7">
            <v>3483</v>
          </cell>
          <cell r="AD7">
            <v>3483</v>
          </cell>
          <cell r="AE7">
            <v>3483</v>
          </cell>
          <cell r="AF7">
            <v>3483</v>
          </cell>
          <cell r="AG7">
            <v>3483</v>
          </cell>
          <cell r="AH7">
            <v>3483</v>
          </cell>
          <cell r="AI7">
            <v>1583</v>
          </cell>
          <cell r="AJ7">
            <v>3483</v>
          </cell>
          <cell r="AK7">
            <v>3483</v>
          </cell>
          <cell r="AL7">
            <v>3483</v>
          </cell>
          <cell r="AM7">
            <v>3483</v>
          </cell>
          <cell r="AN7">
            <v>1587</v>
          </cell>
          <cell r="AO7">
            <v>38000</v>
          </cell>
          <cell r="AP7">
            <v>4387465.75</v>
          </cell>
          <cell r="AQ7">
            <v>0</v>
          </cell>
          <cell r="AR7">
            <v>0</v>
          </cell>
          <cell r="AS7">
            <v>0</v>
          </cell>
          <cell r="AT7">
            <v>0</v>
          </cell>
          <cell r="AU7">
            <v>0</v>
          </cell>
          <cell r="AV7">
            <v>0</v>
          </cell>
          <cell r="AW7">
            <v>0</v>
          </cell>
          <cell r="AX7">
            <v>0</v>
          </cell>
          <cell r="AY7">
            <v>0</v>
          </cell>
          <cell r="AZ7">
            <v>0</v>
          </cell>
          <cell r="BA7">
            <v>0</v>
          </cell>
          <cell r="BB7">
            <v>0</v>
          </cell>
          <cell r="BC7">
            <v>0</v>
          </cell>
          <cell r="BE7">
            <v>402145.87387499999</v>
          </cell>
          <cell r="BF7">
            <v>402145.87387499999</v>
          </cell>
          <cell r="BG7">
            <v>402145.87387499999</v>
          </cell>
          <cell r="BH7">
            <v>402145.87387499999</v>
          </cell>
          <cell r="BI7">
            <v>402145.87387499999</v>
          </cell>
          <cell r="BJ7">
            <v>402145.87387499999</v>
          </cell>
          <cell r="BK7">
            <v>182772.58637500001</v>
          </cell>
          <cell r="BL7">
            <v>402145.87387499999</v>
          </cell>
          <cell r="BM7">
            <v>402145.87387499999</v>
          </cell>
          <cell r="BN7">
            <v>402145.87387499999</v>
          </cell>
          <cell r="BO7">
            <v>402145.87387499999</v>
          </cell>
          <cell r="BP7">
            <v>183234.424875</v>
          </cell>
          <cell r="BQ7">
            <v>4387465.7499999991</v>
          </cell>
        </row>
        <row r="8">
          <cell r="AB8" t="str">
            <v>546366111</v>
          </cell>
          <cell r="AC8">
            <v>3483</v>
          </cell>
          <cell r="AD8">
            <v>3483</v>
          </cell>
          <cell r="AE8">
            <v>3483</v>
          </cell>
          <cell r="AF8">
            <v>3483</v>
          </cell>
          <cell r="AG8">
            <v>3483</v>
          </cell>
          <cell r="AH8">
            <v>3483</v>
          </cell>
          <cell r="AI8">
            <v>1583</v>
          </cell>
          <cell r="AJ8">
            <v>3483</v>
          </cell>
          <cell r="AK8">
            <v>3483</v>
          </cell>
          <cell r="AL8">
            <v>3483</v>
          </cell>
          <cell r="AM8">
            <v>3483</v>
          </cell>
          <cell r="AN8">
            <v>1587</v>
          </cell>
          <cell r="AO8">
            <v>38000</v>
          </cell>
          <cell r="AP8">
            <v>106813.69333333334</v>
          </cell>
          <cell r="AQ8">
            <v>0</v>
          </cell>
          <cell r="AR8">
            <v>0</v>
          </cell>
          <cell r="AS8">
            <v>0</v>
          </cell>
          <cell r="AT8">
            <v>0</v>
          </cell>
          <cell r="AU8">
            <v>0</v>
          </cell>
          <cell r="AV8">
            <v>0</v>
          </cell>
          <cell r="AW8">
            <v>0</v>
          </cell>
          <cell r="AX8">
            <v>0</v>
          </cell>
          <cell r="AY8">
            <v>0</v>
          </cell>
          <cell r="AZ8">
            <v>0</v>
          </cell>
          <cell r="BA8">
            <v>0</v>
          </cell>
          <cell r="BB8">
            <v>0</v>
          </cell>
          <cell r="BC8">
            <v>0</v>
          </cell>
          <cell r="BE8">
            <v>9790.31826</v>
          </cell>
          <cell r="BF8">
            <v>9790.31826</v>
          </cell>
          <cell r="BG8">
            <v>9790.31826</v>
          </cell>
          <cell r="BH8">
            <v>9790.31826</v>
          </cell>
          <cell r="BI8">
            <v>9790.31826</v>
          </cell>
          <cell r="BJ8">
            <v>9790.31826</v>
          </cell>
          <cell r="BK8">
            <v>4449.6335933333339</v>
          </cell>
          <cell r="BL8">
            <v>9790.31826</v>
          </cell>
          <cell r="BM8">
            <v>9790.31826</v>
          </cell>
          <cell r="BN8">
            <v>9790.31826</v>
          </cell>
          <cell r="BO8">
            <v>9790.31826</v>
          </cell>
          <cell r="BP8">
            <v>4460.8771400000005</v>
          </cell>
          <cell r="BQ8">
            <v>106813.69333333333</v>
          </cell>
        </row>
        <row r="9">
          <cell r="AB9" t="str">
            <v>101751266111</v>
          </cell>
          <cell r="AC9">
            <v>3483</v>
          </cell>
          <cell r="AD9">
            <v>3483</v>
          </cell>
          <cell r="AE9">
            <v>3483</v>
          </cell>
          <cell r="AF9">
            <v>3483</v>
          </cell>
          <cell r="AG9">
            <v>3483</v>
          </cell>
          <cell r="AH9">
            <v>3483</v>
          </cell>
          <cell r="AI9">
            <v>1583</v>
          </cell>
          <cell r="AJ9">
            <v>3483</v>
          </cell>
          <cell r="AK9">
            <v>3483</v>
          </cell>
          <cell r="AL9">
            <v>3483</v>
          </cell>
          <cell r="AM9">
            <v>3483</v>
          </cell>
          <cell r="AN9">
            <v>1587</v>
          </cell>
          <cell r="AO9">
            <v>38000</v>
          </cell>
          <cell r="AP9">
            <v>278965.40999999997</v>
          </cell>
          <cell r="AQ9">
            <v>0</v>
          </cell>
          <cell r="AR9">
            <v>0</v>
          </cell>
          <cell r="AS9">
            <v>0</v>
          </cell>
          <cell r="AT9">
            <v>0</v>
          </cell>
          <cell r="AU9">
            <v>0</v>
          </cell>
          <cell r="AV9">
            <v>0</v>
          </cell>
          <cell r="AW9">
            <v>0</v>
          </cell>
          <cell r="AX9">
            <v>0</v>
          </cell>
          <cell r="AY9">
            <v>0</v>
          </cell>
          <cell r="AZ9">
            <v>0</v>
          </cell>
          <cell r="BA9">
            <v>0</v>
          </cell>
          <cell r="BB9">
            <v>0</v>
          </cell>
          <cell r="BC9">
            <v>0</v>
          </cell>
          <cell r="BE9">
            <v>25569.382184999999</v>
          </cell>
          <cell r="BF9">
            <v>25569.382184999999</v>
          </cell>
          <cell r="BG9">
            <v>25569.382184999999</v>
          </cell>
          <cell r="BH9">
            <v>25569.382184999999</v>
          </cell>
          <cell r="BI9">
            <v>25569.382184999999</v>
          </cell>
          <cell r="BJ9">
            <v>25569.382184999999</v>
          </cell>
          <cell r="BK9">
            <v>11621.111685</v>
          </cell>
          <cell r="BL9">
            <v>25569.382184999999</v>
          </cell>
          <cell r="BM9">
            <v>25569.382184999999</v>
          </cell>
          <cell r="BN9">
            <v>25569.382184999999</v>
          </cell>
          <cell r="BO9">
            <v>25569.382184999999</v>
          </cell>
          <cell r="BP9">
            <v>11650.476465</v>
          </cell>
          <cell r="BQ9">
            <v>278965.41000000003</v>
          </cell>
        </row>
        <row r="10">
          <cell r="AP10">
            <v>6094379.4533333331</v>
          </cell>
        </row>
      </sheetData>
      <sheetData sheetId="19">
        <row r="4">
          <cell r="AB4" t="str">
            <v>PN&amp;Supp</v>
          </cell>
        </row>
      </sheetData>
      <sheetData sheetId="20">
        <row r="4">
          <cell r="AB4" t="str">
            <v>PN&amp;Supp</v>
          </cell>
        </row>
      </sheetData>
      <sheetData sheetId="21">
        <row r="4">
          <cell r="AB4" t="str">
            <v>PN&amp;Supp</v>
          </cell>
        </row>
      </sheetData>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NBAS Local Currency "/>
      <sheetName val="CAPEX Allocation"/>
      <sheetName val="NBAS EUR "/>
      <sheetName val="Update1 EUR"/>
      <sheetName val="Update2 EUR"/>
      <sheetName val="CSIF NBAQ"/>
      <sheetName val="NBAQ Assumptions "/>
      <sheetName val="Main Form"/>
      <sheetName val="Forging weight calcs"/>
      <sheetName val="Manual weight calculations"/>
      <sheetName val="Convert parts fr subs1_NBAQ"/>
      <sheetName val="NBAS Local Currency"/>
      <sheetName val="NBAS EUR"/>
      <sheetName val="NBAS Assumptions"/>
      <sheetName val="CSIF NBAS"/>
      <sheetName val="Update1 Local Currency"/>
      <sheetName val="Update2 Local Currency"/>
      <sheetName val="Convert parts fr subs2_NBAQ"/>
      <sheetName val="Convert parts fr subs3_NBAQ"/>
      <sheetName val="Convert parts fr subs1_NBAS"/>
      <sheetName val="Convert parts fr subs2_NBAS"/>
      <sheetName val="Conver parts fr subs3_NBAS"/>
      <sheetName val="Other workings"/>
      <sheetName val="Sheet2"/>
      <sheetName val="호환성 보고서"/>
    </sheetNames>
    <sheetDataSet>
      <sheetData sheetId="0"/>
      <sheetData sheetId="1"/>
      <sheetData sheetId="2"/>
      <sheetData sheetId="3"/>
      <sheetData sheetId="4"/>
      <sheetData sheetId="5"/>
      <sheetData sheetId="6"/>
      <sheetData sheetId="7"/>
      <sheetData sheetId="8">
        <row r="59">
          <cell r="C59" t="str">
            <v>GI</v>
          </cell>
        </row>
        <row r="60">
          <cell r="C60" t="str">
            <v>3-29</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MN-RH"/>
      <sheetName val="Co-rates"/>
      <sheetName val="Cap &amp; Tool"/>
      <sheetName val="Working"/>
      <sheetName val="ROIC ACT"/>
      <sheetName val="ROIC GF"/>
      <sheetName val="Key FIN"/>
      <sheetName val="NBA FX Sensitivity"/>
      <sheetName val="Pgm FIN"/>
      <sheetName val="Sum FIN"/>
      <sheetName val="ProtoCost"/>
      <sheetName val="SETTING"/>
      <sheetName val="Launch"/>
      <sheetName val="BOM"/>
      <sheetName val="EXP"/>
      <sheetName val="INV"/>
      <sheetName val="Capex&amp;Tooling"/>
      <sheetName val="Cost 1"/>
      <sheetName val="Cost 2"/>
      <sheetName val="Div 1"/>
      <sheetName val="Div 2"/>
      <sheetName val="Div 3"/>
      <sheetName val="Div 4"/>
      <sheetName val="Cost 3"/>
      <sheetName val="Cost 4"/>
      <sheetName val="Cost 5"/>
      <sheetName val="Cost 6"/>
      <sheetName val="Cost 7"/>
      <sheetName val="Cost 8"/>
      <sheetName val="Cost 9"/>
      <sheetName val="Cost 10"/>
      <sheetName val="Cost 11"/>
      <sheetName val="Cost 12"/>
      <sheetName val="Cost 13"/>
      <sheetName val="Cost 14"/>
      <sheetName val="Cost 15"/>
      <sheetName val="Cost 16"/>
      <sheetName val="Cost 17"/>
      <sheetName val="Cost 18"/>
      <sheetName val="Cost 19"/>
      <sheetName val="Cost 20"/>
      <sheetName val="Cost 21"/>
      <sheetName val="2019_08_14 GLOBAL NBA-Q ROIC OF"/>
    </sheetNames>
    <sheetDataSet>
      <sheetData sheetId="0"/>
      <sheetData sheetId="1"/>
      <sheetData sheetId="2"/>
      <sheetData sheetId="3"/>
      <sheetData sheetId="4"/>
      <sheetData sheetId="5"/>
      <sheetData sheetId="6"/>
      <sheetData sheetId="7"/>
      <sheetData sheetId="8"/>
      <sheetData sheetId="9"/>
      <sheetData sheetId="10"/>
      <sheetData sheetId="11">
        <row r="55">
          <cell r="H55" t="str">
            <v>*01*</v>
          </cell>
        </row>
        <row r="56">
          <cell r="H56" t="str">
            <v>*02*</v>
          </cell>
        </row>
        <row r="57">
          <cell r="H57" t="str">
            <v>*03*</v>
          </cell>
        </row>
        <row r="58">
          <cell r="H58" t="str">
            <v>*04*</v>
          </cell>
        </row>
        <row r="59">
          <cell r="H59" t="str">
            <v>*10*</v>
          </cell>
        </row>
        <row r="60">
          <cell r="H60" t="str">
            <v>*11*</v>
          </cell>
        </row>
        <row r="61">
          <cell r="H61" t="str">
            <v>*13*</v>
          </cell>
        </row>
        <row r="62">
          <cell r="H62" t="str">
            <v>*15*</v>
          </cell>
        </row>
        <row r="63">
          <cell r="H63" t="str">
            <v>*16*</v>
          </cell>
        </row>
        <row r="64">
          <cell r="H64" t="str">
            <v>*17*</v>
          </cell>
        </row>
        <row r="65">
          <cell r="H65" t="str">
            <v>*18*</v>
          </cell>
        </row>
        <row r="66">
          <cell r="H66" t="str">
            <v>*19*</v>
          </cell>
        </row>
        <row r="67">
          <cell r="H67" t="str">
            <v>*20*</v>
          </cell>
        </row>
        <row r="68">
          <cell r="H68" t="str">
            <v>*21*</v>
          </cell>
        </row>
        <row r="69">
          <cell r="H69" t="str">
            <v>*32*</v>
          </cell>
        </row>
        <row r="70">
          <cell r="H70" t="str">
            <v>*33*</v>
          </cell>
        </row>
        <row r="71">
          <cell r="H71" t="str">
            <v>*34*</v>
          </cell>
        </row>
        <row r="72">
          <cell r="H72" t="str">
            <v>*35*</v>
          </cell>
        </row>
        <row r="73">
          <cell r="H73" t="str">
            <v>*36*</v>
          </cell>
        </row>
        <row r="74">
          <cell r="H74" t="str">
            <v>*37*</v>
          </cell>
        </row>
        <row r="75">
          <cell r="H75" t="str">
            <v>*38*</v>
          </cell>
        </row>
        <row r="76">
          <cell r="H76" t="str">
            <v>*39*</v>
          </cell>
        </row>
        <row r="77">
          <cell r="H77" t="str">
            <v>*40*</v>
          </cell>
        </row>
        <row r="78">
          <cell r="H78" t="str">
            <v>*49*</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3401_2"/>
      <sheetName val="_Instructions"/>
      <sheetName val="OEM requirements"/>
      <sheetName val="NBA matrix C1 Twinster"/>
      <sheetName val="Product Risk Assessment"/>
      <sheetName val="Programme Buyer Tracker"/>
      <sheetName val="Currency List"/>
      <sheetName val="Incoterms"/>
      <sheetName val="Payment terms"/>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4">
          <cell r="F4" t="str">
            <v>Steel_tubes</v>
          </cell>
        </row>
        <row r="16">
          <cell r="F16" t="str">
            <v>AME</v>
          </cell>
        </row>
        <row r="17">
          <cell r="F17" t="str">
            <v>APO</v>
          </cell>
        </row>
        <row r="18">
          <cell r="F18" t="str">
            <v>EUR</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
      <sheetName val="Input"/>
      <sheetName val="Act Report"/>
      <sheetName val="2003 Runout"/>
      <sheetName val="App 1"/>
      <sheetName val="App 2"/>
      <sheetName val="App 3 - Sideshaft Appl Eng"/>
      <sheetName val="App 3 - Propshaft R&amp;D"/>
      <sheetName val="App 3 - Propshaft Appl Eng"/>
      <sheetName val="App 3 - TMD Products R&amp;D"/>
      <sheetName val="App 3 - TMD Products Appl Eng"/>
      <sheetName val="App 3 - Geared Product Appl Eng"/>
      <sheetName val="App 3 - Advanced Driveline R&amp;D"/>
      <sheetName val="App 3 - Process Dev"/>
      <sheetName val="App 3 - Product Dev"/>
      <sheetName val="App 3 - Eng Technology"/>
      <sheetName val="App 3 - Local Site Management"/>
      <sheetName val="App 3 - Driveline Management"/>
      <sheetName val="App 3 - Total"/>
      <sheetName val="Report"/>
      <sheetName val="Chart2"/>
      <sheetName val="Chart1"/>
      <sheetName val="Formula"/>
      <sheetName val="Data - Cum"/>
      <sheetName val="Data - Month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ow r="5">
          <cell r="H5" t="str">
            <v>Actual</v>
          </cell>
        </row>
      </sheetData>
      <sheetData sheetId="23"/>
      <sheetData sheetId="24"/>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Instructions"/>
      <sheetName val="Checklist"/>
      <sheetName val="CER template"/>
      <sheetName val="Financial Summary - DL"/>
      <sheetName val="Part Summary - DL"/>
      <sheetName val="Variant Margins - DL"/>
      <sheetName val="Financial Summary for NBA - DL"/>
      <sheetName val="Input Page"/>
      <sheetName val="Cap &amp; Tool"/>
      <sheetName val="BOM"/>
      <sheetName val="EXP"/>
      <sheetName val="INV"/>
      <sheetName val="Capex"/>
      <sheetName val="Cost 1"/>
      <sheetName val="Cost 2"/>
      <sheetName val="Cost 3"/>
      <sheetName val="Cost 4"/>
      <sheetName val="Cost 5"/>
      <sheetName val="Cost 6"/>
      <sheetName val="Cost 7"/>
      <sheetName val="Cost 8"/>
      <sheetName val="Cost 9"/>
      <sheetName val="Cost 10"/>
      <sheetName val="Cost 11"/>
      <sheetName val="Cost 12"/>
      <sheetName val="Co-rate"/>
      <sheetName val="Price Analysis - EPT"/>
      <sheetName val="Financial Summary - EPT"/>
      <sheetName val="Part Summary - EPT"/>
      <sheetName val="Variant Margins - EPT"/>
      <sheetName val="Financial Summary for NBA - EPT"/>
      <sheetName val="H_Tables"/>
      <sheetName val="H_Drop down lists"/>
      <sheetName val="Amortisation - Examples"/>
      <sheetName val="Amortisation - Templ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Note"/>
      <sheetName val="Input Sheet"/>
      <sheetName val="Cost Study Output"/>
      <sheetName val="AC_Joint Assy"/>
      <sheetName val="UF_Joint Assy"/>
      <sheetName val="GI_Joint Assy"/>
      <sheetName val="AAR_Joint Assy"/>
      <sheetName val="VL_Joint Assy"/>
      <sheetName val="DO_Joint Assy"/>
      <sheetName val="Forging Wt_Link"/>
      <sheetName val="Forging Wt_AE"/>
      <sheetName val="Ops Info Req"/>
      <sheetName val="Mfg Study_Mfg"/>
      <sheetName val="Mfg Study_Link"/>
      <sheetName val="BOPs_Purchasing"/>
      <sheetName val="Budget_Rates"/>
      <sheetName val="Assumptions"/>
      <sheetName val="TP"/>
      <sheetName val="Weight Calcs"/>
      <sheetName val="L1"/>
      <sheetName val="L4"/>
      <sheetName val="L5"/>
      <sheetName val="L6"/>
      <sheetName val="L9"/>
      <sheetName val="L7"/>
      <sheetName val="L8"/>
      <sheetName val="M1"/>
      <sheetName val="M2"/>
      <sheetName val="L2"/>
      <sheetName val="L3"/>
      <sheetName val="M3"/>
      <sheetName val="M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6">
          <cell r="CF6">
            <v>1</v>
          </cell>
          <cell r="CG6">
            <v>2</v>
          </cell>
          <cell r="CH6">
            <v>3</v>
          </cell>
          <cell r="CI6">
            <v>4</v>
          </cell>
          <cell r="CJ6">
            <v>5</v>
          </cell>
          <cell r="CK6">
            <v>6</v>
          </cell>
          <cell r="CL6">
            <v>7</v>
          </cell>
          <cell r="CM6">
            <v>8</v>
          </cell>
          <cell r="CN6">
            <v>9</v>
          </cell>
          <cell r="CO6">
            <v>10</v>
          </cell>
          <cell r="CP6">
            <v>11</v>
          </cell>
          <cell r="CQ6">
            <v>12</v>
          </cell>
          <cell r="CR6">
            <v>13</v>
          </cell>
          <cell r="CS6">
            <v>14</v>
          </cell>
          <cell r="CT6">
            <v>15</v>
          </cell>
          <cell r="CU6">
            <v>16</v>
          </cell>
          <cell r="CV6">
            <v>17</v>
          </cell>
          <cell r="CW6">
            <v>18</v>
          </cell>
          <cell r="CX6">
            <v>19</v>
          </cell>
          <cell r="CY6">
            <v>20</v>
          </cell>
          <cell r="CZ6">
            <v>21</v>
          </cell>
          <cell r="DA6">
            <v>22</v>
          </cell>
          <cell r="DB6">
            <v>23</v>
          </cell>
          <cell r="DC6">
            <v>24</v>
          </cell>
          <cell r="DD6">
            <v>25</v>
          </cell>
        </row>
        <row r="7">
          <cell r="CF7" t="str">
            <v>CHE</v>
          </cell>
          <cell r="CG7" t="str">
            <v>L</v>
          </cell>
          <cell r="CH7" t="str">
            <v>L</v>
          </cell>
          <cell r="CI7" t="str">
            <v>I</v>
          </cell>
          <cell r="CJ7" t="str">
            <v>L</v>
          </cell>
          <cell r="CK7" t="str">
            <v>L</v>
          </cell>
          <cell r="CL7" t="str">
            <v>L</v>
          </cell>
          <cell r="CM7" t="str">
            <v>I</v>
          </cell>
          <cell r="CN7" t="str">
            <v>I</v>
          </cell>
          <cell r="CO7" t="str">
            <v>I</v>
          </cell>
          <cell r="CP7" t="str">
            <v>L</v>
          </cell>
          <cell r="CQ7" t="str">
            <v>I</v>
          </cell>
          <cell r="CR7" t="str">
            <v>I</v>
          </cell>
          <cell r="CS7" t="str">
            <v>I</v>
          </cell>
          <cell r="CT7" t="str">
            <v>I</v>
          </cell>
          <cell r="CU7" t="str">
            <v>I</v>
          </cell>
          <cell r="CV7" t="str">
            <v>I</v>
          </cell>
          <cell r="CW7" t="str">
            <v>I</v>
          </cell>
          <cell r="CX7" t="str">
            <v>L</v>
          </cell>
          <cell r="CY7" t="str">
            <v>I</v>
          </cell>
          <cell r="CZ7" t="str">
            <v>I</v>
          </cell>
          <cell r="DA7" t="str">
            <v>I</v>
          </cell>
          <cell r="DB7" t="str">
            <v>I</v>
          </cell>
          <cell r="DC7" t="str">
            <v>I</v>
          </cell>
          <cell r="DD7" t="str">
            <v>I</v>
          </cell>
        </row>
        <row r="8">
          <cell r="CF8" t="str">
            <v>GDI</v>
          </cell>
          <cell r="CG8" t="str">
            <v>L</v>
          </cell>
          <cell r="CH8" t="str">
            <v>L</v>
          </cell>
          <cell r="CI8" t="str">
            <v>L</v>
          </cell>
          <cell r="CJ8" t="str">
            <v>L</v>
          </cell>
          <cell r="CK8" t="str">
            <v>L</v>
          </cell>
          <cell r="CL8" t="str">
            <v>I</v>
          </cell>
          <cell r="CM8" t="str">
            <v>L</v>
          </cell>
          <cell r="CN8" t="str">
            <v>L</v>
          </cell>
          <cell r="CO8" t="str">
            <v>I</v>
          </cell>
          <cell r="CP8" t="str">
            <v>L</v>
          </cell>
          <cell r="CQ8" t="str">
            <v>L</v>
          </cell>
          <cell r="CR8" t="str">
            <v>L</v>
          </cell>
          <cell r="CS8" t="str">
            <v>L</v>
          </cell>
          <cell r="CT8" t="str">
            <v>L</v>
          </cell>
          <cell r="CU8" t="str">
            <v>L</v>
          </cell>
          <cell r="CV8" t="str">
            <v>L</v>
          </cell>
          <cell r="CW8" t="str">
            <v>L</v>
          </cell>
          <cell r="CX8" t="str">
            <v>L</v>
          </cell>
          <cell r="CY8" t="str">
            <v>I</v>
          </cell>
          <cell r="CZ8" t="str">
            <v>I</v>
          </cell>
          <cell r="DA8" t="str">
            <v>I</v>
          </cell>
          <cell r="DB8" t="str">
            <v>I</v>
          </cell>
          <cell r="DC8" t="str">
            <v>I</v>
          </cell>
          <cell r="DD8" t="str">
            <v>I</v>
          </cell>
        </row>
        <row r="9">
          <cell r="CF9" t="str">
            <v>GTM</v>
          </cell>
          <cell r="CG9" t="str">
            <v>L</v>
          </cell>
          <cell r="CH9" t="str">
            <v>I</v>
          </cell>
          <cell r="CI9" t="str">
            <v>I</v>
          </cell>
          <cell r="CJ9" t="str">
            <v>I</v>
          </cell>
          <cell r="CK9" t="str">
            <v>I</v>
          </cell>
          <cell r="CL9" t="str">
            <v>I</v>
          </cell>
          <cell r="CM9" t="str">
            <v>L</v>
          </cell>
          <cell r="CN9" t="str">
            <v>I</v>
          </cell>
          <cell r="CO9" t="str">
            <v>I</v>
          </cell>
          <cell r="CP9" t="str">
            <v>I</v>
          </cell>
          <cell r="CQ9" t="str">
            <v>L</v>
          </cell>
          <cell r="CR9" t="str">
            <v>I</v>
          </cell>
          <cell r="CS9" t="str">
            <v>I</v>
          </cell>
          <cell r="CT9" t="str">
            <v>I</v>
          </cell>
          <cell r="CU9" t="str">
            <v>I</v>
          </cell>
          <cell r="CV9" t="str">
            <v>I</v>
          </cell>
          <cell r="CW9" t="str">
            <v>I</v>
          </cell>
          <cell r="CX9" t="str">
            <v>I</v>
          </cell>
          <cell r="CY9" t="str">
            <v>I</v>
          </cell>
          <cell r="CZ9" t="str">
            <v>I</v>
          </cell>
          <cell r="DA9" t="str">
            <v>I</v>
          </cell>
          <cell r="DB9" t="str">
            <v>I</v>
          </cell>
          <cell r="DC9" t="str">
            <v>I</v>
          </cell>
          <cell r="DD9" t="str">
            <v>I</v>
          </cell>
        </row>
        <row r="10">
          <cell r="CF10" t="str">
            <v>PEN</v>
          </cell>
          <cell r="CG10" t="str">
            <v>I</v>
          </cell>
          <cell r="CH10" t="str">
            <v>I</v>
          </cell>
          <cell r="CI10" t="str">
            <v>I</v>
          </cell>
          <cell r="CJ10" t="str">
            <v>I</v>
          </cell>
          <cell r="CK10" t="str">
            <v>I</v>
          </cell>
          <cell r="CL10" t="str">
            <v>L</v>
          </cell>
          <cell r="CM10" t="str">
            <v>I</v>
          </cell>
          <cell r="CN10" t="str">
            <v>I</v>
          </cell>
          <cell r="CO10" t="str">
            <v>I</v>
          </cell>
          <cell r="CP10" t="str">
            <v>I</v>
          </cell>
          <cell r="CQ10" t="str">
            <v>I</v>
          </cell>
          <cell r="CR10" t="str">
            <v>I</v>
          </cell>
          <cell r="CS10" t="str">
            <v>I</v>
          </cell>
          <cell r="CT10" t="str">
            <v>I</v>
          </cell>
          <cell r="CU10" t="str">
            <v>I</v>
          </cell>
          <cell r="CV10" t="str">
            <v>I</v>
          </cell>
          <cell r="CW10" t="str">
            <v>I</v>
          </cell>
          <cell r="CX10" t="str">
            <v>I</v>
          </cell>
          <cell r="CY10" t="str">
            <v>I</v>
          </cell>
          <cell r="CZ10" t="str">
            <v>I</v>
          </cell>
          <cell r="DA10" t="str">
            <v>I</v>
          </cell>
          <cell r="DB10" t="str">
            <v>I</v>
          </cell>
          <cell r="DC10" t="str">
            <v>I</v>
          </cell>
          <cell r="DD10" t="str">
            <v>I</v>
          </cell>
        </row>
        <row r="11">
          <cell r="CF11" t="str">
            <v>RAY</v>
          </cell>
          <cell r="CG11" t="str">
            <v>L</v>
          </cell>
          <cell r="CH11" t="str">
            <v>I</v>
          </cell>
          <cell r="CI11" t="str">
            <v>I</v>
          </cell>
          <cell r="CJ11" t="str">
            <v>I</v>
          </cell>
          <cell r="CK11" t="str">
            <v>I</v>
          </cell>
          <cell r="CL11" t="str">
            <v>I</v>
          </cell>
          <cell r="CM11" t="str">
            <v>L</v>
          </cell>
          <cell r="CN11" t="str">
            <v>I</v>
          </cell>
          <cell r="CO11" t="str">
            <v>I</v>
          </cell>
          <cell r="CP11" t="str">
            <v>I</v>
          </cell>
          <cell r="CQ11" t="str">
            <v>L</v>
          </cell>
          <cell r="CR11" t="str">
            <v>I</v>
          </cell>
          <cell r="CS11" t="str">
            <v>I</v>
          </cell>
          <cell r="CT11" t="str">
            <v>I</v>
          </cell>
          <cell r="CU11" t="str">
            <v>I</v>
          </cell>
          <cell r="CV11" t="str">
            <v>I</v>
          </cell>
          <cell r="CW11" t="str">
            <v>I</v>
          </cell>
          <cell r="CX11" t="str">
            <v>I</v>
          </cell>
          <cell r="CY11" t="str">
            <v>I</v>
          </cell>
          <cell r="CZ11" t="str">
            <v>I</v>
          </cell>
          <cell r="DA11" t="str">
            <v>L</v>
          </cell>
          <cell r="DB11" t="str">
            <v>I</v>
          </cell>
          <cell r="DC11" t="str">
            <v>I</v>
          </cell>
          <cell r="DD11" t="str">
            <v>I</v>
          </cell>
        </row>
        <row r="12">
          <cell r="CF12" t="str">
            <v>UDL</v>
          </cell>
          <cell r="CG12" t="str">
            <v>L</v>
          </cell>
          <cell r="CH12" t="str">
            <v>I</v>
          </cell>
          <cell r="CI12" t="str">
            <v>I</v>
          </cell>
          <cell r="CJ12" t="str">
            <v>I</v>
          </cell>
          <cell r="CK12" t="str">
            <v>L</v>
          </cell>
          <cell r="CL12" t="str">
            <v>L</v>
          </cell>
          <cell r="CM12" t="str">
            <v>I</v>
          </cell>
          <cell r="CN12" t="str">
            <v>I</v>
          </cell>
          <cell r="CO12" t="str">
            <v>I</v>
          </cell>
          <cell r="CP12" t="str">
            <v>L</v>
          </cell>
          <cell r="CQ12" t="str">
            <v>I</v>
          </cell>
          <cell r="CR12" t="str">
            <v>I</v>
          </cell>
          <cell r="CS12" t="str">
            <v>I</v>
          </cell>
          <cell r="CT12" t="str">
            <v>I</v>
          </cell>
          <cell r="CU12" t="str">
            <v>L</v>
          </cell>
          <cell r="CV12" t="str">
            <v>L</v>
          </cell>
          <cell r="CW12" t="str">
            <v>L</v>
          </cell>
          <cell r="CX12" t="str">
            <v>L</v>
          </cell>
          <cell r="CY12" t="str">
            <v>I</v>
          </cell>
          <cell r="CZ12" t="str">
            <v>I</v>
          </cell>
          <cell r="DA12" t="str">
            <v>L</v>
          </cell>
          <cell r="DB12" t="str">
            <v>I</v>
          </cell>
          <cell r="DC12" t="str">
            <v>L</v>
          </cell>
          <cell r="DD12" t="str">
            <v>L</v>
          </cell>
        </row>
        <row r="13">
          <cell r="CF13" t="str">
            <v>UNIVEL</v>
          </cell>
          <cell r="CG13" t="str">
            <v>L</v>
          </cell>
          <cell r="CH13" t="str">
            <v>I</v>
          </cell>
          <cell r="CI13" t="str">
            <v>I</v>
          </cell>
          <cell r="CJ13" t="str">
            <v>I</v>
          </cell>
          <cell r="CK13" t="str">
            <v>I</v>
          </cell>
          <cell r="CL13" t="str">
            <v>I</v>
          </cell>
          <cell r="CM13" t="str">
            <v>I</v>
          </cell>
          <cell r="CN13" t="str">
            <v>I</v>
          </cell>
          <cell r="CO13" t="str">
            <v>I</v>
          </cell>
          <cell r="CP13" t="str">
            <v>I</v>
          </cell>
          <cell r="CQ13" t="str">
            <v>L</v>
          </cell>
          <cell r="CR13" t="str">
            <v>I</v>
          </cell>
          <cell r="CS13" t="str">
            <v>I</v>
          </cell>
          <cell r="CT13" t="str">
            <v>I</v>
          </cell>
          <cell r="CU13" t="str">
            <v>I</v>
          </cell>
          <cell r="CV13" t="str">
            <v>I</v>
          </cell>
          <cell r="CW13" t="str">
            <v>I</v>
          </cell>
          <cell r="CX13" t="str">
            <v>L</v>
          </cell>
          <cell r="CY13" t="str">
            <v>I</v>
          </cell>
          <cell r="CZ13" t="str">
            <v>I</v>
          </cell>
          <cell r="DA13" t="str">
            <v>I</v>
          </cell>
          <cell r="DB13" t="str">
            <v>I</v>
          </cell>
          <cell r="DC13" t="str">
            <v>I</v>
          </cell>
          <cell r="DD13" t="str">
            <v>I</v>
          </cell>
        </row>
        <row r="14">
          <cell r="CF14" t="str">
            <v>UTS</v>
          </cell>
          <cell r="CG14" t="str">
            <v>L</v>
          </cell>
          <cell r="CH14" t="str">
            <v>L</v>
          </cell>
          <cell r="CI14" t="str">
            <v>L</v>
          </cell>
          <cell r="CJ14" t="str">
            <v>I</v>
          </cell>
          <cell r="CK14" t="str">
            <v>L</v>
          </cell>
          <cell r="CL14" t="str">
            <v>L</v>
          </cell>
          <cell r="CM14" t="str">
            <v>L</v>
          </cell>
          <cell r="CN14" t="str">
            <v>I</v>
          </cell>
          <cell r="CO14" t="str">
            <v>I</v>
          </cell>
          <cell r="CP14" t="str">
            <v>L</v>
          </cell>
          <cell r="CQ14" t="str">
            <v>L</v>
          </cell>
          <cell r="CR14" t="str">
            <v>L</v>
          </cell>
          <cell r="CS14" t="str">
            <v>L</v>
          </cell>
          <cell r="CT14" t="str">
            <v>I</v>
          </cell>
          <cell r="CU14" t="str">
            <v>L</v>
          </cell>
          <cell r="CV14" t="str">
            <v>I</v>
          </cell>
          <cell r="CW14" t="str">
            <v>L</v>
          </cell>
          <cell r="CX14" t="str">
            <v>L</v>
          </cell>
          <cell r="CY14" t="str">
            <v>I</v>
          </cell>
          <cell r="CZ14" t="str">
            <v>L</v>
          </cell>
          <cell r="DA14" t="str">
            <v>I</v>
          </cell>
          <cell r="DB14" t="str">
            <v>I</v>
          </cell>
          <cell r="DC14" t="str">
            <v>I</v>
          </cell>
          <cell r="DD14" t="str">
            <v>L</v>
          </cell>
        </row>
        <row r="15">
          <cell r="CF15" t="str">
            <v>JDS</v>
          </cell>
          <cell r="CG15" t="str">
            <v>L</v>
          </cell>
          <cell r="CH15" t="str">
            <v>L</v>
          </cell>
          <cell r="CI15" t="str">
            <v>L</v>
          </cell>
          <cell r="CJ15" t="str">
            <v>L</v>
          </cell>
          <cell r="CK15" t="str">
            <v>L</v>
          </cell>
          <cell r="CL15" t="str">
            <v>I</v>
          </cell>
          <cell r="CM15" t="str">
            <v>I</v>
          </cell>
          <cell r="CN15" t="str">
            <v>I</v>
          </cell>
          <cell r="CO15" t="str">
            <v>I</v>
          </cell>
          <cell r="CP15" t="str">
            <v>I</v>
          </cell>
          <cell r="CQ15" t="str">
            <v>L</v>
          </cell>
          <cell r="CR15" t="str">
            <v>L</v>
          </cell>
          <cell r="CS15" t="str">
            <v>L</v>
          </cell>
          <cell r="CT15" t="str">
            <v>L</v>
          </cell>
          <cell r="CU15" t="str">
            <v>L</v>
          </cell>
          <cell r="CV15" t="str">
            <v>I</v>
          </cell>
          <cell r="CW15" t="str">
            <v>I</v>
          </cell>
          <cell r="CX15" t="str">
            <v>L</v>
          </cell>
          <cell r="CY15" t="str">
            <v>I</v>
          </cell>
          <cell r="CZ15" t="str">
            <v>I</v>
          </cell>
          <cell r="DA15" t="str">
            <v>I</v>
          </cell>
          <cell r="DB15" t="str">
            <v>I</v>
          </cell>
          <cell r="DC15" t="str">
            <v>I</v>
          </cell>
          <cell r="DD15" t="str">
            <v>I</v>
          </cell>
        </row>
        <row r="16">
          <cell r="CF16" t="str">
            <v>SDS</v>
          </cell>
          <cell r="CG16" t="str">
            <v>L</v>
          </cell>
          <cell r="CH16" t="str">
            <v>L</v>
          </cell>
          <cell r="CI16" t="str">
            <v>L</v>
          </cell>
          <cell r="CJ16" t="str">
            <v>L</v>
          </cell>
          <cell r="CK16" t="str">
            <v>L</v>
          </cell>
          <cell r="CL16" t="str">
            <v>L</v>
          </cell>
          <cell r="CM16" t="str">
            <v>L</v>
          </cell>
          <cell r="CN16" t="str">
            <v>L</v>
          </cell>
          <cell r="CO16" t="str">
            <v>L</v>
          </cell>
          <cell r="CP16" t="str">
            <v>L</v>
          </cell>
          <cell r="CQ16" t="str">
            <v>L</v>
          </cell>
          <cell r="CR16" t="str">
            <v>L</v>
          </cell>
          <cell r="CS16" t="str">
            <v>L</v>
          </cell>
          <cell r="CT16" t="str">
            <v>L</v>
          </cell>
          <cell r="CU16" t="str">
            <v>L</v>
          </cell>
          <cell r="CV16" t="str">
            <v>L</v>
          </cell>
          <cell r="CW16" t="str">
            <v>L</v>
          </cell>
          <cell r="CX16" t="str">
            <v>L</v>
          </cell>
          <cell r="CY16" t="str">
            <v>I</v>
          </cell>
          <cell r="CZ16" t="str">
            <v>L</v>
          </cell>
          <cell r="DA16" t="str">
            <v>L</v>
          </cell>
          <cell r="DB16" t="str">
            <v>I</v>
          </cell>
          <cell r="DC16" t="str">
            <v>L</v>
          </cell>
          <cell r="DD16" t="str">
            <v>L</v>
          </cell>
        </row>
        <row r="17">
          <cell r="CF17" t="str">
            <v>TAIWAY</v>
          </cell>
          <cell r="CG17" t="str">
            <v>L</v>
          </cell>
          <cell r="CH17" t="str">
            <v>L</v>
          </cell>
          <cell r="CI17" t="str">
            <v>L</v>
          </cell>
          <cell r="CJ17" t="str">
            <v>I</v>
          </cell>
          <cell r="CK17" t="str">
            <v>L</v>
          </cell>
          <cell r="CL17" t="str">
            <v>L</v>
          </cell>
          <cell r="CM17" t="str">
            <v>L</v>
          </cell>
          <cell r="CN17" t="str">
            <v>I</v>
          </cell>
          <cell r="CO17" t="str">
            <v>I</v>
          </cell>
          <cell r="CP17" t="str">
            <v>I</v>
          </cell>
          <cell r="CQ17" t="str">
            <v>L</v>
          </cell>
          <cell r="CR17" t="str">
            <v>L</v>
          </cell>
          <cell r="CS17" t="str">
            <v>I</v>
          </cell>
          <cell r="CT17" t="str">
            <v>I</v>
          </cell>
          <cell r="CU17" t="str">
            <v>L</v>
          </cell>
          <cell r="CV17" t="str">
            <v>L</v>
          </cell>
          <cell r="CW17" t="str">
            <v>L</v>
          </cell>
          <cell r="CX17" t="str">
            <v>L</v>
          </cell>
          <cell r="CY17" t="str">
            <v>I</v>
          </cell>
          <cell r="CZ17" t="str">
            <v>L</v>
          </cell>
          <cell r="DA17" t="str">
            <v>L</v>
          </cell>
          <cell r="DB17" t="str">
            <v>I</v>
          </cell>
          <cell r="DC17" t="str">
            <v>L</v>
          </cell>
          <cell r="DD17" t="str">
            <v>L</v>
          </cell>
        </row>
      </sheetData>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put Page"/>
      <sheetName val="Cap &amp; Tool"/>
      <sheetName val="Volumes"/>
      <sheetName val="Sales"/>
      <sheetName val="Costs1"/>
      <sheetName val="NBAQ Working"/>
      <sheetName val="Causal"/>
      <sheetName val="Financial Summary"/>
      <sheetName val="NBA FX Sensitivity107k"/>
      <sheetName val="Part Summary"/>
      <sheetName val="H_Real Cash Metrics"/>
      <sheetName val="Variant Margins"/>
      <sheetName val="NBA Summary"/>
      <sheetName val="Tracker"/>
      <sheetName val="H_Flat_File"/>
      <sheetName val="H_Tables"/>
      <sheetName val="H_Drop down lists"/>
      <sheetName val="Change Log"/>
    </sheetNames>
    <sheetDataSet>
      <sheetData sheetId="0"/>
      <sheetData sheetId="1">
        <row r="14">
          <cell r="X14">
            <v>64</v>
          </cell>
        </row>
      </sheetData>
      <sheetData sheetId="2"/>
      <sheetData sheetId="3"/>
      <sheetData sheetId="4"/>
      <sheetData sheetId="5">
        <row r="8">
          <cell r="G8">
            <v>56.193749999999994</v>
          </cell>
        </row>
      </sheetData>
      <sheetData sheetId="6"/>
      <sheetData sheetId="7"/>
      <sheetData sheetId="8"/>
      <sheetData sheetId="9"/>
      <sheetData sheetId="10"/>
      <sheetData sheetId="11"/>
      <sheetData sheetId="12"/>
      <sheetData sheetId="13"/>
      <sheetData sheetId="14"/>
      <sheetData sheetId="15"/>
      <sheetData sheetId="16">
        <row r="10">
          <cell r="A10" t="str">
            <v>NBAQ</v>
          </cell>
        </row>
      </sheetData>
      <sheetData sheetId="17">
        <row r="2">
          <cell r="K2" t="str">
            <v>Jan</v>
          </cell>
        </row>
      </sheetData>
      <sheetData sheetId="18"/>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MN-RH"/>
      <sheetName val="Co-rates"/>
      <sheetName val="Cap &amp; Tool"/>
      <sheetName val="Working"/>
      <sheetName val="ROIC ACT"/>
      <sheetName val="ROIC GF"/>
      <sheetName val="Key FIN"/>
      <sheetName val="NBA FX Sensitivity"/>
      <sheetName val="Pgm FIN"/>
      <sheetName val="Sum FIN"/>
      <sheetName val="BOM"/>
      <sheetName val="EXP"/>
      <sheetName val="INV"/>
      <sheetName val="Capex&amp;Tooling"/>
      <sheetName val="Cost 1"/>
      <sheetName val="Cost 2"/>
      <sheetName val="Div 1"/>
      <sheetName val="Div 2"/>
      <sheetName val="Div 3"/>
      <sheetName val="Div 4"/>
      <sheetName val="Cost 3"/>
      <sheetName val="Cost 4"/>
      <sheetName val="Cost 5"/>
      <sheetName val="Cost 6"/>
      <sheetName val="Cost 7"/>
      <sheetName val="Cost 8"/>
      <sheetName val="Cost 9"/>
      <sheetName val="Cost 10"/>
      <sheetName val="Cost 11"/>
      <sheetName val="Cost 12"/>
      <sheetName val="Cost 13"/>
      <sheetName val="Cost 14"/>
      <sheetName val="Cost 15"/>
      <sheetName val="Cost 16"/>
      <sheetName val="Cost 17"/>
      <sheetName val="Cost 18"/>
      <sheetName val="Cost 19"/>
      <sheetName val="Cost 20"/>
      <sheetName val="Cost 21"/>
    </sheetNames>
    <sheetDataSet>
      <sheetData sheetId="0"/>
      <sheetData sheetId="1"/>
      <sheetData sheetId="2"/>
      <sheetData sheetId="3"/>
      <sheetData sheetId="4"/>
      <sheetData sheetId="5"/>
      <sheetData sheetId="6"/>
      <sheetData sheetId="7"/>
      <sheetData sheetId="8"/>
      <sheetData sheetId="9"/>
      <sheetData sheetId="10"/>
      <sheetData sheetId="11">
        <row r="3">
          <cell r="Q3">
            <v>2.5760023829990506</v>
          </cell>
        </row>
      </sheetData>
      <sheetData sheetId="12">
        <row r="1">
          <cell r="A1" t="str">
            <v>发票清单对应单价</v>
          </cell>
        </row>
      </sheetData>
      <sheetData sheetId="13"/>
      <sheetData sheetId="14"/>
      <sheetData sheetId="15"/>
      <sheetData sheetId="16">
        <row r="13">
          <cell r="I13">
            <v>2019</v>
          </cell>
        </row>
        <row r="17">
          <cell r="B17" t="str">
            <v>SX8.1-37+AAR3700i</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Rules"/>
      <sheetName val="Input Sheet"/>
      <sheetName val="Validations"/>
      <sheetName val="Summary"/>
      <sheetName val="Presentation"/>
      <sheetName val="Model"/>
      <sheetName val="Model 1"/>
      <sheetName val="Model 2"/>
      <sheetName val="Model 3"/>
      <sheetName val="Model 4"/>
      <sheetName val="Model A"/>
      <sheetName val="Model A1"/>
      <sheetName val="Model A2"/>
      <sheetName val="Model A3"/>
      <sheetName val="Model A4"/>
      <sheetName val="BOM_Japan"/>
      <sheetName val="BOM_Japan (S)"/>
      <sheetName val="BOM_Other"/>
      <sheetName val="Summary_Other"/>
      <sheetName val="BOM_Other (S)"/>
      <sheetName val="Summary_Other (S)"/>
      <sheetName val="Capex"/>
      <sheetName val="Tooling"/>
      <sheetName val="Development"/>
      <sheetName val="For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row r="5">
          <cell r="D5" t="str">
            <v>GBP</v>
          </cell>
          <cell r="E5" t="str">
            <v>EUR</v>
          </cell>
          <cell r="F5" t="str">
            <v>JPY</v>
          </cell>
          <cell r="G5" t="str">
            <v>RMB</v>
          </cell>
          <cell r="H5" t="str">
            <v>USD</v>
          </cell>
          <cell r="I5" t="str">
            <v>RUP</v>
          </cell>
          <cell r="J5" t="str">
            <v>KRW</v>
          </cell>
        </row>
        <row r="6">
          <cell r="B6" t="str">
            <v>EUR</v>
          </cell>
          <cell r="C6">
            <v>1</v>
          </cell>
          <cell r="D6">
            <v>1.26</v>
          </cell>
          <cell r="E6">
            <v>1</v>
          </cell>
          <cell r="F6">
            <v>6.5580596471139334E-3</v>
          </cell>
          <cell r="G6">
            <v>9.7750193948797512E-2</v>
          </cell>
          <cell r="H6">
            <v>0.68108108108108101</v>
          </cell>
          <cell r="I6">
            <v>1.5771686068343973E-2</v>
          </cell>
          <cell r="J6">
            <v>0.63</v>
          </cell>
        </row>
        <row r="7">
          <cell r="B7" t="str">
            <v>JPY</v>
          </cell>
          <cell r="C7">
            <v>2</v>
          </cell>
          <cell r="D7">
            <v>192.13</v>
          </cell>
          <cell r="E7">
            <v>152.48412698412699</v>
          </cell>
          <cell r="F7">
            <v>1</v>
          </cell>
          <cell r="G7">
            <v>14.905352986811481</v>
          </cell>
          <cell r="H7">
            <v>103.85405405405405</v>
          </cell>
          <cell r="I7">
            <v>2.4049317811991489</v>
          </cell>
          <cell r="J7">
            <v>96.064999999999998</v>
          </cell>
        </row>
        <row r="8">
          <cell r="B8" t="str">
            <v>RMB</v>
          </cell>
          <cell r="C8">
            <v>3</v>
          </cell>
          <cell r="D8">
            <v>12.89</v>
          </cell>
          <cell r="E8">
            <v>10.230158730158731</v>
          </cell>
          <cell r="F8">
            <v>6.7089991151824291E-2</v>
          </cell>
          <cell r="G8">
            <v>1</v>
          </cell>
          <cell r="H8">
            <v>6.9675675675675679</v>
          </cell>
          <cell r="I8">
            <v>0.16134685192139192</v>
          </cell>
          <cell r="J8">
            <v>6.4450000000000003</v>
          </cell>
        </row>
        <row r="9">
          <cell r="B9" t="str">
            <v>USD</v>
          </cell>
          <cell r="C9">
            <v>4</v>
          </cell>
          <cell r="D9">
            <v>1.85</v>
          </cell>
          <cell r="E9">
            <v>1.4682539682539684</v>
          </cell>
          <cell r="F9">
            <v>9.6288971009212514E-3</v>
          </cell>
          <cell r="G9">
            <v>0.14352211016291699</v>
          </cell>
          <cell r="H9">
            <v>1</v>
          </cell>
          <cell r="I9">
            <v>2.3156840655901866E-2</v>
          </cell>
          <cell r="J9">
            <v>0.92500000000000004</v>
          </cell>
        </row>
        <row r="10">
          <cell r="B10" t="str">
            <v>GBP</v>
          </cell>
          <cell r="C10">
            <v>5</v>
          </cell>
          <cell r="D10">
            <v>1</v>
          </cell>
          <cell r="E10">
            <v>0.79365079365079361</v>
          </cell>
          <cell r="F10">
            <v>5.2048092437412168E-3</v>
          </cell>
          <cell r="G10">
            <v>7.7579519006982151E-2</v>
          </cell>
          <cell r="H10">
            <v>0.54054054054054046</v>
          </cell>
          <cell r="I10">
            <v>1.2517211165352359E-2</v>
          </cell>
          <cell r="J10">
            <v>0.5</v>
          </cell>
        </row>
        <row r="11">
          <cell r="B11" t="str">
            <v>RUP</v>
          </cell>
          <cell r="C11">
            <v>6</v>
          </cell>
          <cell r="D11">
            <v>79.89</v>
          </cell>
          <cell r="E11">
            <v>63.404761904761905</v>
          </cell>
          <cell r="F11">
            <v>0.41581221048248584</v>
          </cell>
          <cell r="G11">
            <v>6.1978277734678047</v>
          </cell>
          <cell r="H11">
            <v>43.183783783783781</v>
          </cell>
          <cell r="I11">
            <v>1</v>
          </cell>
          <cell r="J11">
            <v>39.945</v>
          </cell>
        </row>
        <row r="12">
          <cell r="B12" t="str">
            <v>KRW</v>
          </cell>
          <cell r="C12">
            <v>7</v>
          </cell>
          <cell r="D12">
            <v>2</v>
          </cell>
          <cell r="E12">
            <v>1.5873015873015872</v>
          </cell>
          <cell r="F12">
            <v>1.0409618487482434E-2</v>
          </cell>
          <cell r="G12">
            <v>0.1551590380139643</v>
          </cell>
          <cell r="H12">
            <v>1.0810810810810809</v>
          </cell>
          <cell r="I12">
            <v>2.5034422330704718E-2</v>
          </cell>
          <cell r="J12">
            <v>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Instructions"/>
      <sheetName val="Checklist"/>
      <sheetName val="CER template"/>
      <sheetName val="Sheet5"/>
      <sheetName val="Sheet2"/>
      <sheetName val="Input Page"/>
      <sheetName val="Volume"/>
      <sheetName val="Selling Price"/>
      <sheetName val="Financial Summary - DL"/>
      <sheetName val="Part Summary - DL"/>
      <sheetName val="Variant Margins - DL"/>
      <sheetName val="Financial Summary for NBA - DL"/>
      <sheetName val="Amortisation - Templates"/>
      <sheetName val="ED&amp;D - Templates"/>
      <sheetName val="CAPEX extra Dep"/>
      <sheetName val="Price Analysis - EPT"/>
      <sheetName val="Financial Summary - EPT"/>
      <sheetName val="Part Summary - EPT"/>
      <sheetName val="Variant Margins - EPT"/>
      <sheetName val="Financial Summary for NBA - EPT"/>
      <sheetName val="H_Tables"/>
      <sheetName val="H_Drop down lists"/>
      <sheetName val="Amortisation - Examples"/>
      <sheetName val="Capex &amp; Tooling"/>
      <sheetName val="BOM Cost 前轴"/>
      <sheetName val="BOM Cost 后轴"/>
      <sheetName val="SAP"/>
      <sheetName val="M Parts Old"/>
      <sheetName val="Co-rates 2020 SH"/>
      <sheetName val="M Parts New"/>
      <sheetName val="工艺成本计算"/>
      <sheetName val="工艺成本汇总"/>
      <sheetName val="工厂费率"/>
      <sheetName val="Bridge_analysis"/>
      <sheetName val="前轴 左"/>
      <sheetName val="A 右"/>
      <sheetName val="前轴 右"/>
      <sheetName val="后轴 左"/>
      <sheetName val="后轴 右"/>
      <sheetName val="广汽AH8报价前轴BOM"/>
      <sheetName val="广汽AH8报价后轴BOM"/>
      <sheetName val="B 右"/>
    </sheetNames>
    <sheetDataSet>
      <sheetData sheetId="0"/>
      <sheetData sheetId="1"/>
      <sheetData sheetId="2"/>
      <sheetData sheetId="3"/>
      <sheetData sheetId="4"/>
      <sheetData sheetId="5"/>
      <sheetData sheetId="6">
        <row r="3">
          <cell r="C3" t="str">
            <v>广汽</v>
          </cell>
        </row>
      </sheetData>
      <sheetData sheetId="7">
        <row r="25">
          <cell r="G25">
            <v>20</v>
          </cell>
        </row>
      </sheetData>
      <sheetData sheetId="8"/>
      <sheetData sheetId="9">
        <row r="6">
          <cell r="I6">
            <v>0.16833533501635964</v>
          </cell>
        </row>
      </sheetData>
      <sheetData sheetId="10"/>
      <sheetData sheetId="11"/>
      <sheetData sheetId="12">
        <row r="1">
          <cell r="J1">
            <v>1</v>
          </cell>
        </row>
        <row r="3">
          <cell r="F3">
            <v>2023</v>
          </cell>
        </row>
      </sheetData>
      <sheetData sheetId="13"/>
      <sheetData sheetId="14"/>
      <sheetData sheetId="15"/>
      <sheetData sheetId="16"/>
      <sheetData sheetId="17"/>
      <sheetData sheetId="18"/>
      <sheetData sheetId="19"/>
      <sheetData sheetId="20"/>
      <sheetData sheetId="21">
        <row r="19">
          <cell r="A19" t="str">
            <v>Amortised Over Life</v>
          </cell>
        </row>
      </sheetData>
      <sheetData sheetId="22">
        <row r="2">
          <cell r="A2" t="str">
            <v>ALA</v>
          </cell>
        </row>
      </sheetData>
      <sheetData sheetId="23"/>
      <sheetData sheetId="24">
        <row r="6">
          <cell r="E6">
            <v>3.0228571428571422</v>
          </cell>
        </row>
      </sheetData>
      <sheetData sheetId="25"/>
      <sheetData sheetId="26"/>
      <sheetData sheetId="27"/>
      <sheetData sheetId="28"/>
      <sheetData sheetId="29"/>
      <sheetData sheetId="30">
        <row r="1">
          <cell r="B1" t="str">
            <v>Part No.</v>
          </cell>
        </row>
      </sheetData>
      <sheetData sheetId="31"/>
      <sheetData sheetId="32"/>
      <sheetData sheetId="33"/>
      <sheetData sheetId="34"/>
      <sheetData sheetId="35">
        <row r="3">
          <cell r="E3" t="str">
            <v/>
          </cell>
        </row>
      </sheetData>
      <sheetData sheetId="36"/>
      <sheetData sheetId="37">
        <row r="3">
          <cell r="D3" t="str">
            <v/>
          </cell>
        </row>
      </sheetData>
      <sheetData sheetId="38"/>
      <sheetData sheetId="39"/>
      <sheetData sheetId="40"/>
      <sheetData sheetId="41"/>
      <sheetData sheetId="42"/>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Instructions"/>
      <sheetName val="Checklist"/>
      <sheetName val="CER template"/>
      <sheetName val="Sheet5"/>
      <sheetName val="Sheet2"/>
      <sheetName val="Input Page"/>
      <sheetName val="Volume"/>
      <sheetName val="Selling Price"/>
      <sheetName val="Financial Summary - DL"/>
      <sheetName val="Part Summary - DL"/>
      <sheetName val="Variant Margins - DL"/>
      <sheetName val="Financial Summary for NBA - DL"/>
      <sheetName val="Amortisation - Templates"/>
      <sheetName val="ED&amp;D - Templates"/>
      <sheetName val="CAPEX extra Dep"/>
      <sheetName val="Price Analysis - EPT"/>
      <sheetName val="Financial Summary - EPT"/>
      <sheetName val="Part Summary - EPT"/>
      <sheetName val="Variant Margins - EPT"/>
      <sheetName val="Financial Summary for NBA - EPT"/>
      <sheetName val="H_Tables"/>
      <sheetName val="H_Drop down lists"/>
      <sheetName val="Amortisation - Examples"/>
      <sheetName val="Capex &amp; Tooling"/>
      <sheetName val="BOM Cost 前轴"/>
      <sheetName val="BOM Cost 后轴"/>
      <sheetName val="SAP"/>
      <sheetName val="M Parts Old"/>
      <sheetName val="Co-rates 2020 SH"/>
      <sheetName val="M Parts New"/>
      <sheetName val="工艺成本计算"/>
      <sheetName val="工艺成本汇总"/>
      <sheetName val="工厂费率"/>
      <sheetName val="Bridge_analysis"/>
      <sheetName val="前轴 左"/>
      <sheetName val="A 右"/>
      <sheetName val="前轴 右"/>
      <sheetName val="后轴 左"/>
      <sheetName val="后轴 右"/>
      <sheetName val="广汽AH8报价前轴BOM"/>
      <sheetName val="广汽AH8报价后轴BOM"/>
      <sheetName val="B 右"/>
    </sheetNames>
    <sheetDataSet>
      <sheetData sheetId="0"/>
      <sheetData sheetId="1"/>
      <sheetData sheetId="2"/>
      <sheetData sheetId="3"/>
      <sheetData sheetId="4"/>
      <sheetData sheetId="5"/>
      <sheetData sheetId="6">
        <row r="3">
          <cell r="C3" t="str">
            <v>广汽</v>
          </cell>
        </row>
      </sheetData>
      <sheetData sheetId="7">
        <row r="25">
          <cell r="G25">
            <v>20</v>
          </cell>
        </row>
      </sheetData>
      <sheetData sheetId="8"/>
      <sheetData sheetId="9">
        <row r="6">
          <cell r="I6">
            <v>0.16833533501635964</v>
          </cell>
        </row>
      </sheetData>
      <sheetData sheetId="10"/>
      <sheetData sheetId="11"/>
      <sheetData sheetId="12">
        <row r="1">
          <cell r="J1">
            <v>1</v>
          </cell>
        </row>
        <row r="3">
          <cell r="F3">
            <v>2023</v>
          </cell>
        </row>
      </sheetData>
      <sheetData sheetId="13"/>
      <sheetData sheetId="14"/>
      <sheetData sheetId="15"/>
      <sheetData sheetId="16"/>
      <sheetData sheetId="17"/>
      <sheetData sheetId="18"/>
      <sheetData sheetId="19"/>
      <sheetData sheetId="20"/>
      <sheetData sheetId="21">
        <row r="19">
          <cell r="A19" t="str">
            <v>Amortised Over Life</v>
          </cell>
        </row>
      </sheetData>
      <sheetData sheetId="22">
        <row r="2">
          <cell r="A2" t="str">
            <v>ALA</v>
          </cell>
        </row>
      </sheetData>
      <sheetData sheetId="23"/>
      <sheetData sheetId="24">
        <row r="6">
          <cell r="E6">
            <v>3.0228571428571422</v>
          </cell>
        </row>
      </sheetData>
      <sheetData sheetId="25"/>
      <sheetData sheetId="26"/>
      <sheetData sheetId="27"/>
      <sheetData sheetId="28"/>
      <sheetData sheetId="29"/>
      <sheetData sheetId="30">
        <row r="1">
          <cell r="B1" t="str">
            <v>Part No.</v>
          </cell>
        </row>
      </sheetData>
      <sheetData sheetId="31"/>
      <sheetData sheetId="32"/>
      <sheetData sheetId="33"/>
      <sheetData sheetId="34"/>
      <sheetData sheetId="35">
        <row r="3">
          <cell r="E3" t="str">
            <v/>
          </cell>
        </row>
      </sheetData>
      <sheetData sheetId="36"/>
      <sheetData sheetId="37">
        <row r="3">
          <cell r="D3" t="str">
            <v/>
          </cell>
        </row>
      </sheetData>
      <sheetData sheetId="38"/>
      <sheetData sheetId="39"/>
      <sheetData sheetId="40"/>
      <sheetData sheetId="41"/>
      <sheetData sheetId="4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4.bin"/><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sheetPr>
  <dimension ref="A1:EC54"/>
  <sheetViews>
    <sheetView tabSelected="1" topLeftCell="Y1" zoomScale="85" zoomScaleNormal="85" workbookViewId="0">
      <pane ySplit="3" topLeftCell="A4" activePane="bottomLeft" state="frozen"/>
      <selection pane="bottomLeft" activeCell="AG6" sqref="AG6"/>
    </sheetView>
  </sheetViews>
  <sheetFormatPr defaultColWidth="9" defaultRowHeight="16.5"/>
  <cols>
    <col min="1" max="1" width="13.1796875" style="344" customWidth="1"/>
    <col min="2" max="2" width="5.81640625" style="348" customWidth="1"/>
    <col min="3" max="3" width="9.1796875" style="344" customWidth="1"/>
    <col min="4" max="4" width="9.26953125" style="344" customWidth="1"/>
    <col min="5" max="5" width="14.08984375" style="349" bestFit="1" customWidth="1"/>
    <col min="6" max="6" width="7.453125" style="349" customWidth="1"/>
    <col min="7" max="7" width="7.90625" style="349" hidden="1" customWidth="1"/>
    <col min="8" max="8" width="15.1796875" style="349" customWidth="1"/>
    <col min="9" max="9" width="21.54296875" style="346" customWidth="1"/>
    <col min="10" max="10" width="12.7265625" style="347" customWidth="1"/>
    <col min="11" max="11" width="12.26953125" style="350" customWidth="1"/>
    <col min="12" max="12" width="11.26953125" style="351" customWidth="1"/>
    <col min="13" max="13" width="18.81640625" style="349" customWidth="1"/>
    <col min="14" max="14" width="14.08984375" style="349" bestFit="1" customWidth="1"/>
    <col min="15" max="15" width="12.1796875" style="351" customWidth="1"/>
    <col min="16" max="17" width="15.08984375" style="349" hidden="1" customWidth="1"/>
    <col min="18" max="18" width="16.08984375" style="349" customWidth="1"/>
    <col min="19" max="19" width="17.08984375" style="349" bestFit="1" customWidth="1"/>
    <col min="20" max="20" width="10.453125" style="351" bestFit="1" customWidth="1"/>
    <col min="21" max="21" width="15.90625" style="351" bestFit="1" customWidth="1"/>
    <col min="22" max="22" width="10.453125" style="351" bestFit="1" customWidth="1"/>
    <col min="23" max="23" width="17.08984375" style="351" customWidth="1"/>
    <col min="24" max="24" width="10.453125" style="351" bestFit="1" customWidth="1"/>
    <col min="25" max="25" width="15.90625" style="351" customWidth="1"/>
    <col min="26" max="26" width="15.36328125" style="351" customWidth="1"/>
    <col min="27" max="27" width="17.08984375" style="351" bestFit="1" customWidth="1"/>
    <col min="28" max="28" width="10.453125" style="351" bestFit="1" customWidth="1"/>
    <col min="29" max="29" width="15.90625" style="351" bestFit="1" customWidth="1"/>
    <col min="30" max="30" width="10.453125" style="351" bestFit="1" customWidth="1"/>
    <col min="31" max="31" width="15.36328125" style="350" customWidth="1"/>
    <col min="32" max="32" width="13.08984375" style="351" hidden="1" customWidth="1"/>
    <col min="33" max="34" width="16.36328125" style="351" customWidth="1"/>
    <col min="35" max="35" width="15.90625" style="352" bestFit="1" customWidth="1"/>
    <col min="36" max="36" width="18.453125" style="352" hidden="1" customWidth="1"/>
    <col min="37" max="37" width="17.08984375" style="348" customWidth="1"/>
    <col min="38" max="40" width="19.90625" style="348" customWidth="1"/>
    <col min="41" max="41" width="36.54296875" style="365" customWidth="1"/>
    <col min="42" max="42" width="9.453125" style="346" customWidth="1"/>
    <col min="43" max="43" width="24.36328125" style="346" customWidth="1"/>
    <col min="44" max="44" width="17" style="344" customWidth="1"/>
    <col min="45" max="45" width="25.36328125" style="344" customWidth="1"/>
    <col min="46" max="46" width="14" style="344" customWidth="1"/>
    <col min="47" max="16384" width="9" style="344"/>
  </cols>
  <sheetData>
    <row r="1" spans="1:133" ht="17" thickBot="1"/>
    <row r="2" spans="1:133" ht="20.25" customHeight="1">
      <c r="A2" s="432" t="s">
        <v>15</v>
      </c>
      <c r="B2" s="433"/>
      <c r="C2" s="433"/>
      <c r="D2" s="433"/>
      <c r="E2" s="433"/>
      <c r="F2" s="433"/>
      <c r="G2" s="433"/>
      <c r="H2" s="433"/>
      <c r="I2" s="433"/>
      <c r="J2" s="433"/>
      <c r="K2" s="433"/>
      <c r="L2" s="433"/>
      <c r="M2" s="433"/>
      <c r="N2" s="433"/>
      <c r="O2" s="433"/>
      <c r="P2" s="433"/>
      <c r="Q2" s="433"/>
      <c r="R2" s="433"/>
      <c r="S2" s="433"/>
      <c r="T2" s="433"/>
      <c r="U2" s="433"/>
      <c r="V2" s="433"/>
      <c r="W2" s="433"/>
      <c r="X2" s="433"/>
      <c r="Y2" s="433"/>
      <c r="Z2" s="433"/>
      <c r="AA2" s="433"/>
      <c r="AB2" s="433"/>
      <c r="AC2" s="433"/>
      <c r="AD2" s="434"/>
      <c r="AE2" s="430" t="s">
        <v>142</v>
      </c>
      <c r="AF2" s="430"/>
      <c r="AG2" s="430"/>
      <c r="AH2" s="430"/>
      <c r="AI2" s="430"/>
      <c r="AJ2" s="431"/>
      <c r="AK2" s="427" t="s">
        <v>16</v>
      </c>
      <c r="AL2" s="428"/>
      <c r="AM2" s="428"/>
      <c r="AN2" s="429"/>
      <c r="AO2" s="365" t="s">
        <v>140</v>
      </c>
      <c r="AP2" s="342"/>
    </row>
    <row r="3" spans="1:133" s="345" customFormat="1" ht="47" customHeight="1" thickBot="1">
      <c r="A3" s="422" t="s">
        <v>22</v>
      </c>
      <c r="B3" s="417" t="s">
        <v>19</v>
      </c>
      <c r="C3" s="416" t="s">
        <v>23</v>
      </c>
      <c r="D3" s="418" t="s">
        <v>12</v>
      </c>
      <c r="E3" s="418" t="s">
        <v>164</v>
      </c>
      <c r="F3" s="418" t="s">
        <v>3</v>
      </c>
      <c r="G3" s="418" t="s">
        <v>11</v>
      </c>
      <c r="H3" s="418" t="s">
        <v>24</v>
      </c>
      <c r="I3" s="418" t="s">
        <v>4</v>
      </c>
      <c r="J3" s="419" t="s">
        <v>5</v>
      </c>
      <c r="K3" s="420" t="s">
        <v>14</v>
      </c>
      <c r="L3" s="421" t="s">
        <v>141</v>
      </c>
      <c r="M3" s="418" t="s">
        <v>6</v>
      </c>
      <c r="N3" s="418" t="s">
        <v>20</v>
      </c>
      <c r="O3" s="421" t="s">
        <v>21</v>
      </c>
      <c r="P3" s="418" t="s">
        <v>143</v>
      </c>
      <c r="Q3" s="418" t="s">
        <v>7</v>
      </c>
      <c r="R3" s="418" t="s">
        <v>10</v>
      </c>
      <c r="S3" s="418" t="s">
        <v>8</v>
      </c>
      <c r="T3" s="421" t="s">
        <v>165</v>
      </c>
      <c r="U3" s="421" t="s">
        <v>166</v>
      </c>
      <c r="V3" s="421" t="s">
        <v>160</v>
      </c>
      <c r="W3" s="421" t="s">
        <v>9</v>
      </c>
      <c r="X3" s="421" t="s">
        <v>165</v>
      </c>
      <c r="Y3" s="421" t="s">
        <v>166</v>
      </c>
      <c r="Z3" s="421" t="s">
        <v>160</v>
      </c>
      <c r="AA3" s="421" t="s">
        <v>18</v>
      </c>
      <c r="AB3" s="421" t="s">
        <v>165</v>
      </c>
      <c r="AC3" s="421" t="s">
        <v>166</v>
      </c>
      <c r="AD3" s="423" t="s">
        <v>160</v>
      </c>
      <c r="AE3" s="413" t="s">
        <v>0</v>
      </c>
      <c r="AF3" s="377" t="s">
        <v>1</v>
      </c>
      <c r="AG3" s="377" t="s">
        <v>17</v>
      </c>
      <c r="AH3" s="377" t="s">
        <v>278</v>
      </c>
      <c r="AI3" s="377" t="s">
        <v>166</v>
      </c>
      <c r="AJ3" s="381" t="s">
        <v>168</v>
      </c>
      <c r="AK3" s="380" t="s">
        <v>13</v>
      </c>
      <c r="AL3" s="377" t="s">
        <v>2</v>
      </c>
      <c r="AM3" s="377" t="s">
        <v>161</v>
      </c>
      <c r="AN3" s="378" t="s">
        <v>162</v>
      </c>
      <c r="AO3" s="379" t="s">
        <v>163</v>
      </c>
      <c r="AP3" s="366" t="s">
        <v>26</v>
      </c>
      <c r="AQ3" s="366" t="s">
        <v>25</v>
      </c>
    </row>
    <row r="4" spans="1:133" s="367" customFormat="1" ht="37.5" customHeight="1">
      <c r="A4" s="399" t="s">
        <v>277</v>
      </c>
      <c r="B4" s="339">
        <v>1</v>
      </c>
      <c r="C4" s="340"/>
      <c r="D4" s="335"/>
      <c r="E4" s="335"/>
      <c r="F4" s="335"/>
      <c r="G4" s="335"/>
      <c r="H4" s="335"/>
      <c r="I4" s="335"/>
      <c r="J4" s="343"/>
      <c r="K4" s="336"/>
      <c r="L4" s="336"/>
      <c r="M4" s="335"/>
      <c r="N4" s="335"/>
      <c r="O4" s="339"/>
      <c r="P4" s="337"/>
      <c r="Q4" s="337"/>
      <c r="R4" s="355"/>
      <c r="S4" s="336"/>
      <c r="T4" s="334" t="s">
        <v>174</v>
      </c>
      <c r="U4" s="336"/>
      <c r="V4" s="336"/>
      <c r="W4" s="336"/>
      <c r="X4" s="334" t="s">
        <v>170</v>
      </c>
      <c r="Y4" s="336"/>
      <c r="Z4" s="336"/>
      <c r="AA4" s="336"/>
      <c r="AB4" s="334" t="s">
        <v>169</v>
      </c>
      <c r="AC4" s="336"/>
      <c r="AD4" s="424"/>
      <c r="AE4" s="414">
        <f>K4</f>
        <v>0</v>
      </c>
      <c r="AF4" s="373"/>
      <c r="AG4" s="375" t="s">
        <v>167</v>
      </c>
      <c r="AH4" s="375"/>
      <c r="AI4" s="375"/>
      <c r="AJ4" s="395"/>
      <c r="AK4" s="390">
        <f>S4</f>
        <v>0</v>
      </c>
      <c r="AL4" s="376" t="str">
        <f>T4</f>
        <v xml:space="preserve">CNY </v>
      </c>
      <c r="AM4" s="376">
        <f t="shared" ref="AM4:AN4" si="0">U4</f>
        <v>0</v>
      </c>
      <c r="AN4" s="391">
        <f t="shared" si="0"/>
        <v>0</v>
      </c>
      <c r="AO4" s="389"/>
      <c r="AP4" s="340"/>
      <c r="AQ4" s="340"/>
      <c r="AR4" s="344"/>
      <c r="AS4" s="344"/>
      <c r="AT4" s="344"/>
      <c r="AU4" s="344"/>
      <c r="AV4" s="344"/>
      <c r="AW4" s="344"/>
      <c r="AX4" s="344"/>
      <c r="AY4" s="344"/>
      <c r="AZ4" s="344"/>
      <c r="BA4" s="344"/>
      <c r="BB4" s="344"/>
      <c r="BC4" s="344"/>
      <c r="BD4" s="344"/>
      <c r="BE4" s="344"/>
      <c r="BF4" s="344"/>
      <c r="BG4" s="344"/>
      <c r="BH4" s="344"/>
      <c r="BI4" s="344"/>
      <c r="BJ4" s="344"/>
      <c r="BK4" s="344"/>
      <c r="BL4" s="344"/>
      <c r="BM4" s="344"/>
      <c r="BN4" s="344"/>
      <c r="BO4" s="344"/>
      <c r="BP4" s="344"/>
      <c r="BQ4" s="344"/>
      <c r="BR4" s="344"/>
      <c r="BS4" s="344"/>
      <c r="BT4" s="344"/>
      <c r="BU4" s="344"/>
      <c r="BV4" s="344"/>
      <c r="BW4" s="344"/>
      <c r="BX4" s="344"/>
      <c r="BY4" s="344"/>
      <c r="BZ4" s="344"/>
      <c r="CA4" s="344"/>
      <c r="CB4" s="344"/>
      <c r="CC4" s="344"/>
      <c r="CD4" s="344"/>
      <c r="CE4" s="344"/>
      <c r="CF4" s="344"/>
      <c r="CG4" s="344"/>
      <c r="CH4" s="344"/>
      <c r="CI4" s="344"/>
      <c r="CJ4" s="344"/>
      <c r="CK4" s="344"/>
      <c r="CL4" s="344"/>
      <c r="CM4" s="344"/>
      <c r="CN4" s="344"/>
      <c r="CO4" s="344"/>
      <c r="CP4" s="344"/>
      <c r="CQ4" s="344"/>
      <c r="CR4" s="344"/>
      <c r="CS4" s="344"/>
      <c r="CT4" s="344"/>
      <c r="CU4" s="344"/>
      <c r="CV4" s="344"/>
      <c r="CW4" s="344"/>
      <c r="CX4" s="344"/>
      <c r="CY4" s="344"/>
      <c r="CZ4" s="344"/>
      <c r="DA4" s="344"/>
      <c r="DB4" s="344"/>
      <c r="DC4" s="344"/>
      <c r="DD4" s="344"/>
      <c r="DE4" s="344"/>
      <c r="DF4" s="344"/>
      <c r="DG4" s="344"/>
      <c r="DH4" s="344"/>
      <c r="DI4" s="344"/>
      <c r="DJ4" s="344"/>
      <c r="DK4" s="344"/>
      <c r="DL4" s="344"/>
      <c r="DM4" s="344"/>
      <c r="DN4" s="344"/>
      <c r="DO4" s="344"/>
      <c r="DP4" s="344"/>
      <c r="DQ4" s="344"/>
      <c r="DR4" s="344"/>
      <c r="DS4" s="344"/>
      <c r="DT4" s="344"/>
      <c r="DU4" s="344"/>
      <c r="DV4" s="344"/>
      <c r="DW4" s="344"/>
      <c r="DX4" s="344"/>
      <c r="DY4" s="344"/>
      <c r="DZ4" s="344"/>
      <c r="EA4" s="344"/>
      <c r="EB4" s="344"/>
      <c r="EC4" s="344"/>
    </row>
    <row r="5" spans="1:133" s="340" customFormat="1" ht="37.5" customHeight="1">
      <c r="A5" s="399" t="str">
        <f>$A$4</f>
        <v>2023/02/01</v>
      </c>
      <c r="B5" s="339">
        <v>2</v>
      </c>
      <c r="D5" s="335"/>
      <c r="E5" s="335"/>
      <c r="F5" s="335"/>
      <c r="G5" s="335"/>
      <c r="H5" s="335"/>
      <c r="I5" s="335"/>
      <c r="J5" s="343"/>
      <c r="K5" s="338"/>
      <c r="L5" s="336"/>
      <c r="O5" s="339"/>
      <c r="P5" s="337"/>
      <c r="Q5" s="337"/>
      <c r="S5" s="336"/>
      <c r="T5" s="334" t="s">
        <v>169</v>
      </c>
      <c r="U5" s="336"/>
      <c r="V5" s="336"/>
      <c r="W5" s="336"/>
      <c r="X5" s="334" t="s">
        <v>170</v>
      </c>
      <c r="Y5" s="336"/>
      <c r="Z5" s="336"/>
      <c r="AA5" s="336"/>
      <c r="AB5" s="334" t="s">
        <v>169</v>
      </c>
      <c r="AC5" s="336"/>
      <c r="AD5" s="424"/>
      <c r="AE5" s="414">
        <f t="shared" ref="AE5:AE53" si="1">K5</f>
        <v>0</v>
      </c>
      <c r="AF5" s="339"/>
      <c r="AG5" s="375" t="s">
        <v>167</v>
      </c>
      <c r="AH5" s="375"/>
      <c r="AI5" s="375"/>
      <c r="AJ5" s="395"/>
      <c r="AK5" s="390">
        <f t="shared" ref="AK5:AK53" si="2">S5</f>
        <v>0</v>
      </c>
      <c r="AL5" s="376" t="str">
        <f t="shared" ref="AL5:AL53" si="3">T5</f>
        <v xml:space="preserve">CNY </v>
      </c>
      <c r="AM5" s="376">
        <f t="shared" ref="AM5:AM53" si="4">U5</f>
        <v>0</v>
      </c>
      <c r="AN5" s="391">
        <f t="shared" ref="AN5:AN53" si="5">V5</f>
        <v>0</v>
      </c>
      <c r="AO5" s="389"/>
      <c r="AR5" s="346"/>
      <c r="AS5" s="346"/>
      <c r="AT5" s="346"/>
      <c r="AU5" s="346"/>
      <c r="AV5" s="346"/>
      <c r="AW5" s="346"/>
      <c r="AX5" s="346"/>
      <c r="AY5" s="346"/>
      <c r="AZ5" s="346"/>
      <c r="BA5" s="346"/>
      <c r="BB5" s="346"/>
      <c r="BC5" s="346"/>
      <c r="BD5" s="346"/>
      <c r="BE5" s="346"/>
      <c r="BF5" s="346"/>
      <c r="BG5" s="346"/>
      <c r="BH5" s="346"/>
      <c r="BI5" s="346"/>
      <c r="BJ5" s="346"/>
      <c r="BK5" s="346"/>
      <c r="BL5" s="346"/>
      <c r="BM5" s="346"/>
      <c r="BN5" s="346"/>
      <c r="BO5" s="346"/>
      <c r="BP5" s="346"/>
      <c r="BQ5" s="346"/>
      <c r="BR5" s="346"/>
      <c r="BS5" s="346"/>
      <c r="BT5" s="346"/>
      <c r="BU5" s="346"/>
      <c r="BV5" s="346"/>
      <c r="BW5" s="346"/>
      <c r="BX5" s="346"/>
      <c r="BY5" s="346"/>
      <c r="BZ5" s="346"/>
      <c r="CA5" s="346"/>
      <c r="CB5" s="346"/>
      <c r="CC5" s="346"/>
      <c r="CD5" s="346"/>
      <c r="CE5" s="346"/>
      <c r="CF5" s="346"/>
      <c r="CG5" s="346"/>
      <c r="CH5" s="346"/>
      <c r="CI5" s="346"/>
      <c r="CJ5" s="346"/>
      <c r="CK5" s="346"/>
      <c r="CL5" s="346"/>
      <c r="CM5" s="346"/>
      <c r="CN5" s="346"/>
      <c r="CO5" s="346"/>
      <c r="CP5" s="346"/>
      <c r="CQ5" s="346"/>
      <c r="CR5" s="346"/>
      <c r="CS5" s="346"/>
      <c r="CT5" s="346"/>
      <c r="CU5" s="346"/>
      <c r="CV5" s="346"/>
      <c r="CW5" s="346"/>
      <c r="CX5" s="346"/>
      <c r="CY5" s="346"/>
      <c r="CZ5" s="346"/>
      <c r="DA5" s="346"/>
      <c r="DB5" s="346"/>
      <c r="DC5" s="346"/>
      <c r="DD5" s="346"/>
      <c r="DE5" s="346"/>
      <c r="DF5" s="346"/>
      <c r="DG5" s="346"/>
      <c r="DH5" s="346"/>
      <c r="DI5" s="346"/>
      <c r="DJ5" s="346"/>
      <c r="DK5" s="346"/>
      <c r="DL5" s="346"/>
      <c r="DM5" s="346"/>
      <c r="DN5" s="346"/>
      <c r="DO5" s="346"/>
      <c r="DP5" s="346"/>
      <c r="DQ5" s="346"/>
      <c r="DR5" s="346"/>
      <c r="DS5" s="346"/>
      <c r="DT5" s="346"/>
      <c r="DU5" s="346"/>
      <c r="DV5" s="346"/>
      <c r="DW5" s="346"/>
      <c r="DX5" s="346"/>
      <c r="DY5" s="346"/>
      <c r="DZ5" s="346"/>
      <c r="EA5" s="346"/>
      <c r="EB5" s="346"/>
      <c r="EC5" s="346"/>
    </row>
    <row r="6" spans="1:133" s="367" customFormat="1" ht="37.5" customHeight="1">
      <c r="A6" s="399" t="str">
        <f>$A$4</f>
        <v>2023/02/01</v>
      </c>
      <c r="B6" s="339">
        <v>3</v>
      </c>
      <c r="C6" s="340"/>
      <c r="D6" s="340"/>
      <c r="E6" s="335"/>
      <c r="F6" s="335"/>
      <c r="G6" s="335"/>
      <c r="H6" s="335"/>
      <c r="I6" s="335"/>
      <c r="J6" s="353"/>
      <c r="K6" s="338"/>
      <c r="L6" s="336"/>
      <c r="M6" s="340"/>
      <c r="N6" s="340"/>
      <c r="O6" s="339"/>
      <c r="P6" s="359"/>
      <c r="Q6" s="337"/>
      <c r="R6" s="355"/>
      <c r="S6" s="336"/>
      <c r="T6" s="334" t="s">
        <v>169</v>
      </c>
      <c r="U6" s="336"/>
      <c r="V6" s="336"/>
      <c r="W6" s="336"/>
      <c r="X6" s="334" t="s">
        <v>170</v>
      </c>
      <c r="Y6" s="336"/>
      <c r="Z6" s="336"/>
      <c r="AA6" s="336"/>
      <c r="AB6" s="334" t="s">
        <v>169</v>
      </c>
      <c r="AC6" s="336"/>
      <c r="AD6" s="424"/>
      <c r="AE6" s="414">
        <f t="shared" si="1"/>
        <v>0</v>
      </c>
      <c r="AF6" s="356"/>
      <c r="AG6" s="375" t="s">
        <v>167</v>
      </c>
      <c r="AH6" s="375"/>
      <c r="AI6" s="375"/>
      <c r="AJ6" s="395"/>
      <c r="AK6" s="390">
        <f t="shared" si="2"/>
        <v>0</v>
      </c>
      <c r="AL6" s="376" t="str">
        <f t="shared" si="3"/>
        <v xml:space="preserve">CNY </v>
      </c>
      <c r="AM6" s="376">
        <f t="shared" si="4"/>
        <v>0</v>
      </c>
      <c r="AN6" s="391">
        <f t="shared" si="5"/>
        <v>0</v>
      </c>
      <c r="AO6" s="389"/>
      <c r="AP6" s="340"/>
      <c r="AQ6" s="340"/>
      <c r="AR6" s="344"/>
      <c r="AS6" s="344"/>
      <c r="AT6" s="344"/>
      <c r="AU6" s="344"/>
      <c r="AV6" s="344"/>
      <c r="AW6" s="344"/>
      <c r="AX6" s="344"/>
      <c r="AY6" s="344"/>
      <c r="AZ6" s="344"/>
      <c r="BA6" s="344"/>
      <c r="BB6" s="344"/>
      <c r="BC6" s="344"/>
      <c r="BD6" s="344"/>
      <c r="BE6" s="344"/>
      <c r="BF6" s="344"/>
      <c r="BG6" s="344"/>
      <c r="BH6" s="344"/>
      <c r="BI6" s="344"/>
      <c r="BJ6" s="344"/>
      <c r="BK6" s="344"/>
      <c r="BL6" s="344"/>
      <c r="BM6" s="344"/>
      <c r="BN6" s="344"/>
      <c r="BO6" s="344"/>
      <c r="BP6" s="344"/>
      <c r="BQ6" s="344"/>
      <c r="BR6" s="344"/>
      <c r="BS6" s="344"/>
      <c r="BT6" s="344"/>
      <c r="BU6" s="344"/>
      <c r="BV6" s="344"/>
      <c r="BW6" s="344"/>
      <c r="BX6" s="344"/>
      <c r="BY6" s="344"/>
      <c r="BZ6" s="344"/>
      <c r="CA6" s="344"/>
      <c r="CB6" s="344"/>
      <c r="CC6" s="344"/>
      <c r="CD6" s="344"/>
      <c r="CE6" s="344"/>
      <c r="CF6" s="344"/>
      <c r="CG6" s="344"/>
      <c r="CH6" s="344"/>
      <c r="CI6" s="344"/>
      <c r="CJ6" s="344"/>
      <c r="CK6" s="344"/>
      <c r="CL6" s="344"/>
      <c r="CM6" s="344"/>
      <c r="CN6" s="344"/>
      <c r="CO6" s="344"/>
      <c r="CP6" s="344"/>
      <c r="CQ6" s="344"/>
      <c r="CR6" s="344"/>
      <c r="CS6" s="344"/>
      <c r="CT6" s="344"/>
      <c r="CU6" s="344"/>
      <c r="CV6" s="344"/>
      <c r="CW6" s="344"/>
      <c r="CX6" s="344"/>
      <c r="CY6" s="344"/>
      <c r="CZ6" s="344"/>
      <c r="DA6" s="344"/>
      <c r="DB6" s="344"/>
      <c r="DC6" s="344"/>
      <c r="DD6" s="344"/>
      <c r="DE6" s="344"/>
      <c r="DF6" s="344"/>
      <c r="DG6" s="344"/>
      <c r="DH6" s="344"/>
      <c r="DI6" s="344"/>
      <c r="DJ6" s="344"/>
      <c r="DK6" s="344"/>
      <c r="DL6" s="344"/>
      <c r="DM6" s="344"/>
      <c r="DN6" s="344"/>
      <c r="DO6" s="344"/>
      <c r="DP6" s="344"/>
      <c r="DQ6" s="344"/>
      <c r="DR6" s="344"/>
      <c r="DS6" s="344"/>
      <c r="DT6" s="344"/>
      <c r="DU6" s="344"/>
      <c r="DV6" s="344"/>
      <c r="DW6" s="344"/>
      <c r="DX6" s="344"/>
      <c r="DY6" s="344"/>
      <c r="DZ6" s="344"/>
      <c r="EA6" s="344"/>
      <c r="EB6" s="344"/>
      <c r="EC6" s="344"/>
    </row>
    <row r="7" spans="1:133" s="340" customFormat="1" ht="37.5" customHeight="1">
      <c r="A7" s="399" t="str">
        <f t="shared" ref="A7:A53" si="6">$A$4</f>
        <v>2023/02/01</v>
      </c>
      <c r="B7" s="339">
        <v>4</v>
      </c>
      <c r="E7" s="335"/>
      <c r="F7" s="335"/>
      <c r="G7" s="335"/>
      <c r="H7" s="335"/>
      <c r="J7" s="343"/>
      <c r="K7" s="334"/>
      <c r="L7" s="336"/>
      <c r="M7" s="336"/>
      <c r="O7" s="339"/>
      <c r="P7" s="337"/>
      <c r="Q7" s="337"/>
      <c r="S7" s="336"/>
      <c r="T7" s="334" t="s">
        <v>169</v>
      </c>
      <c r="U7" s="336"/>
      <c r="V7" s="336"/>
      <c r="W7" s="336"/>
      <c r="X7" s="334" t="s">
        <v>170</v>
      </c>
      <c r="Y7" s="336"/>
      <c r="Z7" s="336"/>
      <c r="AA7" s="336"/>
      <c r="AB7" s="334" t="s">
        <v>169</v>
      </c>
      <c r="AC7" s="336"/>
      <c r="AD7" s="424"/>
      <c r="AE7" s="414">
        <f t="shared" si="1"/>
        <v>0</v>
      </c>
      <c r="AF7" s="339"/>
      <c r="AG7" s="375" t="s">
        <v>167</v>
      </c>
      <c r="AH7" s="375"/>
      <c r="AI7" s="375"/>
      <c r="AJ7" s="395"/>
      <c r="AK7" s="390">
        <f t="shared" si="2"/>
        <v>0</v>
      </c>
      <c r="AL7" s="376" t="str">
        <f t="shared" si="3"/>
        <v xml:space="preserve">CNY </v>
      </c>
      <c r="AM7" s="376">
        <f t="shared" si="4"/>
        <v>0</v>
      </c>
      <c r="AN7" s="391">
        <f t="shared" si="5"/>
        <v>0</v>
      </c>
      <c r="AO7" s="389"/>
      <c r="AR7" s="346"/>
      <c r="AS7" s="346"/>
      <c r="AT7" s="346"/>
      <c r="AU7" s="346"/>
      <c r="AV7" s="346"/>
      <c r="AW7" s="346"/>
      <c r="AX7" s="346"/>
      <c r="AY7" s="346"/>
      <c r="AZ7" s="346"/>
      <c r="BA7" s="346"/>
      <c r="BB7" s="346"/>
      <c r="BC7" s="346"/>
      <c r="BD7" s="346"/>
      <c r="BE7" s="346"/>
      <c r="BF7" s="346"/>
      <c r="BG7" s="346"/>
      <c r="BH7" s="346"/>
      <c r="BI7" s="346"/>
      <c r="BJ7" s="346"/>
      <c r="BK7" s="346"/>
      <c r="BL7" s="346"/>
      <c r="BM7" s="346"/>
      <c r="BN7" s="346"/>
      <c r="BO7" s="346"/>
      <c r="BP7" s="346"/>
      <c r="BQ7" s="346"/>
      <c r="BR7" s="346"/>
      <c r="BS7" s="346"/>
      <c r="BT7" s="346"/>
      <c r="BU7" s="346"/>
      <c r="BV7" s="346"/>
      <c r="BW7" s="346"/>
      <c r="BX7" s="346"/>
      <c r="BY7" s="346"/>
      <c r="BZ7" s="346"/>
      <c r="CA7" s="346"/>
      <c r="CB7" s="346"/>
      <c r="CC7" s="346"/>
      <c r="CD7" s="346"/>
      <c r="CE7" s="346"/>
      <c r="CF7" s="346"/>
      <c r="CG7" s="346"/>
      <c r="CH7" s="346"/>
      <c r="CI7" s="346"/>
      <c r="CJ7" s="346"/>
      <c r="CK7" s="346"/>
      <c r="CL7" s="346"/>
      <c r="CM7" s="346"/>
      <c r="CN7" s="346"/>
      <c r="CO7" s="346"/>
      <c r="CP7" s="346"/>
      <c r="CQ7" s="346"/>
      <c r="CR7" s="346"/>
      <c r="CS7" s="346"/>
      <c r="CT7" s="346"/>
      <c r="CU7" s="346"/>
      <c r="CV7" s="346"/>
      <c r="CW7" s="346"/>
      <c r="CX7" s="346"/>
      <c r="CY7" s="346"/>
      <c r="CZ7" s="346"/>
      <c r="DA7" s="346"/>
      <c r="DB7" s="346"/>
      <c r="DC7" s="346"/>
      <c r="DD7" s="346"/>
      <c r="DE7" s="346"/>
      <c r="DF7" s="346"/>
      <c r="DG7" s="346"/>
      <c r="DH7" s="346"/>
      <c r="DI7" s="346"/>
      <c r="DJ7" s="346"/>
      <c r="DK7" s="346"/>
      <c r="DL7" s="346"/>
      <c r="DM7" s="346"/>
      <c r="DN7" s="346"/>
      <c r="DO7" s="346"/>
      <c r="DP7" s="346"/>
      <c r="DQ7" s="346"/>
      <c r="DR7" s="346"/>
      <c r="DS7" s="346"/>
      <c r="DT7" s="346"/>
      <c r="DU7" s="346"/>
      <c r="DV7" s="346"/>
      <c r="DW7" s="346"/>
      <c r="DX7" s="346"/>
      <c r="DY7" s="346"/>
      <c r="DZ7" s="346"/>
      <c r="EA7" s="346"/>
      <c r="EB7" s="346"/>
      <c r="EC7" s="346"/>
    </row>
    <row r="8" spans="1:133" s="340" customFormat="1" ht="37.5" customHeight="1">
      <c r="A8" s="399" t="str">
        <f t="shared" si="6"/>
        <v>2023/02/01</v>
      </c>
      <c r="B8" s="339">
        <v>5</v>
      </c>
      <c r="E8" s="335"/>
      <c r="F8" s="335"/>
      <c r="G8" s="335"/>
      <c r="H8" s="335"/>
      <c r="J8" s="343"/>
      <c r="K8" s="334"/>
      <c r="L8" s="336"/>
      <c r="M8" s="335"/>
      <c r="O8" s="339"/>
      <c r="P8" s="337"/>
      <c r="Q8" s="337"/>
      <c r="S8" s="336"/>
      <c r="T8" s="334" t="s">
        <v>169</v>
      </c>
      <c r="U8" s="336"/>
      <c r="V8" s="336"/>
      <c r="W8" s="336"/>
      <c r="X8" s="334" t="s">
        <v>170</v>
      </c>
      <c r="Y8" s="336"/>
      <c r="Z8" s="336"/>
      <c r="AA8" s="336"/>
      <c r="AB8" s="334" t="s">
        <v>169</v>
      </c>
      <c r="AC8" s="336"/>
      <c r="AD8" s="424"/>
      <c r="AE8" s="414">
        <f t="shared" si="1"/>
        <v>0</v>
      </c>
      <c r="AF8" s="339"/>
      <c r="AG8" s="375" t="s">
        <v>167</v>
      </c>
      <c r="AH8" s="375"/>
      <c r="AI8" s="375"/>
      <c r="AJ8" s="395"/>
      <c r="AK8" s="390">
        <f t="shared" si="2"/>
        <v>0</v>
      </c>
      <c r="AL8" s="376" t="str">
        <f t="shared" si="3"/>
        <v xml:space="preserve">CNY </v>
      </c>
      <c r="AM8" s="376">
        <f t="shared" si="4"/>
        <v>0</v>
      </c>
      <c r="AN8" s="391">
        <f t="shared" si="5"/>
        <v>0</v>
      </c>
      <c r="AO8" s="389"/>
      <c r="AR8" s="346"/>
      <c r="AS8" s="346"/>
      <c r="AT8" s="346"/>
      <c r="AU8" s="346"/>
      <c r="AV8" s="346"/>
      <c r="AW8" s="346"/>
      <c r="AX8" s="346"/>
      <c r="AY8" s="346"/>
      <c r="AZ8" s="346"/>
      <c r="BA8" s="346"/>
      <c r="BB8" s="346"/>
      <c r="BC8" s="346"/>
      <c r="BD8" s="346"/>
      <c r="BE8" s="346"/>
      <c r="BF8" s="346"/>
      <c r="BG8" s="346"/>
      <c r="BH8" s="346"/>
      <c r="BI8" s="346"/>
      <c r="BJ8" s="346"/>
      <c r="BK8" s="346"/>
      <c r="BL8" s="346"/>
      <c r="BM8" s="346"/>
      <c r="BN8" s="346"/>
      <c r="BO8" s="346"/>
      <c r="BP8" s="346"/>
      <c r="BQ8" s="346"/>
      <c r="BR8" s="346"/>
      <c r="BS8" s="346"/>
      <c r="BT8" s="346"/>
      <c r="BU8" s="346"/>
      <c r="BV8" s="346"/>
      <c r="BW8" s="346"/>
      <c r="BX8" s="346"/>
      <c r="BY8" s="346"/>
      <c r="BZ8" s="346"/>
      <c r="CA8" s="346"/>
      <c r="CB8" s="346"/>
      <c r="CC8" s="346"/>
      <c r="CD8" s="346"/>
      <c r="CE8" s="346"/>
      <c r="CF8" s="346"/>
      <c r="CG8" s="346"/>
      <c r="CH8" s="346"/>
      <c r="CI8" s="346"/>
      <c r="CJ8" s="346"/>
      <c r="CK8" s="346"/>
      <c r="CL8" s="346"/>
      <c r="CM8" s="346"/>
      <c r="CN8" s="346"/>
      <c r="CO8" s="346"/>
      <c r="CP8" s="346"/>
      <c r="CQ8" s="346"/>
      <c r="CR8" s="346"/>
      <c r="CS8" s="346"/>
      <c r="CT8" s="346"/>
      <c r="CU8" s="346"/>
      <c r="CV8" s="346"/>
      <c r="CW8" s="346"/>
      <c r="CX8" s="346"/>
      <c r="CY8" s="346"/>
      <c r="CZ8" s="346"/>
      <c r="DA8" s="346"/>
      <c r="DB8" s="346"/>
      <c r="DC8" s="346"/>
      <c r="DD8" s="346"/>
      <c r="DE8" s="346"/>
      <c r="DF8" s="346"/>
      <c r="DG8" s="346"/>
      <c r="DH8" s="346"/>
      <c r="DI8" s="346"/>
      <c r="DJ8" s="346"/>
      <c r="DK8" s="346"/>
      <c r="DL8" s="346"/>
      <c r="DM8" s="346"/>
      <c r="DN8" s="346"/>
      <c r="DO8" s="346"/>
      <c r="DP8" s="346"/>
      <c r="DQ8" s="346"/>
      <c r="DR8" s="346"/>
      <c r="DS8" s="346"/>
      <c r="DT8" s="346"/>
      <c r="DU8" s="346"/>
      <c r="DV8" s="346"/>
      <c r="DW8" s="346"/>
      <c r="DX8" s="346"/>
      <c r="DY8" s="346"/>
      <c r="DZ8" s="346"/>
      <c r="EA8" s="346"/>
      <c r="EB8" s="346"/>
      <c r="EC8" s="346"/>
    </row>
    <row r="9" spans="1:133" s="340" customFormat="1" ht="37.5" customHeight="1">
      <c r="A9" s="399" t="str">
        <f t="shared" si="6"/>
        <v>2023/02/01</v>
      </c>
      <c r="B9" s="339">
        <v>6</v>
      </c>
      <c r="E9" s="335"/>
      <c r="F9" s="335"/>
      <c r="G9" s="335"/>
      <c r="H9" s="335"/>
      <c r="J9" s="343"/>
      <c r="K9" s="338"/>
      <c r="L9" s="336"/>
      <c r="M9" s="334"/>
      <c r="N9" s="335"/>
      <c r="O9" s="339"/>
      <c r="P9" s="337"/>
      <c r="Q9" s="337"/>
      <c r="S9" s="336"/>
      <c r="T9" s="334" t="s">
        <v>169</v>
      </c>
      <c r="U9" s="336"/>
      <c r="V9" s="336"/>
      <c r="W9" s="336"/>
      <c r="X9" s="334" t="s">
        <v>170</v>
      </c>
      <c r="Y9" s="336"/>
      <c r="Z9" s="336"/>
      <c r="AA9" s="336"/>
      <c r="AB9" s="334" t="s">
        <v>169</v>
      </c>
      <c r="AC9" s="336"/>
      <c r="AD9" s="424"/>
      <c r="AE9" s="414">
        <f t="shared" si="1"/>
        <v>0</v>
      </c>
      <c r="AF9" s="339"/>
      <c r="AG9" s="375" t="s">
        <v>167</v>
      </c>
      <c r="AH9" s="375"/>
      <c r="AI9" s="375"/>
      <c r="AJ9" s="395"/>
      <c r="AK9" s="390">
        <f t="shared" si="2"/>
        <v>0</v>
      </c>
      <c r="AL9" s="376" t="str">
        <f t="shared" si="3"/>
        <v xml:space="preserve">CNY </v>
      </c>
      <c r="AM9" s="376">
        <f t="shared" si="4"/>
        <v>0</v>
      </c>
      <c r="AN9" s="391">
        <f t="shared" si="5"/>
        <v>0</v>
      </c>
      <c r="AO9" s="389"/>
      <c r="AR9" s="346"/>
      <c r="AS9" s="346"/>
      <c r="AT9" s="346"/>
      <c r="AU9" s="346"/>
      <c r="AV9" s="346"/>
      <c r="AW9" s="346"/>
      <c r="AX9" s="346"/>
      <c r="AY9" s="346"/>
      <c r="AZ9" s="346"/>
      <c r="BA9" s="346"/>
      <c r="BB9" s="346"/>
      <c r="BC9" s="346"/>
      <c r="BD9" s="346"/>
      <c r="BE9" s="346"/>
      <c r="BF9" s="346"/>
      <c r="BG9" s="346"/>
      <c r="BH9" s="346"/>
      <c r="BI9" s="346"/>
      <c r="BJ9" s="346"/>
      <c r="BK9" s="346"/>
      <c r="BL9" s="346"/>
      <c r="BM9" s="346"/>
      <c r="BN9" s="346"/>
      <c r="BO9" s="346"/>
      <c r="BP9" s="346"/>
      <c r="BQ9" s="346"/>
      <c r="BR9" s="346"/>
      <c r="BS9" s="346"/>
      <c r="BT9" s="346"/>
      <c r="BU9" s="346"/>
      <c r="BV9" s="346"/>
      <c r="BW9" s="346"/>
      <c r="BX9" s="346"/>
      <c r="BY9" s="346"/>
      <c r="BZ9" s="346"/>
      <c r="CA9" s="346"/>
      <c r="CB9" s="346"/>
      <c r="CC9" s="346"/>
      <c r="CD9" s="346"/>
      <c r="CE9" s="346"/>
      <c r="CF9" s="346"/>
      <c r="CG9" s="346"/>
      <c r="CH9" s="346"/>
      <c r="CI9" s="346"/>
      <c r="CJ9" s="346"/>
      <c r="CK9" s="346"/>
      <c r="CL9" s="346"/>
      <c r="CM9" s="346"/>
      <c r="CN9" s="346"/>
      <c r="CO9" s="346"/>
      <c r="CP9" s="346"/>
      <c r="CQ9" s="346"/>
      <c r="CR9" s="346"/>
      <c r="CS9" s="346"/>
      <c r="CT9" s="346"/>
      <c r="CU9" s="346"/>
      <c r="CV9" s="346"/>
      <c r="CW9" s="346"/>
      <c r="CX9" s="346"/>
      <c r="CY9" s="346"/>
      <c r="CZ9" s="346"/>
      <c r="DA9" s="346"/>
      <c r="DB9" s="346"/>
      <c r="DC9" s="346"/>
      <c r="DD9" s="346"/>
      <c r="DE9" s="346"/>
      <c r="DF9" s="346"/>
      <c r="DG9" s="346"/>
      <c r="DH9" s="346"/>
      <c r="DI9" s="346"/>
      <c r="DJ9" s="346"/>
      <c r="DK9" s="346"/>
      <c r="DL9" s="346"/>
      <c r="DM9" s="346"/>
      <c r="DN9" s="346"/>
      <c r="DO9" s="346"/>
      <c r="DP9" s="346"/>
      <c r="DQ9" s="346"/>
      <c r="DR9" s="346"/>
      <c r="DS9" s="346"/>
      <c r="DT9" s="346"/>
      <c r="DU9" s="346"/>
      <c r="DV9" s="346"/>
      <c r="DW9" s="346"/>
      <c r="DX9" s="346"/>
      <c r="DY9" s="346"/>
      <c r="DZ9" s="346"/>
      <c r="EA9" s="346"/>
      <c r="EB9" s="346"/>
      <c r="EC9" s="346"/>
    </row>
    <row r="10" spans="1:133" s="340" customFormat="1" ht="37.5" customHeight="1">
      <c r="A10" s="399" t="str">
        <f t="shared" si="6"/>
        <v>2023/02/01</v>
      </c>
      <c r="B10" s="339">
        <v>7</v>
      </c>
      <c r="E10" s="335"/>
      <c r="F10" s="335"/>
      <c r="G10" s="335"/>
      <c r="H10" s="335"/>
      <c r="J10" s="353"/>
      <c r="K10" s="338"/>
      <c r="L10" s="336"/>
      <c r="O10" s="339"/>
      <c r="P10" s="337"/>
      <c r="Q10" s="337"/>
      <c r="S10" s="336"/>
      <c r="T10" s="334" t="s">
        <v>169</v>
      </c>
      <c r="U10" s="336"/>
      <c r="V10" s="336"/>
      <c r="W10" s="336"/>
      <c r="X10" s="334" t="s">
        <v>170</v>
      </c>
      <c r="Y10" s="336"/>
      <c r="Z10" s="336"/>
      <c r="AA10" s="336"/>
      <c r="AB10" s="334" t="s">
        <v>169</v>
      </c>
      <c r="AC10" s="336"/>
      <c r="AD10" s="424"/>
      <c r="AE10" s="414">
        <f t="shared" si="1"/>
        <v>0</v>
      </c>
      <c r="AF10" s="339"/>
      <c r="AG10" s="375" t="s">
        <v>167</v>
      </c>
      <c r="AH10" s="375"/>
      <c r="AI10" s="375"/>
      <c r="AJ10" s="395"/>
      <c r="AK10" s="390">
        <f t="shared" si="2"/>
        <v>0</v>
      </c>
      <c r="AL10" s="376" t="str">
        <f t="shared" si="3"/>
        <v xml:space="preserve">CNY </v>
      </c>
      <c r="AM10" s="376">
        <f t="shared" si="4"/>
        <v>0</v>
      </c>
      <c r="AN10" s="391">
        <f t="shared" si="5"/>
        <v>0</v>
      </c>
      <c r="AO10" s="389"/>
      <c r="AR10" s="346"/>
      <c r="AS10" s="346"/>
      <c r="AT10" s="346"/>
      <c r="AU10" s="346"/>
      <c r="AV10" s="346"/>
      <c r="AW10" s="346"/>
      <c r="AX10" s="346"/>
      <c r="AY10" s="346"/>
      <c r="AZ10" s="346"/>
      <c r="BA10" s="346"/>
      <c r="BB10" s="346"/>
      <c r="BC10" s="346"/>
      <c r="BD10" s="346"/>
      <c r="BE10" s="346"/>
      <c r="BF10" s="346"/>
      <c r="BG10" s="346"/>
      <c r="BH10" s="346"/>
      <c r="BI10" s="346"/>
      <c r="BJ10" s="346"/>
      <c r="BK10" s="346"/>
      <c r="BL10" s="346"/>
      <c r="BM10" s="346"/>
      <c r="BN10" s="346"/>
      <c r="BO10" s="346"/>
      <c r="BP10" s="346"/>
      <c r="BQ10" s="346"/>
      <c r="BR10" s="346"/>
      <c r="BS10" s="346"/>
      <c r="BT10" s="346"/>
      <c r="BU10" s="346"/>
      <c r="BV10" s="346"/>
      <c r="BW10" s="346"/>
      <c r="BX10" s="346"/>
      <c r="BY10" s="346"/>
      <c r="BZ10" s="346"/>
      <c r="CA10" s="346"/>
      <c r="CB10" s="346"/>
      <c r="CC10" s="346"/>
      <c r="CD10" s="346"/>
      <c r="CE10" s="346"/>
      <c r="CF10" s="346"/>
      <c r="CG10" s="346"/>
      <c r="CH10" s="346"/>
      <c r="CI10" s="346"/>
      <c r="CJ10" s="346"/>
      <c r="CK10" s="346"/>
      <c r="CL10" s="346"/>
      <c r="CM10" s="346"/>
      <c r="CN10" s="346"/>
      <c r="CO10" s="346"/>
      <c r="CP10" s="346"/>
      <c r="CQ10" s="346"/>
      <c r="CR10" s="346"/>
      <c r="CS10" s="346"/>
      <c r="CT10" s="346"/>
      <c r="CU10" s="346"/>
      <c r="CV10" s="346"/>
      <c r="CW10" s="346"/>
      <c r="CX10" s="346"/>
      <c r="CY10" s="346"/>
      <c r="CZ10" s="346"/>
      <c r="DA10" s="346"/>
      <c r="DB10" s="346"/>
      <c r="DC10" s="346"/>
      <c r="DD10" s="346"/>
      <c r="DE10" s="346"/>
      <c r="DF10" s="346"/>
      <c r="DG10" s="346"/>
      <c r="DH10" s="346"/>
      <c r="DI10" s="346"/>
      <c r="DJ10" s="346"/>
      <c r="DK10" s="346"/>
      <c r="DL10" s="346"/>
      <c r="DM10" s="346"/>
      <c r="DN10" s="346"/>
      <c r="DO10" s="346"/>
      <c r="DP10" s="346"/>
      <c r="DQ10" s="346"/>
      <c r="DR10" s="346"/>
      <c r="DS10" s="346"/>
      <c r="DT10" s="346"/>
      <c r="DU10" s="346"/>
      <c r="DV10" s="346"/>
      <c r="DW10" s="346"/>
      <c r="DX10" s="346"/>
      <c r="DY10" s="346"/>
      <c r="DZ10" s="346"/>
      <c r="EA10" s="346"/>
      <c r="EB10" s="346"/>
      <c r="EC10" s="346"/>
    </row>
    <row r="11" spans="1:133" s="340" customFormat="1" ht="37.5" customHeight="1">
      <c r="A11" s="399" t="str">
        <f t="shared" si="6"/>
        <v>2023/02/01</v>
      </c>
      <c r="B11" s="339">
        <v>8</v>
      </c>
      <c r="E11" s="335"/>
      <c r="F11" s="335"/>
      <c r="G11" s="335"/>
      <c r="H11" s="335"/>
      <c r="J11" s="353"/>
      <c r="K11" s="338"/>
      <c r="L11" s="336"/>
      <c r="M11" s="354"/>
      <c r="O11" s="339"/>
      <c r="P11" s="337"/>
      <c r="Q11" s="337"/>
      <c r="S11" s="336"/>
      <c r="T11" s="334" t="s">
        <v>169</v>
      </c>
      <c r="U11" s="336"/>
      <c r="V11" s="336"/>
      <c r="W11" s="336"/>
      <c r="X11" s="334" t="s">
        <v>170</v>
      </c>
      <c r="Y11" s="336"/>
      <c r="Z11" s="336"/>
      <c r="AA11" s="336"/>
      <c r="AB11" s="334" t="s">
        <v>169</v>
      </c>
      <c r="AC11" s="336"/>
      <c r="AD11" s="424"/>
      <c r="AE11" s="414">
        <f t="shared" si="1"/>
        <v>0</v>
      </c>
      <c r="AF11" s="339"/>
      <c r="AG11" s="375" t="s">
        <v>167</v>
      </c>
      <c r="AH11" s="375"/>
      <c r="AI11" s="375"/>
      <c r="AJ11" s="395"/>
      <c r="AK11" s="390">
        <f t="shared" si="2"/>
        <v>0</v>
      </c>
      <c r="AL11" s="376" t="str">
        <f t="shared" si="3"/>
        <v xml:space="preserve">CNY </v>
      </c>
      <c r="AM11" s="376">
        <f t="shared" si="4"/>
        <v>0</v>
      </c>
      <c r="AN11" s="391">
        <f t="shared" si="5"/>
        <v>0</v>
      </c>
      <c r="AO11" s="389"/>
      <c r="AR11" s="346"/>
      <c r="AS11" s="346"/>
      <c r="AT11" s="346"/>
      <c r="AU11" s="346"/>
      <c r="AV11" s="346"/>
      <c r="AW11" s="346"/>
      <c r="AX11" s="346"/>
      <c r="AY11" s="346"/>
      <c r="AZ11" s="346"/>
      <c r="BA11" s="346"/>
      <c r="BB11" s="346"/>
      <c r="BC11" s="346"/>
      <c r="BD11" s="346"/>
      <c r="BE11" s="346"/>
      <c r="BF11" s="346"/>
      <c r="BG11" s="346"/>
      <c r="BH11" s="346"/>
      <c r="BI11" s="346"/>
      <c r="BJ11" s="346"/>
      <c r="BK11" s="346"/>
      <c r="BL11" s="346"/>
      <c r="BM11" s="346"/>
      <c r="BN11" s="346"/>
      <c r="BO11" s="346"/>
      <c r="BP11" s="346"/>
      <c r="BQ11" s="346"/>
      <c r="BR11" s="346"/>
      <c r="BS11" s="346"/>
      <c r="BT11" s="346"/>
      <c r="BU11" s="346"/>
      <c r="BV11" s="346"/>
      <c r="BW11" s="346"/>
      <c r="BX11" s="346"/>
      <c r="BY11" s="346"/>
      <c r="BZ11" s="346"/>
      <c r="CA11" s="346"/>
      <c r="CB11" s="346"/>
      <c r="CC11" s="346"/>
      <c r="CD11" s="346"/>
      <c r="CE11" s="346"/>
      <c r="CF11" s="346"/>
      <c r="CG11" s="346"/>
      <c r="CH11" s="346"/>
      <c r="CI11" s="346"/>
      <c r="CJ11" s="346"/>
      <c r="CK11" s="346"/>
      <c r="CL11" s="346"/>
      <c r="CM11" s="346"/>
      <c r="CN11" s="346"/>
      <c r="CO11" s="346"/>
      <c r="CP11" s="346"/>
      <c r="CQ11" s="346"/>
      <c r="CR11" s="346"/>
      <c r="CS11" s="346"/>
      <c r="CT11" s="346"/>
      <c r="CU11" s="346"/>
      <c r="CV11" s="346"/>
      <c r="CW11" s="346"/>
      <c r="CX11" s="346"/>
      <c r="CY11" s="346"/>
      <c r="CZ11" s="346"/>
      <c r="DA11" s="346"/>
      <c r="DB11" s="346"/>
      <c r="DC11" s="346"/>
      <c r="DD11" s="346"/>
      <c r="DE11" s="346"/>
      <c r="DF11" s="346"/>
      <c r="DG11" s="346"/>
      <c r="DH11" s="346"/>
      <c r="DI11" s="346"/>
      <c r="DJ11" s="346"/>
      <c r="DK11" s="346"/>
      <c r="DL11" s="346"/>
      <c r="DM11" s="346"/>
      <c r="DN11" s="346"/>
      <c r="DO11" s="346"/>
      <c r="DP11" s="346"/>
      <c r="DQ11" s="346"/>
      <c r="DR11" s="346"/>
      <c r="DS11" s="346"/>
      <c r="DT11" s="346"/>
      <c r="DU11" s="346"/>
      <c r="DV11" s="346"/>
      <c r="DW11" s="346"/>
      <c r="DX11" s="346"/>
      <c r="DY11" s="346"/>
      <c r="DZ11" s="346"/>
      <c r="EA11" s="346"/>
      <c r="EB11" s="346"/>
      <c r="EC11" s="346"/>
    </row>
    <row r="12" spans="1:133" s="340" customFormat="1" ht="37.5" customHeight="1">
      <c r="A12" s="399" t="str">
        <f t="shared" si="6"/>
        <v>2023/02/01</v>
      </c>
      <c r="B12" s="339">
        <v>9</v>
      </c>
      <c r="E12" s="335"/>
      <c r="F12" s="335"/>
      <c r="G12" s="335"/>
      <c r="H12" s="335"/>
      <c r="J12" s="353"/>
      <c r="K12" s="338"/>
      <c r="L12" s="336"/>
      <c r="O12" s="339"/>
      <c r="P12" s="337"/>
      <c r="Q12" s="337"/>
      <c r="S12" s="336"/>
      <c r="T12" s="334" t="s">
        <v>169</v>
      </c>
      <c r="U12" s="336"/>
      <c r="V12" s="336"/>
      <c r="W12" s="336"/>
      <c r="X12" s="334" t="s">
        <v>170</v>
      </c>
      <c r="Y12" s="336"/>
      <c r="Z12" s="336"/>
      <c r="AA12" s="336"/>
      <c r="AB12" s="334" t="s">
        <v>169</v>
      </c>
      <c r="AC12" s="336"/>
      <c r="AD12" s="424"/>
      <c r="AE12" s="414">
        <f t="shared" si="1"/>
        <v>0</v>
      </c>
      <c r="AF12" s="339"/>
      <c r="AG12" s="375" t="s">
        <v>167</v>
      </c>
      <c r="AH12" s="375"/>
      <c r="AI12" s="375"/>
      <c r="AJ12" s="395"/>
      <c r="AK12" s="390">
        <f t="shared" si="2"/>
        <v>0</v>
      </c>
      <c r="AL12" s="376" t="str">
        <f t="shared" si="3"/>
        <v xml:space="preserve">CNY </v>
      </c>
      <c r="AM12" s="376">
        <f t="shared" si="4"/>
        <v>0</v>
      </c>
      <c r="AN12" s="391">
        <f t="shared" si="5"/>
        <v>0</v>
      </c>
      <c r="AO12" s="389"/>
      <c r="AR12" s="346"/>
      <c r="AS12" s="346"/>
      <c r="AT12" s="346"/>
      <c r="AU12" s="346"/>
      <c r="AV12" s="346"/>
      <c r="AW12" s="346"/>
      <c r="AX12" s="346"/>
      <c r="AY12" s="346"/>
      <c r="AZ12" s="346"/>
      <c r="BA12" s="346"/>
      <c r="BB12" s="346"/>
      <c r="BC12" s="346"/>
      <c r="BD12" s="346"/>
      <c r="BE12" s="346"/>
      <c r="BF12" s="346"/>
      <c r="BG12" s="346"/>
      <c r="BH12" s="346"/>
      <c r="BI12" s="346"/>
      <c r="BJ12" s="346"/>
      <c r="BK12" s="346"/>
      <c r="BL12" s="346"/>
      <c r="BM12" s="346"/>
      <c r="BN12" s="346"/>
      <c r="BO12" s="346"/>
      <c r="BP12" s="346"/>
      <c r="BQ12" s="346"/>
      <c r="BR12" s="346"/>
      <c r="BS12" s="346"/>
      <c r="BT12" s="346"/>
      <c r="BU12" s="346"/>
      <c r="BV12" s="346"/>
      <c r="BW12" s="346"/>
      <c r="BX12" s="346"/>
      <c r="BY12" s="346"/>
      <c r="BZ12" s="346"/>
      <c r="CA12" s="346"/>
      <c r="CB12" s="346"/>
      <c r="CC12" s="346"/>
      <c r="CD12" s="346"/>
      <c r="CE12" s="346"/>
      <c r="CF12" s="346"/>
      <c r="CG12" s="346"/>
      <c r="CH12" s="346"/>
      <c r="CI12" s="346"/>
      <c r="CJ12" s="346"/>
      <c r="CK12" s="346"/>
      <c r="CL12" s="346"/>
      <c r="CM12" s="346"/>
      <c r="CN12" s="346"/>
      <c r="CO12" s="346"/>
      <c r="CP12" s="346"/>
      <c r="CQ12" s="346"/>
      <c r="CR12" s="346"/>
      <c r="CS12" s="346"/>
      <c r="CT12" s="346"/>
      <c r="CU12" s="346"/>
      <c r="CV12" s="346"/>
      <c r="CW12" s="346"/>
      <c r="CX12" s="346"/>
      <c r="CY12" s="346"/>
      <c r="CZ12" s="346"/>
      <c r="DA12" s="346"/>
      <c r="DB12" s="346"/>
      <c r="DC12" s="346"/>
      <c r="DD12" s="346"/>
      <c r="DE12" s="346"/>
      <c r="DF12" s="346"/>
      <c r="DG12" s="346"/>
      <c r="DH12" s="346"/>
      <c r="DI12" s="346"/>
      <c r="DJ12" s="346"/>
      <c r="DK12" s="346"/>
      <c r="DL12" s="346"/>
      <c r="DM12" s="346"/>
      <c r="DN12" s="346"/>
      <c r="DO12" s="346"/>
      <c r="DP12" s="346"/>
      <c r="DQ12" s="346"/>
      <c r="DR12" s="346"/>
      <c r="DS12" s="346"/>
      <c r="DT12" s="346"/>
      <c r="DU12" s="346"/>
      <c r="DV12" s="346"/>
      <c r="DW12" s="346"/>
      <c r="DX12" s="346"/>
      <c r="DY12" s="346"/>
      <c r="DZ12" s="346"/>
      <c r="EA12" s="346"/>
      <c r="EB12" s="346"/>
      <c r="EC12" s="346"/>
    </row>
    <row r="13" spans="1:133" s="340" customFormat="1" ht="37.5" customHeight="1">
      <c r="A13" s="399" t="str">
        <f t="shared" si="6"/>
        <v>2023/02/01</v>
      </c>
      <c r="B13" s="339">
        <v>10</v>
      </c>
      <c r="E13" s="335"/>
      <c r="F13" s="335"/>
      <c r="G13" s="335"/>
      <c r="H13" s="335"/>
      <c r="J13" s="353"/>
      <c r="K13" s="338"/>
      <c r="L13" s="336"/>
      <c r="O13" s="339"/>
      <c r="P13" s="337"/>
      <c r="Q13" s="337"/>
      <c r="S13" s="336"/>
      <c r="T13" s="334" t="s">
        <v>169</v>
      </c>
      <c r="U13" s="336"/>
      <c r="V13" s="336"/>
      <c r="W13" s="336"/>
      <c r="X13" s="334" t="s">
        <v>170</v>
      </c>
      <c r="Y13" s="336"/>
      <c r="Z13" s="336"/>
      <c r="AA13" s="336"/>
      <c r="AB13" s="334" t="s">
        <v>169</v>
      </c>
      <c r="AC13" s="336"/>
      <c r="AD13" s="424"/>
      <c r="AE13" s="414">
        <f t="shared" si="1"/>
        <v>0</v>
      </c>
      <c r="AF13" s="339"/>
      <c r="AG13" s="375" t="s">
        <v>167</v>
      </c>
      <c r="AH13" s="375"/>
      <c r="AI13" s="375"/>
      <c r="AJ13" s="395"/>
      <c r="AK13" s="390">
        <f t="shared" si="2"/>
        <v>0</v>
      </c>
      <c r="AL13" s="376" t="str">
        <f t="shared" si="3"/>
        <v xml:space="preserve">CNY </v>
      </c>
      <c r="AM13" s="376">
        <f t="shared" si="4"/>
        <v>0</v>
      </c>
      <c r="AN13" s="391">
        <f t="shared" si="5"/>
        <v>0</v>
      </c>
      <c r="AO13" s="389"/>
      <c r="AR13" s="346"/>
      <c r="AS13" s="346"/>
      <c r="AT13" s="346"/>
      <c r="AU13" s="346"/>
      <c r="AV13" s="346"/>
      <c r="AW13" s="346"/>
      <c r="AX13" s="346"/>
      <c r="AY13" s="346"/>
      <c r="AZ13" s="346"/>
      <c r="BA13" s="346"/>
      <c r="BB13" s="346"/>
      <c r="BC13" s="346"/>
      <c r="BD13" s="346"/>
      <c r="BE13" s="346"/>
      <c r="BF13" s="346"/>
      <c r="BG13" s="346"/>
      <c r="BH13" s="346"/>
      <c r="BI13" s="346"/>
      <c r="BJ13" s="346"/>
      <c r="BK13" s="346"/>
      <c r="BL13" s="346"/>
      <c r="BM13" s="346"/>
      <c r="BN13" s="346"/>
      <c r="BO13" s="346"/>
      <c r="BP13" s="346"/>
      <c r="BQ13" s="346"/>
      <c r="BR13" s="346"/>
      <c r="BS13" s="346"/>
      <c r="BT13" s="346"/>
      <c r="BU13" s="346"/>
      <c r="BV13" s="346"/>
      <c r="BW13" s="346"/>
      <c r="BX13" s="346"/>
      <c r="BY13" s="346"/>
      <c r="BZ13" s="346"/>
      <c r="CA13" s="346"/>
      <c r="CB13" s="346"/>
      <c r="CC13" s="346"/>
      <c r="CD13" s="346"/>
      <c r="CE13" s="346"/>
      <c r="CF13" s="346"/>
      <c r="CG13" s="346"/>
      <c r="CH13" s="346"/>
      <c r="CI13" s="346"/>
      <c r="CJ13" s="346"/>
      <c r="CK13" s="346"/>
      <c r="CL13" s="346"/>
      <c r="CM13" s="346"/>
      <c r="CN13" s="346"/>
      <c r="CO13" s="346"/>
      <c r="CP13" s="346"/>
      <c r="CQ13" s="346"/>
      <c r="CR13" s="346"/>
      <c r="CS13" s="346"/>
      <c r="CT13" s="346"/>
      <c r="CU13" s="346"/>
      <c r="CV13" s="346"/>
      <c r="CW13" s="346"/>
      <c r="CX13" s="346"/>
      <c r="CY13" s="346"/>
      <c r="CZ13" s="346"/>
      <c r="DA13" s="346"/>
      <c r="DB13" s="346"/>
      <c r="DC13" s="346"/>
      <c r="DD13" s="346"/>
      <c r="DE13" s="346"/>
      <c r="DF13" s="346"/>
      <c r="DG13" s="346"/>
      <c r="DH13" s="346"/>
      <c r="DI13" s="346"/>
      <c r="DJ13" s="346"/>
      <c r="DK13" s="346"/>
      <c r="DL13" s="346"/>
      <c r="DM13" s="346"/>
      <c r="DN13" s="346"/>
      <c r="DO13" s="346"/>
      <c r="DP13" s="346"/>
      <c r="DQ13" s="346"/>
      <c r="DR13" s="346"/>
      <c r="DS13" s="346"/>
      <c r="DT13" s="346"/>
      <c r="DU13" s="346"/>
      <c r="DV13" s="346"/>
      <c r="DW13" s="346"/>
      <c r="DX13" s="346"/>
      <c r="DY13" s="346"/>
      <c r="DZ13" s="346"/>
      <c r="EA13" s="346"/>
      <c r="EB13" s="346"/>
      <c r="EC13" s="346"/>
    </row>
    <row r="14" spans="1:133" s="340" customFormat="1" ht="37.5" customHeight="1">
      <c r="A14" s="399" t="str">
        <f t="shared" si="6"/>
        <v>2023/02/01</v>
      </c>
      <c r="B14" s="339">
        <v>11</v>
      </c>
      <c r="E14" s="335"/>
      <c r="F14" s="335"/>
      <c r="G14" s="335"/>
      <c r="H14" s="335"/>
      <c r="J14" s="353"/>
      <c r="K14" s="338"/>
      <c r="L14" s="336"/>
      <c r="O14" s="339"/>
      <c r="P14" s="337"/>
      <c r="Q14" s="337"/>
      <c r="S14" s="336"/>
      <c r="T14" s="334" t="s">
        <v>169</v>
      </c>
      <c r="U14" s="336"/>
      <c r="V14" s="336"/>
      <c r="W14" s="336"/>
      <c r="X14" s="334" t="s">
        <v>170</v>
      </c>
      <c r="Y14" s="336"/>
      <c r="Z14" s="336"/>
      <c r="AA14" s="336"/>
      <c r="AB14" s="334" t="s">
        <v>169</v>
      </c>
      <c r="AC14" s="336"/>
      <c r="AD14" s="424"/>
      <c r="AE14" s="414">
        <f t="shared" si="1"/>
        <v>0</v>
      </c>
      <c r="AF14" s="339"/>
      <c r="AG14" s="375" t="s">
        <v>167</v>
      </c>
      <c r="AH14" s="375"/>
      <c r="AI14" s="375"/>
      <c r="AJ14" s="395"/>
      <c r="AK14" s="390">
        <f t="shared" si="2"/>
        <v>0</v>
      </c>
      <c r="AL14" s="376" t="str">
        <f t="shared" si="3"/>
        <v xml:space="preserve">CNY </v>
      </c>
      <c r="AM14" s="376">
        <f t="shared" si="4"/>
        <v>0</v>
      </c>
      <c r="AN14" s="391">
        <f t="shared" si="5"/>
        <v>0</v>
      </c>
      <c r="AO14" s="389"/>
      <c r="AR14" s="346"/>
      <c r="AS14" s="346"/>
      <c r="AT14" s="346"/>
      <c r="AU14" s="346"/>
      <c r="AV14" s="346"/>
      <c r="AW14" s="346"/>
      <c r="AX14" s="346"/>
      <c r="AY14" s="346"/>
      <c r="AZ14" s="346"/>
      <c r="BA14" s="346"/>
      <c r="BB14" s="346"/>
      <c r="BC14" s="346"/>
      <c r="BD14" s="346"/>
      <c r="BE14" s="346"/>
      <c r="BF14" s="346"/>
      <c r="BG14" s="346"/>
      <c r="BH14" s="346"/>
      <c r="BI14" s="346"/>
      <c r="BJ14" s="346"/>
      <c r="BK14" s="346"/>
      <c r="BL14" s="346"/>
      <c r="BM14" s="346"/>
      <c r="BN14" s="346"/>
      <c r="BO14" s="346"/>
      <c r="BP14" s="346"/>
      <c r="BQ14" s="346"/>
      <c r="BR14" s="346"/>
      <c r="BS14" s="346"/>
      <c r="BT14" s="346"/>
      <c r="BU14" s="346"/>
      <c r="BV14" s="346"/>
      <c r="BW14" s="346"/>
      <c r="BX14" s="346"/>
      <c r="BY14" s="346"/>
      <c r="BZ14" s="346"/>
      <c r="CA14" s="346"/>
      <c r="CB14" s="346"/>
      <c r="CC14" s="346"/>
      <c r="CD14" s="346"/>
      <c r="CE14" s="346"/>
      <c r="CF14" s="346"/>
      <c r="CG14" s="346"/>
      <c r="CH14" s="346"/>
      <c r="CI14" s="346"/>
      <c r="CJ14" s="346"/>
      <c r="CK14" s="346"/>
      <c r="CL14" s="346"/>
      <c r="CM14" s="346"/>
      <c r="CN14" s="346"/>
      <c r="CO14" s="346"/>
      <c r="CP14" s="346"/>
      <c r="CQ14" s="346"/>
      <c r="CR14" s="346"/>
      <c r="CS14" s="346"/>
      <c r="CT14" s="346"/>
      <c r="CU14" s="346"/>
      <c r="CV14" s="346"/>
      <c r="CW14" s="346"/>
      <c r="CX14" s="346"/>
      <c r="CY14" s="346"/>
      <c r="CZ14" s="346"/>
      <c r="DA14" s="346"/>
      <c r="DB14" s="346"/>
      <c r="DC14" s="346"/>
      <c r="DD14" s="346"/>
      <c r="DE14" s="346"/>
      <c r="DF14" s="346"/>
      <c r="DG14" s="346"/>
      <c r="DH14" s="346"/>
      <c r="DI14" s="346"/>
      <c r="DJ14" s="346"/>
      <c r="DK14" s="346"/>
      <c r="DL14" s="346"/>
      <c r="DM14" s="346"/>
      <c r="DN14" s="346"/>
      <c r="DO14" s="346"/>
      <c r="DP14" s="346"/>
      <c r="DQ14" s="346"/>
      <c r="DR14" s="346"/>
      <c r="DS14" s="346"/>
      <c r="DT14" s="346"/>
      <c r="DU14" s="346"/>
      <c r="DV14" s="346"/>
      <c r="DW14" s="346"/>
      <c r="DX14" s="346"/>
      <c r="DY14" s="346"/>
      <c r="DZ14" s="346"/>
      <c r="EA14" s="346"/>
      <c r="EB14" s="346"/>
      <c r="EC14" s="346"/>
    </row>
    <row r="15" spans="1:133" s="367" customFormat="1" ht="37.5" customHeight="1">
      <c r="A15" s="399" t="str">
        <f t="shared" si="6"/>
        <v>2023/02/01</v>
      </c>
      <c r="B15" s="339">
        <v>12</v>
      </c>
      <c r="C15" s="340"/>
      <c r="D15" s="340"/>
      <c r="E15" s="335"/>
      <c r="F15" s="335"/>
      <c r="G15" s="335"/>
      <c r="H15" s="335"/>
      <c r="I15" s="340"/>
      <c r="J15" s="353"/>
      <c r="K15" s="338"/>
      <c r="L15" s="336"/>
      <c r="M15" s="340"/>
      <c r="N15" s="340"/>
      <c r="O15" s="339"/>
      <c r="P15" s="337"/>
      <c r="Q15" s="337"/>
      <c r="R15" s="355"/>
      <c r="S15" s="336"/>
      <c r="T15" s="334" t="s">
        <v>169</v>
      </c>
      <c r="U15" s="336"/>
      <c r="V15" s="336"/>
      <c r="W15" s="336"/>
      <c r="X15" s="334" t="s">
        <v>170</v>
      </c>
      <c r="Y15" s="336"/>
      <c r="Z15" s="336"/>
      <c r="AA15" s="336"/>
      <c r="AB15" s="334" t="s">
        <v>169</v>
      </c>
      <c r="AC15" s="336"/>
      <c r="AD15" s="424"/>
      <c r="AE15" s="414">
        <f t="shared" si="1"/>
        <v>0</v>
      </c>
      <c r="AF15" s="356"/>
      <c r="AG15" s="375" t="s">
        <v>167</v>
      </c>
      <c r="AH15" s="375"/>
      <c r="AI15" s="375"/>
      <c r="AJ15" s="395"/>
      <c r="AK15" s="390">
        <f t="shared" si="2"/>
        <v>0</v>
      </c>
      <c r="AL15" s="376" t="str">
        <f t="shared" si="3"/>
        <v xml:space="preserve">CNY </v>
      </c>
      <c r="AM15" s="376">
        <f t="shared" si="4"/>
        <v>0</v>
      </c>
      <c r="AN15" s="391">
        <f t="shared" si="5"/>
        <v>0</v>
      </c>
      <c r="AO15" s="389"/>
      <c r="AP15" s="340"/>
      <c r="AQ15" s="340"/>
      <c r="AR15" s="344"/>
      <c r="AS15" s="344"/>
      <c r="AT15" s="344"/>
      <c r="AU15" s="344"/>
      <c r="AV15" s="344"/>
      <c r="AW15" s="344"/>
      <c r="AX15" s="344"/>
      <c r="AY15" s="344"/>
      <c r="AZ15" s="344"/>
      <c r="BA15" s="344"/>
      <c r="BB15" s="344"/>
      <c r="BC15" s="344"/>
      <c r="BD15" s="344"/>
      <c r="BE15" s="344"/>
      <c r="BF15" s="344"/>
      <c r="BG15" s="344"/>
      <c r="BH15" s="344"/>
      <c r="BI15" s="344"/>
      <c r="BJ15" s="344"/>
      <c r="BK15" s="344"/>
      <c r="BL15" s="344"/>
      <c r="BM15" s="344"/>
      <c r="BN15" s="344"/>
      <c r="BO15" s="344"/>
      <c r="BP15" s="344"/>
      <c r="BQ15" s="344"/>
      <c r="BR15" s="344"/>
      <c r="BS15" s="344"/>
      <c r="BT15" s="344"/>
      <c r="BU15" s="344"/>
      <c r="BV15" s="344"/>
      <c r="BW15" s="344"/>
      <c r="BX15" s="344"/>
      <c r="BY15" s="344"/>
      <c r="BZ15" s="344"/>
      <c r="CA15" s="344"/>
      <c r="CB15" s="344"/>
      <c r="CC15" s="344"/>
      <c r="CD15" s="344"/>
      <c r="CE15" s="344"/>
      <c r="CF15" s="344"/>
      <c r="CG15" s="344"/>
      <c r="CH15" s="344"/>
      <c r="CI15" s="344"/>
      <c r="CJ15" s="344"/>
      <c r="CK15" s="344"/>
      <c r="CL15" s="344"/>
      <c r="CM15" s="344"/>
      <c r="CN15" s="344"/>
      <c r="CO15" s="344"/>
      <c r="CP15" s="344"/>
      <c r="CQ15" s="344"/>
      <c r="CR15" s="344"/>
      <c r="CS15" s="344"/>
      <c r="CT15" s="344"/>
      <c r="CU15" s="344"/>
      <c r="CV15" s="344"/>
      <c r="CW15" s="344"/>
      <c r="CX15" s="344"/>
      <c r="CY15" s="344"/>
      <c r="CZ15" s="344"/>
      <c r="DA15" s="344"/>
      <c r="DB15" s="344"/>
      <c r="DC15" s="344"/>
      <c r="DD15" s="344"/>
      <c r="DE15" s="344"/>
      <c r="DF15" s="344"/>
      <c r="DG15" s="344"/>
      <c r="DH15" s="344"/>
      <c r="DI15" s="344"/>
      <c r="DJ15" s="344"/>
      <c r="DK15" s="344"/>
      <c r="DL15" s="344"/>
      <c r="DM15" s="344"/>
      <c r="DN15" s="344"/>
      <c r="DO15" s="344"/>
      <c r="DP15" s="344"/>
      <c r="DQ15" s="344"/>
      <c r="DR15" s="344"/>
      <c r="DS15" s="344"/>
      <c r="DT15" s="344"/>
      <c r="DU15" s="344"/>
      <c r="DV15" s="344"/>
      <c r="DW15" s="344"/>
      <c r="DX15" s="344"/>
      <c r="DY15" s="344"/>
      <c r="DZ15" s="344"/>
      <c r="EA15" s="344"/>
      <c r="EB15" s="344"/>
      <c r="EC15" s="344"/>
    </row>
    <row r="16" spans="1:133" s="367" customFormat="1" ht="37.5" customHeight="1">
      <c r="A16" s="399" t="str">
        <f t="shared" si="6"/>
        <v>2023/02/01</v>
      </c>
      <c r="B16" s="339">
        <v>13</v>
      </c>
      <c r="C16" s="340"/>
      <c r="D16" s="340"/>
      <c r="E16" s="335"/>
      <c r="F16" s="335"/>
      <c r="G16" s="335"/>
      <c r="H16" s="335"/>
      <c r="I16" s="340"/>
      <c r="J16" s="353"/>
      <c r="K16" s="357"/>
      <c r="L16" s="336"/>
      <c r="M16" s="340"/>
      <c r="N16" s="335"/>
      <c r="O16" s="339"/>
      <c r="P16" s="337"/>
      <c r="Q16" s="337"/>
      <c r="R16" s="355"/>
      <c r="S16" s="336"/>
      <c r="T16" s="334" t="s">
        <v>169</v>
      </c>
      <c r="U16" s="336"/>
      <c r="V16" s="336"/>
      <c r="W16" s="336"/>
      <c r="X16" s="334" t="s">
        <v>170</v>
      </c>
      <c r="Y16" s="336"/>
      <c r="Z16" s="336"/>
      <c r="AA16" s="336"/>
      <c r="AB16" s="334" t="s">
        <v>169</v>
      </c>
      <c r="AC16" s="336"/>
      <c r="AD16" s="424"/>
      <c r="AE16" s="414">
        <f t="shared" si="1"/>
        <v>0</v>
      </c>
      <c r="AF16" s="356"/>
      <c r="AG16" s="375" t="s">
        <v>167</v>
      </c>
      <c r="AH16" s="375"/>
      <c r="AI16" s="375"/>
      <c r="AJ16" s="395"/>
      <c r="AK16" s="390">
        <f t="shared" si="2"/>
        <v>0</v>
      </c>
      <c r="AL16" s="376" t="str">
        <f t="shared" si="3"/>
        <v xml:space="preserve">CNY </v>
      </c>
      <c r="AM16" s="376">
        <f t="shared" si="4"/>
        <v>0</v>
      </c>
      <c r="AN16" s="391">
        <f t="shared" si="5"/>
        <v>0</v>
      </c>
      <c r="AO16" s="389"/>
      <c r="AP16" s="340"/>
      <c r="AQ16" s="340"/>
      <c r="AR16" s="344"/>
      <c r="AS16" s="344"/>
      <c r="AT16" s="344"/>
      <c r="AU16" s="344"/>
      <c r="AV16" s="344"/>
      <c r="AW16" s="344"/>
      <c r="AX16" s="344"/>
      <c r="AY16" s="344"/>
      <c r="AZ16" s="344"/>
      <c r="BA16" s="344"/>
      <c r="BB16" s="344"/>
      <c r="BC16" s="344"/>
      <c r="BD16" s="344"/>
      <c r="BE16" s="344"/>
      <c r="BF16" s="344"/>
      <c r="BG16" s="344"/>
      <c r="BH16" s="344"/>
      <c r="BI16" s="344"/>
      <c r="BJ16" s="344"/>
      <c r="BK16" s="344"/>
      <c r="BL16" s="344"/>
      <c r="BM16" s="344"/>
      <c r="BN16" s="344"/>
      <c r="BO16" s="344"/>
      <c r="BP16" s="344"/>
      <c r="BQ16" s="344"/>
      <c r="BR16" s="344"/>
      <c r="BS16" s="344"/>
      <c r="BT16" s="344"/>
      <c r="BU16" s="344"/>
      <c r="BV16" s="344"/>
      <c r="BW16" s="344"/>
      <c r="BX16" s="344"/>
      <c r="BY16" s="344"/>
      <c r="BZ16" s="344"/>
      <c r="CA16" s="344"/>
      <c r="CB16" s="344"/>
      <c r="CC16" s="344"/>
      <c r="CD16" s="344"/>
      <c r="CE16" s="344"/>
      <c r="CF16" s="344"/>
      <c r="CG16" s="344"/>
      <c r="CH16" s="344"/>
      <c r="CI16" s="344"/>
      <c r="CJ16" s="344"/>
      <c r="CK16" s="344"/>
      <c r="CL16" s="344"/>
      <c r="CM16" s="344"/>
      <c r="CN16" s="344"/>
      <c r="CO16" s="344"/>
      <c r="CP16" s="344"/>
      <c r="CQ16" s="344"/>
      <c r="CR16" s="344"/>
      <c r="CS16" s="344"/>
      <c r="CT16" s="344"/>
      <c r="CU16" s="344"/>
      <c r="CV16" s="344"/>
      <c r="CW16" s="344"/>
      <c r="CX16" s="344"/>
      <c r="CY16" s="344"/>
      <c r="CZ16" s="344"/>
      <c r="DA16" s="344"/>
      <c r="DB16" s="344"/>
      <c r="DC16" s="344"/>
      <c r="DD16" s="344"/>
      <c r="DE16" s="344"/>
      <c r="DF16" s="344"/>
      <c r="DG16" s="344"/>
      <c r="DH16" s="344"/>
      <c r="DI16" s="344"/>
      <c r="DJ16" s="344"/>
      <c r="DK16" s="344"/>
      <c r="DL16" s="344"/>
      <c r="DM16" s="344"/>
      <c r="DN16" s="344"/>
      <c r="DO16" s="344"/>
      <c r="DP16" s="344"/>
      <c r="DQ16" s="344"/>
      <c r="DR16" s="344"/>
      <c r="DS16" s="344"/>
      <c r="DT16" s="344"/>
      <c r="DU16" s="344"/>
      <c r="DV16" s="344"/>
      <c r="DW16" s="344"/>
      <c r="DX16" s="344"/>
      <c r="DY16" s="344"/>
      <c r="DZ16" s="344"/>
      <c r="EA16" s="344"/>
      <c r="EB16" s="344"/>
      <c r="EC16" s="344"/>
    </row>
    <row r="17" spans="1:133" s="367" customFormat="1" ht="37.5" customHeight="1">
      <c r="A17" s="399" t="str">
        <f t="shared" si="6"/>
        <v>2023/02/01</v>
      </c>
      <c r="B17" s="339">
        <v>14</v>
      </c>
      <c r="C17" s="340"/>
      <c r="D17" s="340"/>
      <c r="E17" s="335"/>
      <c r="F17" s="335"/>
      <c r="G17" s="335"/>
      <c r="H17" s="335"/>
      <c r="I17" s="340"/>
      <c r="J17" s="353"/>
      <c r="K17" s="338"/>
      <c r="L17" s="336"/>
      <c r="M17" s="340"/>
      <c r="N17" s="340"/>
      <c r="O17" s="356"/>
      <c r="P17" s="337"/>
      <c r="Q17" s="337"/>
      <c r="R17" s="355"/>
      <c r="S17" s="336"/>
      <c r="T17" s="334" t="s">
        <v>169</v>
      </c>
      <c r="U17" s="336"/>
      <c r="V17" s="336"/>
      <c r="W17" s="336"/>
      <c r="X17" s="334" t="s">
        <v>170</v>
      </c>
      <c r="Y17" s="336"/>
      <c r="Z17" s="336"/>
      <c r="AA17" s="336"/>
      <c r="AB17" s="334" t="s">
        <v>169</v>
      </c>
      <c r="AC17" s="336"/>
      <c r="AD17" s="424"/>
      <c r="AE17" s="414">
        <f t="shared" si="1"/>
        <v>0</v>
      </c>
      <c r="AF17" s="341"/>
      <c r="AG17" s="375" t="s">
        <v>167</v>
      </c>
      <c r="AH17" s="375"/>
      <c r="AI17" s="375"/>
      <c r="AJ17" s="395"/>
      <c r="AK17" s="390">
        <f t="shared" si="2"/>
        <v>0</v>
      </c>
      <c r="AL17" s="376" t="str">
        <f t="shared" si="3"/>
        <v xml:space="preserve">CNY </v>
      </c>
      <c r="AM17" s="376">
        <f t="shared" si="4"/>
        <v>0</v>
      </c>
      <c r="AN17" s="391">
        <f t="shared" si="5"/>
        <v>0</v>
      </c>
      <c r="AO17" s="389"/>
      <c r="AP17" s="340"/>
      <c r="AQ17" s="340"/>
      <c r="AR17" s="344"/>
      <c r="AS17" s="344"/>
      <c r="AT17" s="344"/>
      <c r="AU17" s="344"/>
      <c r="AV17" s="344"/>
      <c r="AW17" s="344"/>
      <c r="AX17" s="344"/>
      <c r="AY17" s="344"/>
      <c r="AZ17" s="344"/>
      <c r="BA17" s="344"/>
      <c r="BB17" s="344"/>
      <c r="BC17" s="344"/>
      <c r="BD17" s="344"/>
      <c r="BE17" s="344"/>
      <c r="BF17" s="344"/>
      <c r="BG17" s="344"/>
      <c r="BH17" s="344"/>
      <c r="BI17" s="344"/>
      <c r="BJ17" s="344"/>
      <c r="BK17" s="344"/>
      <c r="BL17" s="344"/>
      <c r="BM17" s="344"/>
      <c r="BN17" s="344"/>
      <c r="BO17" s="344"/>
      <c r="BP17" s="344"/>
      <c r="BQ17" s="344"/>
      <c r="BR17" s="344"/>
      <c r="BS17" s="344"/>
      <c r="BT17" s="344"/>
      <c r="BU17" s="344"/>
      <c r="BV17" s="344"/>
      <c r="BW17" s="344"/>
      <c r="BX17" s="344"/>
      <c r="BY17" s="344"/>
      <c r="BZ17" s="344"/>
      <c r="CA17" s="344"/>
      <c r="CB17" s="344"/>
      <c r="CC17" s="344"/>
      <c r="CD17" s="344"/>
      <c r="CE17" s="344"/>
      <c r="CF17" s="344"/>
      <c r="CG17" s="344"/>
      <c r="CH17" s="344"/>
      <c r="CI17" s="344"/>
      <c r="CJ17" s="344"/>
      <c r="CK17" s="344"/>
      <c r="CL17" s="344"/>
      <c r="CM17" s="344"/>
      <c r="CN17" s="344"/>
      <c r="CO17" s="344"/>
      <c r="CP17" s="344"/>
      <c r="CQ17" s="344"/>
      <c r="CR17" s="344"/>
      <c r="CS17" s="344"/>
      <c r="CT17" s="344"/>
      <c r="CU17" s="344"/>
      <c r="CV17" s="344"/>
      <c r="CW17" s="344"/>
      <c r="CX17" s="344"/>
      <c r="CY17" s="344"/>
      <c r="CZ17" s="344"/>
      <c r="DA17" s="344"/>
      <c r="DB17" s="344"/>
      <c r="DC17" s="344"/>
      <c r="DD17" s="344"/>
      <c r="DE17" s="344"/>
      <c r="DF17" s="344"/>
      <c r="DG17" s="344"/>
      <c r="DH17" s="344"/>
      <c r="DI17" s="344"/>
      <c r="DJ17" s="344"/>
      <c r="DK17" s="344"/>
      <c r="DL17" s="344"/>
      <c r="DM17" s="344"/>
      <c r="DN17" s="344"/>
      <c r="DO17" s="344"/>
      <c r="DP17" s="344"/>
      <c r="DQ17" s="344"/>
      <c r="DR17" s="344"/>
      <c r="DS17" s="344"/>
      <c r="DT17" s="344"/>
      <c r="DU17" s="344"/>
      <c r="DV17" s="344"/>
      <c r="DW17" s="344"/>
      <c r="DX17" s="344"/>
      <c r="DY17" s="344"/>
      <c r="DZ17" s="344"/>
      <c r="EA17" s="344"/>
      <c r="EB17" s="344"/>
      <c r="EC17" s="344"/>
    </row>
    <row r="18" spans="1:133" s="367" customFormat="1" ht="37.5" customHeight="1">
      <c r="A18" s="399" t="str">
        <f t="shared" si="6"/>
        <v>2023/02/01</v>
      </c>
      <c r="B18" s="339">
        <v>15</v>
      </c>
      <c r="C18" s="340"/>
      <c r="D18" s="340"/>
      <c r="E18" s="335"/>
      <c r="F18" s="335"/>
      <c r="G18" s="335"/>
      <c r="H18" s="335"/>
      <c r="I18" s="340"/>
      <c r="J18" s="353"/>
      <c r="K18" s="338"/>
      <c r="L18" s="336"/>
      <c r="M18" s="340"/>
      <c r="N18" s="340"/>
      <c r="O18" s="340"/>
      <c r="P18" s="340"/>
      <c r="Q18" s="340"/>
      <c r="R18" s="355"/>
      <c r="S18" s="336"/>
      <c r="T18" s="334" t="s">
        <v>169</v>
      </c>
      <c r="U18" s="336"/>
      <c r="V18" s="336"/>
      <c r="W18" s="336"/>
      <c r="X18" s="334" t="s">
        <v>170</v>
      </c>
      <c r="Y18" s="336"/>
      <c r="Z18" s="336"/>
      <c r="AA18" s="336"/>
      <c r="AB18" s="334" t="s">
        <v>169</v>
      </c>
      <c r="AC18" s="336"/>
      <c r="AD18" s="424"/>
      <c r="AE18" s="414">
        <f t="shared" si="1"/>
        <v>0</v>
      </c>
      <c r="AF18" s="340"/>
      <c r="AG18" s="375" t="s">
        <v>167</v>
      </c>
      <c r="AH18" s="375"/>
      <c r="AI18" s="375"/>
      <c r="AJ18" s="395"/>
      <c r="AK18" s="390">
        <f t="shared" si="2"/>
        <v>0</v>
      </c>
      <c r="AL18" s="376" t="str">
        <f t="shared" si="3"/>
        <v xml:space="preserve">CNY </v>
      </c>
      <c r="AM18" s="376">
        <f t="shared" si="4"/>
        <v>0</v>
      </c>
      <c r="AN18" s="391">
        <f t="shared" si="5"/>
        <v>0</v>
      </c>
      <c r="AO18" s="389"/>
      <c r="AP18" s="340"/>
      <c r="AQ18" s="340"/>
      <c r="AR18" s="344"/>
      <c r="AS18" s="344"/>
      <c r="AT18" s="344"/>
      <c r="AU18" s="344"/>
      <c r="AV18" s="344"/>
      <c r="AW18" s="344"/>
      <c r="AX18" s="344"/>
      <c r="AY18" s="344"/>
      <c r="AZ18" s="344"/>
      <c r="BA18" s="344"/>
      <c r="BB18" s="344"/>
      <c r="BC18" s="344"/>
      <c r="BD18" s="344"/>
      <c r="BE18" s="344"/>
      <c r="BF18" s="344"/>
      <c r="BG18" s="344"/>
      <c r="BH18" s="344"/>
      <c r="BI18" s="344"/>
      <c r="BJ18" s="344"/>
      <c r="BK18" s="344"/>
      <c r="BL18" s="344"/>
      <c r="BM18" s="344"/>
      <c r="BN18" s="344"/>
      <c r="BO18" s="344"/>
      <c r="BP18" s="344"/>
      <c r="BQ18" s="344"/>
      <c r="BR18" s="344"/>
      <c r="BS18" s="344"/>
      <c r="BT18" s="344"/>
      <c r="BU18" s="344"/>
      <c r="BV18" s="344"/>
      <c r="BW18" s="344"/>
      <c r="BX18" s="344"/>
      <c r="BY18" s="344"/>
      <c r="BZ18" s="344"/>
      <c r="CA18" s="344"/>
      <c r="CB18" s="344"/>
      <c r="CC18" s="344"/>
      <c r="CD18" s="344"/>
      <c r="CE18" s="344"/>
      <c r="CF18" s="344"/>
      <c r="CG18" s="344"/>
      <c r="CH18" s="344"/>
      <c r="CI18" s="344"/>
      <c r="CJ18" s="344"/>
      <c r="CK18" s="344"/>
      <c r="CL18" s="344"/>
      <c r="CM18" s="344"/>
      <c r="CN18" s="344"/>
      <c r="CO18" s="344"/>
      <c r="CP18" s="344"/>
      <c r="CQ18" s="344"/>
      <c r="CR18" s="344"/>
      <c r="CS18" s="344"/>
      <c r="CT18" s="344"/>
      <c r="CU18" s="344"/>
      <c r="CV18" s="344"/>
      <c r="CW18" s="344"/>
      <c r="CX18" s="344"/>
      <c r="CY18" s="344"/>
      <c r="CZ18" s="344"/>
      <c r="DA18" s="344"/>
      <c r="DB18" s="344"/>
      <c r="DC18" s="344"/>
      <c r="DD18" s="344"/>
      <c r="DE18" s="344"/>
      <c r="DF18" s="344"/>
      <c r="DG18" s="344"/>
      <c r="DH18" s="344"/>
      <c r="DI18" s="344"/>
      <c r="DJ18" s="344"/>
      <c r="DK18" s="344"/>
      <c r="DL18" s="344"/>
      <c r="DM18" s="344"/>
      <c r="DN18" s="344"/>
      <c r="DO18" s="344"/>
      <c r="DP18" s="344"/>
      <c r="DQ18" s="344"/>
      <c r="DR18" s="344"/>
      <c r="DS18" s="344"/>
      <c r="DT18" s="344"/>
      <c r="DU18" s="344"/>
      <c r="DV18" s="344"/>
      <c r="DW18" s="344"/>
      <c r="DX18" s="344"/>
      <c r="DY18" s="344"/>
      <c r="DZ18" s="344"/>
      <c r="EA18" s="344"/>
      <c r="EB18" s="344"/>
      <c r="EC18" s="344"/>
    </row>
    <row r="19" spans="1:133" s="367" customFormat="1" ht="37.5" customHeight="1">
      <c r="A19" s="399" t="str">
        <f t="shared" si="6"/>
        <v>2023/02/01</v>
      </c>
      <c r="B19" s="339">
        <v>16</v>
      </c>
      <c r="C19" s="340"/>
      <c r="D19" s="340"/>
      <c r="E19" s="335"/>
      <c r="F19" s="335"/>
      <c r="G19" s="335"/>
      <c r="H19" s="335"/>
      <c r="I19" s="360"/>
      <c r="J19" s="353"/>
      <c r="K19" s="338"/>
      <c r="L19" s="336"/>
      <c r="M19" s="340"/>
      <c r="N19" s="360"/>
      <c r="O19" s="339"/>
      <c r="P19" s="337"/>
      <c r="Q19" s="337"/>
      <c r="R19" s="355"/>
      <c r="S19" s="336"/>
      <c r="T19" s="334" t="s">
        <v>169</v>
      </c>
      <c r="U19" s="336"/>
      <c r="V19" s="336"/>
      <c r="W19" s="336"/>
      <c r="X19" s="334" t="s">
        <v>170</v>
      </c>
      <c r="Y19" s="336"/>
      <c r="Z19" s="336"/>
      <c r="AA19" s="336"/>
      <c r="AB19" s="334" t="s">
        <v>169</v>
      </c>
      <c r="AC19" s="336"/>
      <c r="AD19" s="424"/>
      <c r="AE19" s="414">
        <f t="shared" si="1"/>
        <v>0</v>
      </c>
      <c r="AF19" s="340"/>
      <c r="AG19" s="375" t="s">
        <v>167</v>
      </c>
      <c r="AH19" s="375"/>
      <c r="AI19" s="375"/>
      <c r="AJ19" s="395"/>
      <c r="AK19" s="390">
        <f t="shared" si="2"/>
        <v>0</v>
      </c>
      <c r="AL19" s="376" t="str">
        <f t="shared" si="3"/>
        <v xml:space="preserve">CNY </v>
      </c>
      <c r="AM19" s="376">
        <f t="shared" si="4"/>
        <v>0</v>
      </c>
      <c r="AN19" s="391">
        <f t="shared" si="5"/>
        <v>0</v>
      </c>
      <c r="AO19" s="389"/>
      <c r="AP19" s="340"/>
      <c r="AQ19" s="340"/>
      <c r="AR19" s="344"/>
      <c r="AS19" s="344"/>
      <c r="AT19" s="344"/>
      <c r="AU19" s="344"/>
      <c r="AV19" s="344"/>
      <c r="AW19" s="344"/>
      <c r="AX19" s="344"/>
      <c r="AY19" s="344"/>
      <c r="AZ19" s="344"/>
      <c r="BA19" s="344"/>
      <c r="BB19" s="344"/>
      <c r="BC19" s="344"/>
      <c r="BD19" s="344"/>
      <c r="BE19" s="344"/>
      <c r="BF19" s="344"/>
      <c r="BG19" s="344"/>
      <c r="BH19" s="344"/>
      <c r="BI19" s="344"/>
      <c r="BJ19" s="344"/>
      <c r="BK19" s="344"/>
      <c r="BL19" s="344"/>
      <c r="BM19" s="344"/>
      <c r="BN19" s="344"/>
      <c r="BO19" s="344"/>
      <c r="BP19" s="344"/>
      <c r="BQ19" s="344"/>
      <c r="BR19" s="344"/>
      <c r="BS19" s="344"/>
      <c r="BT19" s="344"/>
      <c r="BU19" s="344"/>
      <c r="BV19" s="344"/>
      <c r="BW19" s="344"/>
      <c r="BX19" s="344"/>
      <c r="BY19" s="344"/>
      <c r="BZ19" s="344"/>
      <c r="CA19" s="344"/>
      <c r="CB19" s="344"/>
      <c r="CC19" s="344"/>
      <c r="CD19" s="344"/>
      <c r="CE19" s="344"/>
      <c r="CF19" s="344"/>
      <c r="CG19" s="344"/>
      <c r="CH19" s="344"/>
      <c r="CI19" s="344"/>
      <c r="CJ19" s="344"/>
      <c r="CK19" s="344"/>
      <c r="CL19" s="344"/>
      <c r="CM19" s="344"/>
      <c r="CN19" s="344"/>
      <c r="CO19" s="344"/>
      <c r="CP19" s="344"/>
      <c r="CQ19" s="344"/>
      <c r="CR19" s="344"/>
      <c r="CS19" s="344"/>
      <c r="CT19" s="344"/>
      <c r="CU19" s="344"/>
      <c r="CV19" s="344"/>
      <c r="CW19" s="344"/>
      <c r="CX19" s="344"/>
      <c r="CY19" s="344"/>
      <c r="CZ19" s="344"/>
      <c r="DA19" s="344"/>
      <c r="DB19" s="344"/>
      <c r="DC19" s="344"/>
      <c r="DD19" s="344"/>
      <c r="DE19" s="344"/>
      <c r="DF19" s="344"/>
      <c r="DG19" s="344"/>
      <c r="DH19" s="344"/>
      <c r="DI19" s="344"/>
      <c r="DJ19" s="344"/>
      <c r="DK19" s="344"/>
      <c r="DL19" s="344"/>
      <c r="DM19" s="344"/>
      <c r="DN19" s="344"/>
      <c r="DO19" s="344"/>
      <c r="DP19" s="344"/>
      <c r="DQ19" s="344"/>
      <c r="DR19" s="344"/>
      <c r="DS19" s="344"/>
      <c r="DT19" s="344"/>
      <c r="DU19" s="344"/>
      <c r="DV19" s="344"/>
      <c r="DW19" s="344"/>
      <c r="DX19" s="344"/>
      <c r="DY19" s="344"/>
      <c r="DZ19" s="344"/>
      <c r="EA19" s="344"/>
      <c r="EB19" s="344"/>
      <c r="EC19" s="344"/>
    </row>
    <row r="20" spans="1:133" s="355" customFormat="1" ht="37.5" customHeight="1">
      <c r="A20" s="399" t="str">
        <f t="shared" si="6"/>
        <v>2023/02/01</v>
      </c>
      <c r="B20" s="339">
        <v>17</v>
      </c>
      <c r="C20" s="340"/>
      <c r="D20" s="340"/>
      <c r="E20" s="335"/>
      <c r="F20" s="335"/>
      <c r="G20" s="335"/>
      <c r="H20" s="335"/>
      <c r="I20" s="360"/>
      <c r="J20" s="353"/>
      <c r="K20" s="338"/>
      <c r="L20" s="336"/>
      <c r="M20" s="361"/>
      <c r="N20" s="360"/>
      <c r="O20" s="339"/>
      <c r="P20" s="337"/>
      <c r="Q20" s="337"/>
      <c r="S20" s="336"/>
      <c r="T20" s="334" t="s">
        <v>169</v>
      </c>
      <c r="U20" s="336"/>
      <c r="V20" s="336"/>
      <c r="W20" s="336"/>
      <c r="X20" s="334" t="s">
        <v>170</v>
      </c>
      <c r="Y20" s="336"/>
      <c r="Z20" s="336"/>
      <c r="AA20" s="336"/>
      <c r="AB20" s="334" t="s">
        <v>169</v>
      </c>
      <c r="AC20" s="336"/>
      <c r="AD20" s="424"/>
      <c r="AE20" s="414">
        <f t="shared" si="1"/>
        <v>0</v>
      </c>
      <c r="AF20" s="340"/>
      <c r="AG20" s="375" t="s">
        <v>167</v>
      </c>
      <c r="AH20" s="375"/>
      <c r="AI20" s="375"/>
      <c r="AJ20" s="395"/>
      <c r="AK20" s="390">
        <f t="shared" si="2"/>
        <v>0</v>
      </c>
      <c r="AL20" s="376" t="str">
        <f t="shared" si="3"/>
        <v xml:space="preserve">CNY </v>
      </c>
      <c r="AM20" s="376">
        <f t="shared" si="4"/>
        <v>0</v>
      </c>
      <c r="AN20" s="391">
        <f t="shared" si="5"/>
        <v>0</v>
      </c>
      <c r="AO20" s="389"/>
      <c r="AP20" s="340"/>
      <c r="AQ20" s="340"/>
      <c r="AR20" s="349"/>
      <c r="AS20" s="349"/>
      <c r="AT20" s="349"/>
      <c r="AU20" s="349"/>
      <c r="AV20" s="349"/>
      <c r="AW20" s="349"/>
      <c r="AX20" s="349"/>
      <c r="AY20" s="349"/>
      <c r="AZ20" s="349"/>
      <c r="BA20" s="349"/>
      <c r="BB20" s="349"/>
      <c r="BC20" s="349"/>
      <c r="BD20" s="349"/>
      <c r="BE20" s="349"/>
      <c r="BF20" s="349"/>
      <c r="BG20" s="349"/>
      <c r="BH20" s="349"/>
      <c r="BI20" s="349"/>
      <c r="BJ20" s="349"/>
      <c r="BK20" s="349"/>
      <c r="BL20" s="349"/>
      <c r="BM20" s="349"/>
      <c r="BN20" s="349"/>
      <c r="BO20" s="349"/>
      <c r="BP20" s="349"/>
      <c r="BQ20" s="349"/>
      <c r="BR20" s="349"/>
      <c r="BS20" s="349"/>
      <c r="BT20" s="349"/>
      <c r="BU20" s="349"/>
      <c r="BV20" s="349"/>
      <c r="BW20" s="349"/>
      <c r="BX20" s="349"/>
      <c r="BY20" s="349"/>
      <c r="BZ20" s="349"/>
      <c r="CA20" s="349"/>
      <c r="CB20" s="349"/>
      <c r="CC20" s="349"/>
      <c r="CD20" s="349"/>
      <c r="CE20" s="349"/>
      <c r="CF20" s="349"/>
      <c r="CG20" s="349"/>
      <c r="CH20" s="349"/>
      <c r="CI20" s="349"/>
      <c r="CJ20" s="349"/>
      <c r="CK20" s="349"/>
      <c r="CL20" s="349"/>
      <c r="CM20" s="349"/>
      <c r="CN20" s="349"/>
      <c r="CO20" s="349"/>
      <c r="CP20" s="349"/>
      <c r="CQ20" s="349"/>
      <c r="CR20" s="349"/>
      <c r="CS20" s="349"/>
      <c r="CT20" s="349"/>
      <c r="CU20" s="349"/>
      <c r="CV20" s="349"/>
      <c r="CW20" s="349"/>
      <c r="CX20" s="349"/>
      <c r="CY20" s="349"/>
      <c r="CZ20" s="349"/>
      <c r="DA20" s="349"/>
      <c r="DB20" s="349"/>
      <c r="DC20" s="349"/>
      <c r="DD20" s="349"/>
      <c r="DE20" s="349"/>
      <c r="DF20" s="349"/>
      <c r="DG20" s="349"/>
      <c r="DH20" s="349"/>
      <c r="DI20" s="349"/>
      <c r="DJ20" s="349"/>
      <c r="DK20" s="349"/>
      <c r="DL20" s="349"/>
      <c r="DM20" s="349"/>
      <c r="DN20" s="349"/>
      <c r="DO20" s="349"/>
      <c r="DP20" s="349"/>
      <c r="DQ20" s="349"/>
      <c r="DR20" s="349"/>
      <c r="DS20" s="349"/>
      <c r="DT20" s="349"/>
      <c r="DU20" s="349"/>
      <c r="DV20" s="349"/>
      <c r="DW20" s="349"/>
      <c r="DX20" s="349"/>
      <c r="DY20" s="349"/>
      <c r="DZ20" s="349"/>
      <c r="EA20" s="349"/>
      <c r="EB20" s="349"/>
      <c r="EC20" s="349"/>
    </row>
    <row r="21" spans="1:133" s="355" customFormat="1" ht="37.5" customHeight="1">
      <c r="A21" s="399" t="str">
        <f t="shared" si="6"/>
        <v>2023/02/01</v>
      </c>
      <c r="B21" s="339">
        <v>18</v>
      </c>
      <c r="C21" s="340"/>
      <c r="D21" s="340"/>
      <c r="E21" s="335"/>
      <c r="F21" s="335"/>
      <c r="G21" s="335"/>
      <c r="H21" s="335"/>
      <c r="I21" s="363"/>
      <c r="J21" s="353"/>
      <c r="K21" s="338"/>
      <c r="L21" s="336"/>
      <c r="M21" s="340"/>
      <c r="N21" s="360"/>
      <c r="O21" s="339"/>
      <c r="P21" s="337"/>
      <c r="Q21" s="337"/>
      <c r="S21" s="336"/>
      <c r="T21" s="334" t="s">
        <v>169</v>
      </c>
      <c r="U21" s="336"/>
      <c r="V21" s="336"/>
      <c r="W21" s="336"/>
      <c r="X21" s="334" t="s">
        <v>170</v>
      </c>
      <c r="Y21" s="336"/>
      <c r="Z21" s="336"/>
      <c r="AA21" s="336"/>
      <c r="AB21" s="334" t="s">
        <v>169</v>
      </c>
      <c r="AC21" s="336"/>
      <c r="AD21" s="424"/>
      <c r="AE21" s="414">
        <f t="shared" si="1"/>
        <v>0</v>
      </c>
      <c r="AF21" s="340"/>
      <c r="AG21" s="375" t="s">
        <v>167</v>
      </c>
      <c r="AH21" s="375"/>
      <c r="AI21" s="375"/>
      <c r="AJ21" s="395"/>
      <c r="AK21" s="390">
        <f t="shared" si="2"/>
        <v>0</v>
      </c>
      <c r="AL21" s="376" t="str">
        <f t="shared" si="3"/>
        <v xml:space="preserve">CNY </v>
      </c>
      <c r="AM21" s="376">
        <f t="shared" si="4"/>
        <v>0</v>
      </c>
      <c r="AN21" s="391">
        <f t="shared" si="5"/>
        <v>0</v>
      </c>
      <c r="AO21" s="389"/>
      <c r="AP21" s="340"/>
      <c r="AQ21" s="340"/>
      <c r="AR21" s="349"/>
      <c r="AS21" s="349"/>
      <c r="AT21" s="349"/>
      <c r="AU21" s="349"/>
      <c r="AV21" s="349"/>
      <c r="AW21" s="349"/>
      <c r="AX21" s="349"/>
      <c r="AY21" s="349"/>
      <c r="AZ21" s="349"/>
      <c r="BA21" s="349"/>
      <c r="BB21" s="349"/>
      <c r="BC21" s="349"/>
      <c r="BD21" s="349"/>
      <c r="BE21" s="349"/>
      <c r="BF21" s="349"/>
      <c r="BG21" s="349"/>
      <c r="BH21" s="349"/>
      <c r="BI21" s="349"/>
      <c r="BJ21" s="349"/>
      <c r="BK21" s="349"/>
      <c r="BL21" s="349"/>
      <c r="BM21" s="349"/>
      <c r="BN21" s="349"/>
      <c r="BO21" s="349"/>
      <c r="BP21" s="349"/>
      <c r="BQ21" s="349"/>
      <c r="BR21" s="349"/>
      <c r="BS21" s="349"/>
      <c r="BT21" s="349"/>
      <c r="BU21" s="349"/>
      <c r="BV21" s="349"/>
      <c r="BW21" s="349"/>
      <c r="BX21" s="349"/>
      <c r="BY21" s="349"/>
      <c r="BZ21" s="349"/>
      <c r="CA21" s="349"/>
      <c r="CB21" s="349"/>
      <c r="CC21" s="349"/>
      <c r="CD21" s="349"/>
      <c r="CE21" s="349"/>
      <c r="CF21" s="349"/>
      <c r="CG21" s="349"/>
      <c r="CH21" s="349"/>
      <c r="CI21" s="349"/>
      <c r="CJ21" s="349"/>
      <c r="CK21" s="349"/>
      <c r="CL21" s="349"/>
      <c r="CM21" s="349"/>
      <c r="CN21" s="349"/>
      <c r="CO21" s="349"/>
      <c r="CP21" s="349"/>
      <c r="CQ21" s="349"/>
      <c r="CR21" s="349"/>
      <c r="CS21" s="349"/>
      <c r="CT21" s="349"/>
      <c r="CU21" s="349"/>
      <c r="CV21" s="349"/>
      <c r="CW21" s="349"/>
      <c r="CX21" s="349"/>
      <c r="CY21" s="349"/>
      <c r="CZ21" s="349"/>
      <c r="DA21" s="349"/>
      <c r="DB21" s="349"/>
      <c r="DC21" s="349"/>
      <c r="DD21" s="349"/>
      <c r="DE21" s="349"/>
      <c r="DF21" s="349"/>
      <c r="DG21" s="349"/>
      <c r="DH21" s="349"/>
      <c r="DI21" s="349"/>
      <c r="DJ21" s="349"/>
      <c r="DK21" s="349"/>
      <c r="DL21" s="349"/>
      <c r="DM21" s="349"/>
      <c r="DN21" s="349"/>
      <c r="DO21" s="349"/>
      <c r="DP21" s="349"/>
      <c r="DQ21" s="349"/>
      <c r="DR21" s="349"/>
      <c r="DS21" s="349"/>
      <c r="DT21" s="349"/>
      <c r="DU21" s="349"/>
      <c r="DV21" s="349"/>
      <c r="DW21" s="349"/>
      <c r="DX21" s="349"/>
      <c r="DY21" s="349"/>
      <c r="DZ21" s="349"/>
      <c r="EA21" s="349"/>
      <c r="EB21" s="349"/>
      <c r="EC21" s="349"/>
    </row>
    <row r="22" spans="1:133" s="355" customFormat="1" ht="37.5" customHeight="1">
      <c r="A22" s="399" t="str">
        <f t="shared" si="6"/>
        <v>2023/02/01</v>
      </c>
      <c r="B22" s="339">
        <v>19</v>
      </c>
      <c r="C22" s="340"/>
      <c r="D22" s="340"/>
      <c r="E22" s="335"/>
      <c r="F22" s="335"/>
      <c r="G22" s="335"/>
      <c r="H22" s="335"/>
      <c r="I22" s="360"/>
      <c r="J22" s="353"/>
      <c r="K22" s="338"/>
      <c r="L22" s="336"/>
      <c r="M22" s="340"/>
      <c r="N22" s="340"/>
      <c r="O22" s="339"/>
      <c r="P22" s="337"/>
      <c r="Q22" s="337"/>
      <c r="S22" s="336"/>
      <c r="T22" s="334" t="s">
        <v>169</v>
      </c>
      <c r="U22" s="336"/>
      <c r="V22" s="336"/>
      <c r="W22" s="336"/>
      <c r="X22" s="334" t="s">
        <v>170</v>
      </c>
      <c r="Y22" s="336"/>
      <c r="Z22" s="336"/>
      <c r="AA22" s="336"/>
      <c r="AB22" s="334" t="s">
        <v>169</v>
      </c>
      <c r="AC22" s="336"/>
      <c r="AD22" s="424"/>
      <c r="AE22" s="414">
        <f t="shared" si="1"/>
        <v>0</v>
      </c>
      <c r="AF22" s="340"/>
      <c r="AG22" s="375" t="s">
        <v>167</v>
      </c>
      <c r="AH22" s="375"/>
      <c r="AI22" s="375"/>
      <c r="AJ22" s="395"/>
      <c r="AK22" s="390">
        <f t="shared" si="2"/>
        <v>0</v>
      </c>
      <c r="AL22" s="376" t="str">
        <f t="shared" si="3"/>
        <v xml:space="preserve">CNY </v>
      </c>
      <c r="AM22" s="376">
        <f t="shared" si="4"/>
        <v>0</v>
      </c>
      <c r="AN22" s="391">
        <f t="shared" si="5"/>
        <v>0</v>
      </c>
      <c r="AO22" s="389"/>
      <c r="AP22" s="340"/>
      <c r="AQ22" s="340"/>
      <c r="AR22" s="349"/>
      <c r="AS22" s="349"/>
      <c r="AT22" s="349"/>
      <c r="AU22" s="349"/>
      <c r="AV22" s="349"/>
      <c r="AW22" s="349"/>
      <c r="AX22" s="349"/>
      <c r="AY22" s="349"/>
      <c r="AZ22" s="349"/>
      <c r="BA22" s="349"/>
      <c r="BB22" s="349"/>
      <c r="BC22" s="349"/>
      <c r="BD22" s="349"/>
      <c r="BE22" s="349"/>
      <c r="BF22" s="349"/>
      <c r="BG22" s="349"/>
      <c r="BH22" s="349"/>
      <c r="BI22" s="349"/>
      <c r="BJ22" s="349"/>
      <c r="BK22" s="349"/>
      <c r="BL22" s="349"/>
      <c r="BM22" s="349"/>
      <c r="BN22" s="349"/>
      <c r="BO22" s="349"/>
      <c r="BP22" s="349"/>
      <c r="BQ22" s="349"/>
      <c r="BR22" s="349"/>
      <c r="BS22" s="349"/>
      <c r="BT22" s="349"/>
      <c r="BU22" s="349"/>
      <c r="BV22" s="349"/>
      <c r="BW22" s="349"/>
      <c r="BX22" s="349"/>
      <c r="BY22" s="349"/>
      <c r="BZ22" s="349"/>
      <c r="CA22" s="349"/>
      <c r="CB22" s="349"/>
      <c r="CC22" s="349"/>
      <c r="CD22" s="349"/>
      <c r="CE22" s="349"/>
      <c r="CF22" s="349"/>
      <c r="CG22" s="349"/>
      <c r="CH22" s="349"/>
      <c r="CI22" s="349"/>
      <c r="CJ22" s="349"/>
      <c r="CK22" s="349"/>
      <c r="CL22" s="349"/>
      <c r="CM22" s="349"/>
      <c r="CN22" s="349"/>
      <c r="CO22" s="349"/>
      <c r="CP22" s="349"/>
      <c r="CQ22" s="349"/>
      <c r="CR22" s="349"/>
      <c r="CS22" s="349"/>
      <c r="CT22" s="349"/>
      <c r="CU22" s="349"/>
      <c r="CV22" s="349"/>
      <c r="CW22" s="349"/>
      <c r="CX22" s="349"/>
      <c r="CY22" s="349"/>
      <c r="CZ22" s="349"/>
      <c r="DA22" s="349"/>
      <c r="DB22" s="349"/>
      <c r="DC22" s="349"/>
      <c r="DD22" s="349"/>
      <c r="DE22" s="349"/>
      <c r="DF22" s="349"/>
      <c r="DG22" s="349"/>
      <c r="DH22" s="349"/>
      <c r="DI22" s="349"/>
      <c r="DJ22" s="349"/>
      <c r="DK22" s="349"/>
      <c r="DL22" s="349"/>
      <c r="DM22" s="349"/>
      <c r="DN22" s="349"/>
      <c r="DO22" s="349"/>
      <c r="DP22" s="349"/>
      <c r="DQ22" s="349"/>
      <c r="DR22" s="349"/>
      <c r="DS22" s="349"/>
      <c r="DT22" s="349"/>
      <c r="DU22" s="349"/>
      <c r="DV22" s="349"/>
      <c r="DW22" s="349"/>
      <c r="DX22" s="349"/>
      <c r="DY22" s="349"/>
      <c r="DZ22" s="349"/>
      <c r="EA22" s="349"/>
      <c r="EB22" s="349"/>
      <c r="EC22" s="349"/>
    </row>
    <row r="23" spans="1:133" s="355" customFormat="1" ht="37.5" customHeight="1">
      <c r="A23" s="399" t="str">
        <f t="shared" si="6"/>
        <v>2023/02/01</v>
      </c>
      <c r="B23" s="339">
        <v>20</v>
      </c>
      <c r="C23" s="340"/>
      <c r="D23" s="340"/>
      <c r="E23" s="335"/>
      <c r="F23" s="335"/>
      <c r="G23" s="335"/>
      <c r="H23" s="335"/>
      <c r="I23" s="360"/>
      <c r="J23" s="353"/>
      <c r="K23" s="338"/>
      <c r="L23" s="336"/>
      <c r="M23" s="362"/>
      <c r="N23" s="362"/>
      <c r="O23" s="362"/>
      <c r="P23" s="337"/>
      <c r="Q23" s="337"/>
      <c r="S23" s="336"/>
      <c r="T23" s="334" t="s">
        <v>169</v>
      </c>
      <c r="U23" s="336"/>
      <c r="V23" s="336"/>
      <c r="W23" s="336"/>
      <c r="X23" s="334" t="s">
        <v>170</v>
      </c>
      <c r="Y23" s="336"/>
      <c r="Z23" s="336"/>
      <c r="AA23" s="336"/>
      <c r="AB23" s="334" t="s">
        <v>169</v>
      </c>
      <c r="AC23" s="336"/>
      <c r="AD23" s="424"/>
      <c r="AE23" s="414">
        <f t="shared" si="1"/>
        <v>0</v>
      </c>
      <c r="AF23" s="340"/>
      <c r="AG23" s="375" t="s">
        <v>167</v>
      </c>
      <c r="AH23" s="375"/>
      <c r="AI23" s="375"/>
      <c r="AJ23" s="395"/>
      <c r="AK23" s="390">
        <f t="shared" si="2"/>
        <v>0</v>
      </c>
      <c r="AL23" s="376" t="str">
        <f t="shared" si="3"/>
        <v xml:space="preserve">CNY </v>
      </c>
      <c r="AM23" s="376">
        <f t="shared" si="4"/>
        <v>0</v>
      </c>
      <c r="AN23" s="391">
        <f t="shared" si="5"/>
        <v>0</v>
      </c>
      <c r="AO23" s="389"/>
      <c r="AP23" s="340"/>
      <c r="AQ23" s="340"/>
      <c r="AR23" s="349"/>
      <c r="AS23" s="349"/>
      <c r="AT23" s="349"/>
      <c r="AU23" s="349"/>
      <c r="AV23" s="349"/>
      <c r="AW23" s="349"/>
      <c r="AX23" s="349"/>
      <c r="AY23" s="349"/>
      <c r="AZ23" s="349"/>
      <c r="BA23" s="349"/>
      <c r="BB23" s="349"/>
      <c r="BC23" s="349"/>
      <c r="BD23" s="349"/>
      <c r="BE23" s="349"/>
      <c r="BF23" s="349"/>
      <c r="BG23" s="349"/>
      <c r="BH23" s="349"/>
      <c r="BI23" s="349"/>
      <c r="BJ23" s="349"/>
      <c r="BK23" s="349"/>
      <c r="BL23" s="349"/>
      <c r="BM23" s="349"/>
      <c r="BN23" s="349"/>
      <c r="BO23" s="349"/>
      <c r="BP23" s="349"/>
      <c r="BQ23" s="349"/>
      <c r="BR23" s="349"/>
      <c r="BS23" s="349"/>
      <c r="BT23" s="349"/>
      <c r="BU23" s="349"/>
      <c r="BV23" s="349"/>
      <c r="BW23" s="349"/>
      <c r="BX23" s="349"/>
      <c r="BY23" s="349"/>
      <c r="BZ23" s="349"/>
      <c r="CA23" s="349"/>
      <c r="CB23" s="349"/>
      <c r="CC23" s="349"/>
      <c r="CD23" s="349"/>
      <c r="CE23" s="349"/>
      <c r="CF23" s="349"/>
      <c r="CG23" s="349"/>
      <c r="CH23" s="349"/>
      <c r="CI23" s="349"/>
      <c r="CJ23" s="349"/>
      <c r="CK23" s="349"/>
      <c r="CL23" s="349"/>
      <c r="CM23" s="349"/>
      <c r="CN23" s="349"/>
      <c r="CO23" s="349"/>
      <c r="CP23" s="349"/>
      <c r="CQ23" s="349"/>
      <c r="CR23" s="349"/>
      <c r="CS23" s="349"/>
      <c r="CT23" s="349"/>
      <c r="CU23" s="349"/>
      <c r="CV23" s="349"/>
      <c r="CW23" s="349"/>
      <c r="CX23" s="349"/>
      <c r="CY23" s="349"/>
      <c r="CZ23" s="349"/>
      <c r="DA23" s="349"/>
      <c r="DB23" s="349"/>
      <c r="DC23" s="349"/>
      <c r="DD23" s="349"/>
      <c r="DE23" s="349"/>
      <c r="DF23" s="349"/>
      <c r="DG23" s="349"/>
      <c r="DH23" s="349"/>
      <c r="DI23" s="349"/>
      <c r="DJ23" s="349"/>
      <c r="DK23" s="349"/>
      <c r="DL23" s="349"/>
      <c r="DM23" s="349"/>
      <c r="DN23" s="349"/>
      <c r="DO23" s="349"/>
      <c r="DP23" s="349"/>
      <c r="DQ23" s="349"/>
      <c r="DR23" s="349"/>
      <c r="DS23" s="349"/>
      <c r="DT23" s="349"/>
      <c r="DU23" s="349"/>
      <c r="DV23" s="349"/>
      <c r="DW23" s="349"/>
      <c r="DX23" s="349"/>
      <c r="DY23" s="349"/>
      <c r="DZ23" s="349"/>
      <c r="EA23" s="349"/>
      <c r="EB23" s="349"/>
      <c r="EC23" s="349"/>
    </row>
    <row r="24" spans="1:133" s="367" customFormat="1" ht="37.5" customHeight="1">
      <c r="A24" s="399" t="str">
        <f t="shared" si="6"/>
        <v>2023/02/01</v>
      </c>
      <c r="B24" s="339">
        <v>21</v>
      </c>
      <c r="C24" s="340"/>
      <c r="D24" s="340"/>
      <c r="E24" s="335"/>
      <c r="F24" s="335"/>
      <c r="G24" s="335"/>
      <c r="H24" s="335"/>
      <c r="I24" s="340"/>
      <c r="J24" s="353"/>
      <c r="K24" s="338"/>
      <c r="L24" s="336"/>
      <c r="M24" s="340"/>
      <c r="N24" s="340"/>
      <c r="O24" s="340"/>
      <c r="P24" s="337"/>
      <c r="Q24" s="337"/>
      <c r="R24" s="355"/>
      <c r="S24" s="336"/>
      <c r="T24" s="334" t="s">
        <v>169</v>
      </c>
      <c r="U24" s="336"/>
      <c r="V24" s="336"/>
      <c r="W24" s="336"/>
      <c r="X24" s="334" t="s">
        <v>170</v>
      </c>
      <c r="Y24" s="336"/>
      <c r="Z24" s="336"/>
      <c r="AA24" s="336"/>
      <c r="AB24" s="334" t="s">
        <v>169</v>
      </c>
      <c r="AC24" s="336"/>
      <c r="AD24" s="424"/>
      <c r="AE24" s="414">
        <f t="shared" si="1"/>
        <v>0</v>
      </c>
      <c r="AF24" s="340"/>
      <c r="AG24" s="375" t="s">
        <v>167</v>
      </c>
      <c r="AH24" s="375"/>
      <c r="AI24" s="375"/>
      <c r="AJ24" s="395"/>
      <c r="AK24" s="390">
        <f t="shared" si="2"/>
        <v>0</v>
      </c>
      <c r="AL24" s="376" t="str">
        <f t="shared" si="3"/>
        <v xml:space="preserve">CNY </v>
      </c>
      <c r="AM24" s="376">
        <f t="shared" si="4"/>
        <v>0</v>
      </c>
      <c r="AN24" s="391">
        <f t="shared" si="5"/>
        <v>0</v>
      </c>
      <c r="AO24" s="389"/>
      <c r="AP24" s="340"/>
      <c r="AQ24" s="340"/>
      <c r="AR24" s="344"/>
      <c r="AS24" s="344"/>
      <c r="AT24" s="344"/>
      <c r="AU24" s="344"/>
      <c r="AV24" s="344"/>
      <c r="AW24" s="344"/>
      <c r="AX24" s="344"/>
      <c r="AY24" s="344"/>
      <c r="AZ24" s="344"/>
      <c r="BA24" s="344"/>
      <c r="BB24" s="344"/>
      <c r="BC24" s="344"/>
      <c r="BD24" s="344"/>
      <c r="BE24" s="344"/>
      <c r="BF24" s="344"/>
      <c r="BG24" s="344"/>
      <c r="BH24" s="344"/>
      <c r="BI24" s="344"/>
      <c r="BJ24" s="344"/>
      <c r="BK24" s="344"/>
      <c r="BL24" s="344"/>
      <c r="BM24" s="344"/>
      <c r="BN24" s="344"/>
      <c r="BO24" s="344"/>
      <c r="BP24" s="344"/>
      <c r="BQ24" s="344"/>
      <c r="BR24" s="344"/>
      <c r="BS24" s="344"/>
      <c r="BT24" s="344"/>
      <c r="BU24" s="344"/>
      <c r="BV24" s="344"/>
      <c r="BW24" s="344"/>
      <c r="BX24" s="344"/>
      <c r="BY24" s="344"/>
      <c r="BZ24" s="344"/>
      <c r="CA24" s="344"/>
      <c r="CB24" s="344"/>
      <c r="CC24" s="344"/>
      <c r="CD24" s="344"/>
      <c r="CE24" s="344"/>
      <c r="CF24" s="344"/>
      <c r="CG24" s="344"/>
      <c r="CH24" s="344"/>
      <c r="CI24" s="344"/>
      <c r="CJ24" s="344"/>
      <c r="CK24" s="344"/>
      <c r="CL24" s="344"/>
      <c r="CM24" s="344"/>
      <c r="CN24" s="344"/>
      <c r="CO24" s="344"/>
      <c r="CP24" s="344"/>
      <c r="CQ24" s="344"/>
      <c r="CR24" s="344"/>
      <c r="CS24" s="344"/>
      <c r="CT24" s="344"/>
      <c r="CU24" s="344"/>
      <c r="CV24" s="344"/>
      <c r="CW24" s="344"/>
      <c r="CX24" s="344"/>
      <c r="CY24" s="344"/>
      <c r="CZ24" s="344"/>
      <c r="DA24" s="344"/>
      <c r="DB24" s="344"/>
      <c r="DC24" s="344"/>
      <c r="DD24" s="344"/>
      <c r="DE24" s="344"/>
      <c r="DF24" s="344"/>
      <c r="DG24" s="344"/>
      <c r="DH24" s="344"/>
      <c r="DI24" s="344"/>
      <c r="DJ24" s="344"/>
      <c r="DK24" s="344"/>
      <c r="DL24" s="344"/>
      <c r="DM24" s="344"/>
      <c r="DN24" s="344"/>
      <c r="DO24" s="344"/>
      <c r="DP24" s="344"/>
      <c r="DQ24" s="344"/>
      <c r="DR24" s="344"/>
      <c r="DS24" s="344"/>
      <c r="DT24" s="344"/>
      <c r="DU24" s="344"/>
      <c r="DV24" s="344"/>
      <c r="DW24" s="344"/>
      <c r="DX24" s="344"/>
      <c r="DY24" s="344"/>
      <c r="DZ24" s="344"/>
      <c r="EA24" s="344"/>
      <c r="EB24" s="344"/>
      <c r="EC24" s="344"/>
    </row>
    <row r="25" spans="1:133" s="367" customFormat="1" ht="37.5" customHeight="1">
      <c r="A25" s="399" t="str">
        <f t="shared" si="6"/>
        <v>2023/02/01</v>
      </c>
      <c r="B25" s="339">
        <v>22</v>
      </c>
      <c r="C25" s="340"/>
      <c r="D25" s="340"/>
      <c r="E25" s="335"/>
      <c r="F25" s="335"/>
      <c r="G25" s="335"/>
      <c r="H25" s="335"/>
      <c r="I25" s="340"/>
      <c r="J25" s="353"/>
      <c r="K25" s="334"/>
      <c r="L25" s="336"/>
      <c r="M25" s="340"/>
      <c r="N25" s="340"/>
      <c r="O25" s="340"/>
      <c r="P25" s="358"/>
      <c r="Q25" s="337"/>
      <c r="R25" s="355"/>
      <c r="S25" s="336"/>
      <c r="T25" s="334" t="s">
        <v>169</v>
      </c>
      <c r="U25" s="336"/>
      <c r="V25" s="336"/>
      <c r="W25" s="336"/>
      <c r="X25" s="334" t="s">
        <v>170</v>
      </c>
      <c r="Y25" s="336"/>
      <c r="Z25" s="336"/>
      <c r="AA25" s="336"/>
      <c r="AB25" s="334" t="s">
        <v>169</v>
      </c>
      <c r="AC25" s="336"/>
      <c r="AD25" s="424"/>
      <c r="AE25" s="414">
        <f t="shared" si="1"/>
        <v>0</v>
      </c>
      <c r="AF25" s="356"/>
      <c r="AG25" s="375" t="s">
        <v>167</v>
      </c>
      <c r="AH25" s="375"/>
      <c r="AI25" s="375"/>
      <c r="AJ25" s="395"/>
      <c r="AK25" s="390">
        <f t="shared" si="2"/>
        <v>0</v>
      </c>
      <c r="AL25" s="376" t="str">
        <f t="shared" si="3"/>
        <v xml:space="preserve">CNY </v>
      </c>
      <c r="AM25" s="376">
        <f t="shared" si="4"/>
        <v>0</v>
      </c>
      <c r="AN25" s="391">
        <f t="shared" si="5"/>
        <v>0</v>
      </c>
      <c r="AO25" s="389"/>
      <c r="AP25" s="340"/>
      <c r="AQ25" s="335"/>
      <c r="AR25" s="344"/>
      <c r="AS25" s="344"/>
      <c r="AT25" s="344"/>
      <c r="AU25" s="344"/>
      <c r="AV25" s="344"/>
      <c r="AW25" s="344"/>
      <c r="AX25" s="344"/>
      <c r="AY25" s="344"/>
      <c r="AZ25" s="344"/>
      <c r="BA25" s="344"/>
      <c r="BB25" s="344"/>
      <c r="BC25" s="344"/>
      <c r="BD25" s="344"/>
      <c r="BE25" s="344"/>
      <c r="BF25" s="344"/>
      <c r="BG25" s="344"/>
      <c r="BH25" s="344"/>
      <c r="BI25" s="344"/>
      <c r="BJ25" s="344"/>
      <c r="BK25" s="344"/>
      <c r="BL25" s="344"/>
      <c r="BM25" s="344"/>
      <c r="BN25" s="344"/>
      <c r="BO25" s="344"/>
      <c r="BP25" s="344"/>
      <c r="BQ25" s="344"/>
      <c r="BR25" s="344"/>
      <c r="BS25" s="344"/>
      <c r="BT25" s="344"/>
      <c r="BU25" s="344"/>
      <c r="BV25" s="344"/>
      <c r="BW25" s="344"/>
      <c r="BX25" s="344"/>
      <c r="BY25" s="344"/>
      <c r="BZ25" s="344"/>
      <c r="CA25" s="344"/>
      <c r="CB25" s="344"/>
      <c r="CC25" s="344"/>
      <c r="CD25" s="344"/>
      <c r="CE25" s="344"/>
      <c r="CF25" s="344"/>
      <c r="CG25" s="344"/>
      <c r="CH25" s="344"/>
      <c r="CI25" s="344"/>
      <c r="CJ25" s="344"/>
      <c r="CK25" s="344"/>
      <c r="CL25" s="344"/>
      <c r="CM25" s="344"/>
      <c r="CN25" s="344"/>
      <c r="CO25" s="344"/>
      <c r="CP25" s="344"/>
      <c r="CQ25" s="344"/>
      <c r="CR25" s="344"/>
      <c r="CS25" s="344"/>
      <c r="CT25" s="344"/>
      <c r="CU25" s="344"/>
      <c r="CV25" s="344"/>
      <c r="CW25" s="344"/>
      <c r="CX25" s="344"/>
      <c r="CY25" s="344"/>
      <c r="CZ25" s="344"/>
      <c r="DA25" s="344"/>
      <c r="DB25" s="344"/>
      <c r="DC25" s="344"/>
      <c r="DD25" s="344"/>
      <c r="DE25" s="344"/>
      <c r="DF25" s="344"/>
      <c r="DG25" s="344"/>
      <c r="DH25" s="344"/>
      <c r="DI25" s="344"/>
      <c r="DJ25" s="344"/>
      <c r="DK25" s="344"/>
      <c r="DL25" s="344"/>
      <c r="DM25" s="344"/>
      <c r="DN25" s="344"/>
      <c r="DO25" s="344"/>
      <c r="DP25" s="344"/>
      <c r="DQ25" s="344"/>
      <c r="DR25" s="344"/>
      <c r="DS25" s="344"/>
      <c r="DT25" s="344"/>
      <c r="DU25" s="344"/>
      <c r="DV25" s="344"/>
      <c r="DW25" s="344"/>
      <c r="DX25" s="344"/>
      <c r="DY25" s="344"/>
      <c r="DZ25" s="344"/>
      <c r="EA25" s="344"/>
      <c r="EB25" s="344"/>
      <c r="EC25" s="344"/>
    </row>
    <row r="26" spans="1:133" s="355" customFormat="1" ht="37.5" customHeight="1">
      <c r="A26" s="399" t="str">
        <f t="shared" si="6"/>
        <v>2023/02/01</v>
      </c>
      <c r="B26" s="339">
        <v>23</v>
      </c>
      <c r="C26" s="340"/>
      <c r="E26" s="335"/>
      <c r="F26" s="335"/>
      <c r="G26" s="335"/>
      <c r="H26" s="335"/>
      <c r="I26" s="335"/>
      <c r="J26" s="353"/>
      <c r="K26" s="338"/>
      <c r="L26" s="336"/>
      <c r="M26" s="340"/>
      <c r="N26" s="340"/>
      <c r="O26" s="356"/>
      <c r="P26" s="337"/>
      <c r="Q26" s="337"/>
      <c r="S26" s="336"/>
      <c r="T26" s="334" t="s">
        <v>169</v>
      </c>
      <c r="U26" s="336"/>
      <c r="V26" s="336"/>
      <c r="W26" s="336"/>
      <c r="X26" s="334" t="s">
        <v>170</v>
      </c>
      <c r="Y26" s="336"/>
      <c r="Z26" s="336"/>
      <c r="AA26" s="336"/>
      <c r="AB26" s="334" t="s">
        <v>169</v>
      </c>
      <c r="AC26" s="336"/>
      <c r="AD26" s="424"/>
      <c r="AE26" s="414">
        <f t="shared" si="1"/>
        <v>0</v>
      </c>
      <c r="AF26" s="356"/>
      <c r="AG26" s="375" t="s">
        <v>167</v>
      </c>
      <c r="AH26" s="375"/>
      <c r="AI26" s="375"/>
      <c r="AJ26" s="395"/>
      <c r="AK26" s="390">
        <f t="shared" si="2"/>
        <v>0</v>
      </c>
      <c r="AL26" s="376" t="str">
        <f t="shared" si="3"/>
        <v xml:space="preserve">CNY </v>
      </c>
      <c r="AM26" s="376">
        <f t="shared" si="4"/>
        <v>0</v>
      </c>
      <c r="AN26" s="391">
        <f t="shared" si="5"/>
        <v>0</v>
      </c>
      <c r="AO26" s="389"/>
      <c r="AP26" s="340"/>
      <c r="AQ26" s="364"/>
      <c r="AR26" s="349"/>
      <c r="AS26" s="349"/>
      <c r="AT26" s="349"/>
      <c r="AU26" s="349"/>
      <c r="AV26" s="349"/>
      <c r="AW26" s="349"/>
      <c r="AX26" s="349"/>
      <c r="AY26" s="349"/>
      <c r="AZ26" s="349"/>
      <c r="BA26" s="349"/>
      <c r="BB26" s="349"/>
      <c r="BC26" s="349"/>
      <c r="BD26" s="349"/>
      <c r="BE26" s="349"/>
      <c r="BF26" s="349"/>
      <c r="BG26" s="349"/>
      <c r="BH26" s="349"/>
      <c r="BI26" s="349"/>
      <c r="BJ26" s="349"/>
      <c r="BK26" s="349"/>
      <c r="BL26" s="349"/>
      <c r="BM26" s="349"/>
      <c r="BN26" s="349"/>
      <c r="BO26" s="349"/>
      <c r="BP26" s="349"/>
      <c r="BQ26" s="349"/>
      <c r="BR26" s="349"/>
      <c r="BS26" s="349"/>
      <c r="BT26" s="349"/>
      <c r="BU26" s="349"/>
      <c r="BV26" s="349"/>
      <c r="BW26" s="349"/>
      <c r="BX26" s="349"/>
      <c r="BY26" s="349"/>
      <c r="BZ26" s="349"/>
      <c r="CA26" s="349"/>
      <c r="CB26" s="349"/>
      <c r="CC26" s="349"/>
      <c r="CD26" s="349"/>
      <c r="CE26" s="349"/>
      <c r="CF26" s="349"/>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49"/>
      <c r="DE26" s="349"/>
      <c r="DF26" s="349"/>
      <c r="DG26" s="349"/>
      <c r="DH26" s="349"/>
      <c r="DI26" s="349"/>
      <c r="DJ26" s="349"/>
      <c r="DK26" s="349"/>
      <c r="DL26" s="349"/>
      <c r="DM26" s="349"/>
      <c r="DN26" s="349"/>
      <c r="DO26" s="349"/>
      <c r="DP26" s="349"/>
      <c r="DQ26" s="349"/>
      <c r="DR26" s="349"/>
      <c r="DS26" s="349"/>
      <c r="DT26" s="349"/>
      <c r="DU26" s="349"/>
      <c r="DV26" s="349"/>
      <c r="DW26" s="349"/>
      <c r="DX26" s="349"/>
      <c r="DY26" s="349"/>
      <c r="DZ26" s="349"/>
      <c r="EA26" s="349"/>
      <c r="EB26" s="349"/>
      <c r="EC26" s="349"/>
    </row>
    <row r="27" spans="1:133" s="367" customFormat="1" ht="37.5" customHeight="1">
      <c r="A27" s="399" t="str">
        <f t="shared" si="6"/>
        <v>2023/02/01</v>
      </c>
      <c r="B27" s="339">
        <v>24</v>
      </c>
      <c r="C27" s="340"/>
      <c r="E27" s="335"/>
      <c r="F27" s="335"/>
      <c r="G27" s="335"/>
      <c r="H27" s="335"/>
      <c r="I27" s="340"/>
      <c r="J27" s="353"/>
      <c r="K27" s="368"/>
      <c r="L27" s="336"/>
      <c r="M27" s="355"/>
      <c r="N27" s="355"/>
      <c r="O27" s="356"/>
      <c r="P27" s="337"/>
      <c r="Q27" s="337"/>
      <c r="R27" s="355"/>
      <c r="S27" s="336"/>
      <c r="T27" s="334" t="s">
        <v>169</v>
      </c>
      <c r="U27" s="336"/>
      <c r="V27" s="336"/>
      <c r="W27" s="336"/>
      <c r="X27" s="334" t="s">
        <v>170</v>
      </c>
      <c r="Y27" s="336"/>
      <c r="Z27" s="336"/>
      <c r="AA27" s="336"/>
      <c r="AB27" s="334" t="s">
        <v>169</v>
      </c>
      <c r="AC27" s="336"/>
      <c r="AD27" s="424"/>
      <c r="AE27" s="414">
        <f t="shared" si="1"/>
        <v>0</v>
      </c>
      <c r="AF27" s="356"/>
      <c r="AG27" s="375" t="s">
        <v>167</v>
      </c>
      <c r="AH27" s="375"/>
      <c r="AI27" s="375"/>
      <c r="AJ27" s="395"/>
      <c r="AK27" s="390">
        <f t="shared" si="2"/>
        <v>0</v>
      </c>
      <c r="AL27" s="376" t="str">
        <f t="shared" si="3"/>
        <v xml:space="preserve">CNY </v>
      </c>
      <c r="AM27" s="376">
        <f t="shared" si="4"/>
        <v>0</v>
      </c>
      <c r="AN27" s="391">
        <f t="shared" si="5"/>
        <v>0</v>
      </c>
      <c r="AO27" s="389"/>
      <c r="AP27" s="340"/>
      <c r="AQ27" s="340"/>
      <c r="AR27" s="344"/>
      <c r="AS27" s="344"/>
      <c r="AT27" s="344"/>
      <c r="AU27" s="344"/>
      <c r="AV27" s="344"/>
      <c r="AW27" s="344"/>
      <c r="AX27" s="344"/>
      <c r="AY27" s="344"/>
      <c r="AZ27" s="344"/>
      <c r="BA27" s="344"/>
      <c r="BB27" s="344"/>
      <c r="BC27" s="344"/>
      <c r="BD27" s="344"/>
      <c r="BE27" s="344"/>
      <c r="BF27" s="344"/>
      <c r="BG27" s="344"/>
      <c r="BH27" s="344"/>
      <c r="BI27" s="344"/>
      <c r="BJ27" s="344"/>
      <c r="BK27" s="344"/>
      <c r="BL27" s="344"/>
      <c r="BM27" s="344"/>
      <c r="BN27" s="344"/>
      <c r="BO27" s="344"/>
      <c r="BP27" s="344"/>
      <c r="BQ27" s="344"/>
      <c r="BR27" s="344"/>
      <c r="BS27" s="344"/>
      <c r="BT27" s="344"/>
      <c r="BU27" s="344"/>
      <c r="BV27" s="344"/>
      <c r="BW27" s="344"/>
      <c r="BX27" s="344"/>
      <c r="BY27" s="344"/>
      <c r="BZ27" s="344"/>
      <c r="CA27" s="344"/>
      <c r="CB27" s="344"/>
      <c r="CC27" s="344"/>
      <c r="CD27" s="344"/>
      <c r="CE27" s="344"/>
      <c r="CF27" s="344"/>
      <c r="CG27" s="344"/>
      <c r="CH27" s="344"/>
      <c r="CI27" s="344"/>
      <c r="CJ27" s="344"/>
      <c r="CK27" s="344"/>
      <c r="CL27" s="344"/>
      <c r="CM27" s="344"/>
      <c r="CN27" s="344"/>
      <c r="CO27" s="344"/>
      <c r="CP27" s="344"/>
      <c r="CQ27" s="344"/>
      <c r="CR27" s="344"/>
      <c r="CS27" s="344"/>
      <c r="CT27" s="344"/>
      <c r="CU27" s="344"/>
      <c r="CV27" s="344"/>
      <c r="CW27" s="344"/>
      <c r="CX27" s="344"/>
      <c r="CY27" s="344"/>
      <c r="CZ27" s="344"/>
      <c r="DA27" s="344"/>
      <c r="DB27" s="344"/>
      <c r="DC27" s="344"/>
      <c r="DD27" s="344"/>
      <c r="DE27" s="344"/>
      <c r="DF27" s="344"/>
      <c r="DG27" s="344"/>
      <c r="DH27" s="344"/>
      <c r="DI27" s="344"/>
      <c r="DJ27" s="344"/>
      <c r="DK27" s="344"/>
      <c r="DL27" s="344"/>
      <c r="DM27" s="344"/>
      <c r="DN27" s="344"/>
      <c r="DO27" s="344"/>
      <c r="DP27" s="344"/>
      <c r="DQ27" s="344"/>
      <c r="DR27" s="344"/>
      <c r="DS27" s="344"/>
      <c r="DT27" s="344"/>
      <c r="DU27" s="344"/>
      <c r="DV27" s="344"/>
      <c r="DW27" s="344"/>
      <c r="DX27" s="344"/>
      <c r="DY27" s="344"/>
      <c r="DZ27" s="344"/>
      <c r="EA27" s="344"/>
      <c r="EB27" s="344"/>
      <c r="EC27" s="344"/>
    </row>
    <row r="28" spans="1:133" s="367" customFormat="1" ht="37.5" customHeight="1">
      <c r="A28" s="399" t="str">
        <f t="shared" si="6"/>
        <v>2023/02/01</v>
      </c>
      <c r="B28" s="339">
        <v>25</v>
      </c>
      <c r="C28" s="340"/>
      <c r="E28" s="335"/>
      <c r="F28" s="335"/>
      <c r="G28" s="335"/>
      <c r="H28" s="335"/>
      <c r="I28" s="340"/>
      <c r="J28" s="353"/>
      <c r="K28" s="368"/>
      <c r="L28" s="336"/>
      <c r="M28" s="355"/>
      <c r="N28" s="355"/>
      <c r="O28" s="356"/>
      <c r="P28" s="337"/>
      <c r="Q28" s="337"/>
      <c r="R28" s="355"/>
      <c r="S28" s="336"/>
      <c r="T28" s="334" t="s">
        <v>169</v>
      </c>
      <c r="U28" s="336"/>
      <c r="V28" s="336"/>
      <c r="W28" s="336"/>
      <c r="X28" s="334" t="s">
        <v>170</v>
      </c>
      <c r="Y28" s="336"/>
      <c r="Z28" s="336"/>
      <c r="AA28" s="336"/>
      <c r="AB28" s="334" t="s">
        <v>169</v>
      </c>
      <c r="AC28" s="336"/>
      <c r="AD28" s="424"/>
      <c r="AE28" s="414">
        <f t="shared" si="1"/>
        <v>0</v>
      </c>
      <c r="AF28" s="356"/>
      <c r="AG28" s="375" t="s">
        <v>167</v>
      </c>
      <c r="AH28" s="375"/>
      <c r="AI28" s="375"/>
      <c r="AJ28" s="395"/>
      <c r="AK28" s="390">
        <f t="shared" si="2"/>
        <v>0</v>
      </c>
      <c r="AL28" s="376" t="str">
        <f t="shared" si="3"/>
        <v xml:space="preserve">CNY </v>
      </c>
      <c r="AM28" s="376">
        <f t="shared" si="4"/>
        <v>0</v>
      </c>
      <c r="AN28" s="391">
        <f t="shared" si="5"/>
        <v>0</v>
      </c>
      <c r="AO28" s="389"/>
      <c r="AP28" s="340"/>
      <c r="AQ28" s="340"/>
      <c r="AR28" s="344"/>
      <c r="AS28" s="344"/>
      <c r="AT28" s="344"/>
      <c r="AU28" s="344"/>
      <c r="AV28" s="344"/>
      <c r="AW28" s="344"/>
      <c r="AX28" s="344"/>
      <c r="AY28" s="344"/>
      <c r="AZ28" s="344"/>
      <c r="BA28" s="344"/>
      <c r="BB28" s="344"/>
      <c r="BC28" s="344"/>
      <c r="BD28" s="344"/>
      <c r="BE28" s="344"/>
      <c r="BF28" s="344"/>
      <c r="BG28" s="344"/>
      <c r="BH28" s="344"/>
      <c r="BI28" s="344"/>
      <c r="BJ28" s="344"/>
      <c r="BK28" s="344"/>
      <c r="BL28" s="344"/>
      <c r="BM28" s="344"/>
      <c r="BN28" s="344"/>
      <c r="BO28" s="344"/>
      <c r="BP28" s="344"/>
      <c r="BQ28" s="344"/>
      <c r="BR28" s="344"/>
      <c r="BS28" s="344"/>
      <c r="BT28" s="344"/>
      <c r="BU28" s="344"/>
      <c r="BV28" s="344"/>
      <c r="BW28" s="344"/>
      <c r="BX28" s="344"/>
      <c r="BY28" s="344"/>
      <c r="BZ28" s="344"/>
      <c r="CA28" s="344"/>
      <c r="CB28" s="344"/>
      <c r="CC28" s="344"/>
      <c r="CD28" s="344"/>
      <c r="CE28" s="344"/>
      <c r="CF28" s="344"/>
      <c r="CG28" s="344"/>
      <c r="CH28" s="344"/>
      <c r="CI28" s="344"/>
      <c r="CJ28" s="344"/>
      <c r="CK28" s="344"/>
      <c r="CL28" s="344"/>
      <c r="CM28" s="344"/>
      <c r="CN28" s="344"/>
      <c r="CO28" s="344"/>
      <c r="CP28" s="344"/>
      <c r="CQ28" s="344"/>
      <c r="CR28" s="344"/>
      <c r="CS28" s="344"/>
      <c r="CT28" s="344"/>
      <c r="CU28" s="344"/>
      <c r="CV28" s="344"/>
      <c r="CW28" s="344"/>
      <c r="CX28" s="344"/>
      <c r="CY28" s="344"/>
      <c r="CZ28" s="344"/>
      <c r="DA28" s="344"/>
      <c r="DB28" s="344"/>
      <c r="DC28" s="344"/>
      <c r="DD28" s="344"/>
      <c r="DE28" s="344"/>
      <c r="DF28" s="344"/>
      <c r="DG28" s="344"/>
      <c r="DH28" s="344"/>
      <c r="DI28" s="344"/>
      <c r="DJ28" s="344"/>
      <c r="DK28" s="344"/>
      <c r="DL28" s="344"/>
      <c r="DM28" s="344"/>
      <c r="DN28" s="344"/>
      <c r="DO28" s="344"/>
      <c r="DP28" s="344"/>
      <c r="DQ28" s="344"/>
      <c r="DR28" s="344"/>
      <c r="DS28" s="344"/>
      <c r="DT28" s="344"/>
      <c r="DU28" s="344"/>
      <c r="DV28" s="344"/>
      <c r="DW28" s="344"/>
      <c r="DX28" s="344"/>
      <c r="DY28" s="344"/>
      <c r="DZ28" s="344"/>
      <c r="EA28" s="344"/>
      <c r="EB28" s="344"/>
      <c r="EC28" s="344"/>
    </row>
    <row r="29" spans="1:133" s="367" customFormat="1" ht="37.5" customHeight="1">
      <c r="A29" s="399" t="str">
        <f t="shared" si="6"/>
        <v>2023/02/01</v>
      </c>
      <c r="B29" s="339">
        <v>26</v>
      </c>
      <c r="C29" s="340"/>
      <c r="E29" s="335"/>
      <c r="F29" s="335"/>
      <c r="G29" s="335"/>
      <c r="H29" s="335"/>
      <c r="I29" s="340"/>
      <c r="J29" s="353"/>
      <c r="K29" s="368"/>
      <c r="L29" s="336"/>
      <c r="M29" s="355"/>
      <c r="N29" s="355"/>
      <c r="O29" s="356"/>
      <c r="P29" s="337"/>
      <c r="Q29" s="337"/>
      <c r="R29" s="355"/>
      <c r="S29" s="336"/>
      <c r="T29" s="334" t="s">
        <v>169</v>
      </c>
      <c r="U29" s="336"/>
      <c r="V29" s="336"/>
      <c r="W29" s="336"/>
      <c r="X29" s="334" t="s">
        <v>170</v>
      </c>
      <c r="Y29" s="336"/>
      <c r="Z29" s="336"/>
      <c r="AA29" s="336"/>
      <c r="AB29" s="334" t="s">
        <v>169</v>
      </c>
      <c r="AC29" s="336"/>
      <c r="AD29" s="424"/>
      <c r="AE29" s="414">
        <f t="shared" si="1"/>
        <v>0</v>
      </c>
      <c r="AF29" s="356"/>
      <c r="AG29" s="375" t="s">
        <v>167</v>
      </c>
      <c r="AH29" s="375"/>
      <c r="AI29" s="375"/>
      <c r="AJ29" s="395"/>
      <c r="AK29" s="390">
        <f t="shared" si="2"/>
        <v>0</v>
      </c>
      <c r="AL29" s="376" t="str">
        <f t="shared" si="3"/>
        <v xml:space="preserve">CNY </v>
      </c>
      <c r="AM29" s="376">
        <f t="shared" si="4"/>
        <v>0</v>
      </c>
      <c r="AN29" s="391">
        <f t="shared" si="5"/>
        <v>0</v>
      </c>
      <c r="AO29" s="389"/>
      <c r="AP29" s="340"/>
      <c r="AQ29" s="340"/>
      <c r="AR29" s="344"/>
      <c r="AS29" s="344"/>
      <c r="AT29" s="344"/>
      <c r="AU29" s="344"/>
      <c r="AV29" s="344"/>
      <c r="AW29" s="344"/>
      <c r="AX29" s="344"/>
      <c r="AY29" s="344"/>
      <c r="AZ29" s="344"/>
      <c r="BA29" s="344"/>
      <c r="BB29" s="344"/>
      <c r="BC29" s="344"/>
      <c r="BD29" s="344"/>
      <c r="BE29" s="344"/>
      <c r="BF29" s="344"/>
      <c r="BG29" s="344"/>
      <c r="BH29" s="344"/>
      <c r="BI29" s="344"/>
      <c r="BJ29" s="344"/>
      <c r="BK29" s="344"/>
      <c r="BL29" s="344"/>
      <c r="BM29" s="344"/>
      <c r="BN29" s="344"/>
      <c r="BO29" s="344"/>
      <c r="BP29" s="344"/>
      <c r="BQ29" s="344"/>
      <c r="BR29" s="344"/>
      <c r="BS29" s="344"/>
      <c r="BT29" s="344"/>
      <c r="BU29" s="344"/>
      <c r="BV29" s="344"/>
      <c r="BW29" s="344"/>
      <c r="BX29" s="344"/>
      <c r="BY29" s="344"/>
      <c r="BZ29" s="344"/>
      <c r="CA29" s="344"/>
      <c r="CB29" s="344"/>
      <c r="CC29" s="344"/>
      <c r="CD29" s="344"/>
      <c r="CE29" s="344"/>
      <c r="CF29" s="344"/>
      <c r="CG29" s="344"/>
      <c r="CH29" s="344"/>
      <c r="CI29" s="344"/>
      <c r="CJ29" s="344"/>
      <c r="CK29" s="344"/>
      <c r="CL29" s="344"/>
      <c r="CM29" s="344"/>
      <c r="CN29" s="344"/>
      <c r="CO29" s="344"/>
      <c r="CP29" s="344"/>
      <c r="CQ29" s="344"/>
      <c r="CR29" s="344"/>
      <c r="CS29" s="344"/>
      <c r="CT29" s="344"/>
      <c r="CU29" s="344"/>
      <c r="CV29" s="344"/>
      <c r="CW29" s="344"/>
      <c r="CX29" s="344"/>
      <c r="CY29" s="344"/>
      <c r="CZ29" s="344"/>
      <c r="DA29" s="344"/>
      <c r="DB29" s="344"/>
      <c r="DC29" s="344"/>
      <c r="DD29" s="344"/>
      <c r="DE29" s="344"/>
      <c r="DF29" s="344"/>
      <c r="DG29" s="344"/>
      <c r="DH29" s="344"/>
      <c r="DI29" s="344"/>
      <c r="DJ29" s="344"/>
      <c r="DK29" s="344"/>
      <c r="DL29" s="344"/>
      <c r="DM29" s="344"/>
      <c r="DN29" s="344"/>
      <c r="DO29" s="344"/>
      <c r="DP29" s="344"/>
      <c r="DQ29" s="344"/>
      <c r="DR29" s="344"/>
      <c r="DS29" s="344"/>
      <c r="DT29" s="344"/>
      <c r="DU29" s="344"/>
      <c r="DV29" s="344"/>
      <c r="DW29" s="344"/>
      <c r="DX29" s="344"/>
      <c r="DY29" s="344"/>
      <c r="DZ29" s="344"/>
      <c r="EA29" s="344"/>
      <c r="EB29" s="344"/>
      <c r="EC29" s="344"/>
    </row>
    <row r="30" spans="1:133" s="367" customFormat="1" ht="37.5" customHeight="1">
      <c r="A30" s="399" t="str">
        <f t="shared" si="6"/>
        <v>2023/02/01</v>
      </c>
      <c r="B30" s="339">
        <v>27</v>
      </c>
      <c r="C30" s="340"/>
      <c r="E30" s="335"/>
      <c r="F30" s="335"/>
      <c r="G30" s="335"/>
      <c r="H30" s="335"/>
      <c r="I30" s="340"/>
      <c r="J30" s="353"/>
      <c r="K30" s="368"/>
      <c r="L30" s="336"/>
      <c r="M30" s="355"/>
      <c r="N30" s="355"/>
      <c r="O30" s="356"/>
      <c r="P30" s="337"/>
      <c r="Q30" s="337"/>
      <c r="R30" s="355"/>
      <c r="S30" s="336"/>
      <c r="T30" s="334" t="s">
        <v>169</v>
      </c>
      <c r="U30" s="336"/>
      <c r="V30" s="336"/>
      <c r="W30" s="336"/>
      <c r="X30" s="334" t="s">
        <v>170</v>
      </c>
      <c r="Y30" s="336"/>
      <c r="Z30" s="336"/>
      <c r="AA30" s="336"/>
      <c r="AB30" s="334" t="s">
        <v>169</v>
      </c>
      <c r="AC30" s="336"/>
      <c r="AD30" s="424"/>
      <c r="AE30" s="414">
        <f t="shared" si="1"/>
        <v>0</v>
      </c>
      <c r="AF30" s="356"/>
      <c r="AG30" s="375" t="s">
        <v>167</v>
      </c>
      <c r="AH30" s="375"/>
      <c r="AI30" s="375"/>
      <c r="AJ30" s="395"/>
      <c r="AK30" s="390">
        <f t="shared" si="2"/>
        <v>0</v>
      </c>
      <c r="AL30" s="376" t="str">
        <f t="shared" si="3"/>
        <v xml:space="preserve">CNY </v>
      </c>
      <c r="AM30" s="376">
        <f t="shared" si="4"/>
        <v>0</v>
      </c>
      <c r="AN30" s="391">
        <f t="shared" si="5"/>
        <v>0</v>
      </c>
      <c r="AO30" s="389"/>
      <c r="AP30" s="340"/>
      <c r="AQ30" s="340"/>
      <c r="AR30" s="344"/>
      <c r="AS30" s="344"/>
      <c r="AT30" s="344"/>
      <c r="AU30" s="344"/>
      <c r="AV30" s="344"/>
      <c r="AW30" s="344"/>
      <c r="AX30" s="344"/>
      <c r="AY30" s="344"/>
      <c r="AZ30" s="344"/>
      <c r="BA30" s="344"/>
      <c r="BB30" s="344"/>
      <c r="BC30" s="344"/>
      <c r="BD30" s="344"/>
      <c r="BE30" s="344"/>
      <c r="BF30" s="344"/>
      <c r="BG30" s="344"/>
      <c r="BH30" s="344"/>
      <c r="BI30" s="344"/>
      <c r="BJ30" s="344"/>
      <c r="BK30" s="344"/>
      <c r="BL30" s="344"/>
      <c r="BM30" s="344"/>
      <c r="BN30" s="344"/>
      <c r="BO30" s="344"/>
      <c r="BP30" s="344"/>
      <c r="BQ30" s="344"/>
      <c r="BR30" s="344"/>
      <c r="BS30" s="344"/>
      <c r="BT30" s="344"/>
      <c r="BU30" s="344"/>
      <c r="BV30" s="344"/>
      <c r="BW30" s="344"/>
      <c r="BX30" s="344"/>
      <c r="BY30" s="344"/>
      <c r="BZ30" s="344"/>
      <c r="CA30" s="344"/>
      <c r="CB30" s="344"/>
      <c r="CC30" s="344"/>
      <c r="CD30" s="344"/>
      <c r="CE30" s="344"/>
      <c r="CF30" s="344"/>
      <c r="CG30" s="344"/>
      <c r="CH30" s="344"/>
      <c r="CI30" s="344"/>
      <c r="CJ30" s="344"/>
      <c r="CK30" s="344"/>
      <c r="CL30" s="344"/>
      <c r="CM30" s="344"/>
      <c r="CN30" s="344"/>
      <c r="CO30" s="344"/>
      <c r="CP30" s="344"/>
      <c r="CQ30" s="344"/>
      <c r="CR30" s="344"/>
      <c r="CS30" s="344"/>
      <c r="CT30" s="344"/>
      <c r="CU30" s="344"/>
      <c r="CV30" s="344"/>
      <c r="CW30" s="344"/>
      <c r="CX30" s="344"/>
      <c r="CY30" s="344"/>
      <c r="CZ30" s="344"/>
      <c r="DA30" s="344"/>
      <c r="DB30" s="344"/>
      <c r="DC30" s="344"/>
      <c r="DD30" s="344"/>
      <c r="DE30" s="344"/>
      <c r="DF30" s="344"/>
      <c r="DG30" s="344"/>
      <c r="DH30" s="344"/>
      <c r="DI30" s="344"/>
      <c r="DJ30" s="344"/>
      <c r="DK30" s="344"/>
      <c r="DL30" s="344"/>
      <c r="DM30" s="344"/>
      <c r="DN30" s="344"/>
      <c r="DO30" s="344"/>
      <c r="DP30" s="344"/>
      <c r="DQ30" s="344"/>
      <c r="DR30" s="344"/>
      <c r="DS30" s="344"/>
      <c r="DT30" s="344"/>
      <c r="DU30" s="344"/>
      <c r="DV30" s="344"/>
      <c r="DW30" s="344"/>
      <c r="DX30" s="344"/>
      <c r="DY30" s="344"/>
      <c r="DZ30" s="344"/>
      <c r="EA30" s="344"/>
      <c r="EB30" s="344"/>
      <c r="EC30" s="344"/>
    </row>
    <row r="31" spans="1:133" s="367" customFormat="1" ht="37.5" customHeight="1">
      <c r="A31" s="399" t="str">
        <f t="shared" si="6"/>
        <v>2023/02/01</v>
      </c>
      <c r="B31" s="339">
        <v>28</v>
      </c>
      <c r="C31" s="340"/>
      <c r="E31" s="335"/>
      <c r="F31" s="335"/>
      <c r="G31" s="335"/>
      <c r="H31" s="335"/>
      <c r="I31" s="340"/>
      <c r="J31" s="353"/>
      <c r="K31" s="368"/>
      <c r="L31" s="336"/>
      <c r="M31" s="355"/>
      <c r="N31" s="355"/>
      <c r="O31" s="356"/>
      <c r="P31" s="337"/>
      <c r="Q31" s="337"/>
      <c r="R31" s="355"/>
      <c r="S31" s="336"/>
      <c r="T31" s="334" t="s">
        <v>169</v>
      </c>
      <c r="U31" s="336"/>
      <c r="V31" s="336"/>
      <c r="W31" s="336"/>
      <c r="X31" s="334" t="s">
        <v>170</v>
      </c>
      <c r="Y31" s="336"/>
      <c r="Z31" s="336"/>
      <c r="AA31" s="336"/>
      <c r="AB31" s="334" t="s">
        <v>169</v>
      </c>
      <c r="AC31" s="336"/>
      <c r="AD31" s="424"/>
      <c r="AE31" s="414">
        <f t="shared" si="1"/>
        <v>0</v>
      </c>
      <c r="AF31" s="356"/>
      <c r="AG31" s="375" t="s">
        <v>167</v>
      </c>
      <c r="AH31" s="375"/>
      <c r="AI31" s="375"/>
      <c r="AJ31" s="395"/>
      <c r="AK31" s="390">
        <f t="shared" si="2"/>
        <v>0</v>
      </c>
      <c r="AL31" s="376" t="str">
        <f t="shared" si="3"/>
        <v xml:space="preserve">CNY </v>
      </c>
      <c r="AM31" s="376">
        <f t="shared" si="4"/>
        <v>0</v>
      </c>
      <c r="AN31" s="391">
        <f t="shared" si="5"/>
        <v>0</v>
      </c>
      <c r="AO31" s="389"/>
      <c r="AP31" s="340"/>
      <c r="AQ31" s="340"/>
      <c r="AR31" s="344"/>
      <c r="AS31" s="344"/>
      <c r="AT31" s="344"/>
      <c r="AU31" s="344"/>
      <c r="AV31" s="344"/>
      <c r="AW31" s="344"/>
      <c r="AX31" s="344"/>
      <c r="AY31" s="344"/>
      <c r="AZ31" s="344"/>
      <c r="BA31" s="344"/>
      <c r="BB31" s="344"/>
      <c r="BC31" s="344"/>
      <c r="BD31" s="344"/>
      <c r="BE31" s="344"/>
      <c r="BF31" s="344"/>
      <c r="BG31" s="344"/>
      <c r="BH31" s="344"/>
      <c r="BI31" s="344"/>
      <c r="BJ31" s="344"/>
      <c r="BK31" s="344"/>
      <c r="BL31" s="344"/>
      <c r="BM31" s="344"/>
      <c r="BN31" s="344"/>
      <c r="BO31" s="344"/>
      <c r="BP31" s="344"/>
      <c r="BQ31" s="344"/>
      <c r="BR31" s="344"/>
      <c r="BS31" s="344"/>
      <c r="BT31" s="344"/>
      <c r="BU31" s="344"/>
      <c r="BV31" s="344"/>
      <c r="BW31" s="344"/>
      <c r="BX31" s="344"/>
      <c r="BY31" s="344"/>
      <c r="BZ31" s="344"/>
      <c r="CA31" s="344"/>
      <c r="CB31" s="344"/>
      <c r="CC31" s="344"/>
      <c r="CD31" s="344"/>
      <c r="CE31" s="344"/>
      <c r="CF31" s="344"/>
      <c r="CG31" s="344"/>
      <c r="CH31" s="344"/>
      <c r="CI31" s="344"/>
      <c r="CJ31" s="344"/>
      <c r="CK31" s="344"/>
      <c r="CL31" s="344"/>
      <c r="CM31" s="344"/>
      <c r="CN31" s="344"/>
      <c r="CO31" s="344"/>
      <c r="CP31" s="344"/>
      <c r="CQ31" s="344"/>
      <c r="CR31" s="344"/>
      <c r="CS31" s="344"/>
      <c r="CT31" s="344"/>
      <c r="CU31" s="344"/>
      <c r="CV31" s="344"/>
      <c r="CW31" s="344"/>
      <c r="CX31" s="344"/>
      <c r="CY31" s="344"/>
      <c r="CZ31" s="344"/>
      <c r="DA31" s="344"/>
      <c r="DB31" s="344"/>
      <c r="DC31" s="344"/>
      <c r="DD31" s="344"/>
      <c r="DE31" s="344"/>
      <c r="DF31" s="344"/>
      <c r="DG31" s="344"/>
      <c r="DH31" s="344"/>
      <c r="DI31" s="344"/>
      <c r="DJ31" s="344"/>
      <c r="DK31" s="344"/>
      <c r="DL31" s="344"/>
      <c r="DM31" s="344"/>
      <c r="DN31" s="344"/>
      <c r="DO31" s="344"/>
      <c r="DP31" s="344"/>
      <c r="DQ31" s="344"/>
      <c r="DR31" s="344"/>
      <c r="DS31" s="344"/>
      <c r="DT31" s="344"/>
      <c r="DU31" s="344"/>
      <c r="DV31" s="344"/>
      <c r="DW31" s="344"/>
      <c r="DX31" s="344"/>
      <c r="DY31" s="344"/>
      <c r="DZ31" s="344"/>
      <c r="EA31" s="344"/>
      <c r="EB31" s="344"/>
      <c r="EC31" s="344"/>
    </row>
    <row r="32" spans="1:133" s="367" customFormat="1" ht="37.5" customHeight="1">
      <c r="A32" s="399" t="str">
        <f t="shared" si="6"/>
        <v>2023/02/01</v>
      </c>
      <c r="B32" s="339">
        <v>29</v>
      </c>
      <c r="C32" s="340"/>
      <c r="E32" s="335"/>
      <c r="F32" s="335"/>
      <c r="G32" s="335"/>
      <c r="H32" s="335"/>
      <c r="I32" s="340"/>
      <c r="J32" s="353"/>
      <c r="K32" s="368"/>
      <c r="L32" s="336"/>
      <c r="M32" s="355"/>
      <c r="N32" s="355"/>
      <c r="O32" s="356"/>
      <c r="P32" s="337"/>
      <c r="Q32" s="337"/>
      <c r="R32" s="355"/>
      <c r="S32" s="336"/>
      <c r="T32" s="334" t="s">
        <v>169</v>
      </c>
      <c r="U32" s="336"/>
      <c r="V32" s="336"/>
      <c r="W32" s="336"/>
      <c r="X32" s="334" t="s">
        <v>170</v>
      </c>
      <c r="Y32" s="336"/>
      <c r="Z32" s="336"/>
      <c r="AA32" s="336"/>
      <c r="AB32" s="334" t="s">
        <v>169</v>
      </c>
      <c r="AC32" s="336"/>
      <c r="AD32" s="424"/>
      <c r="AE32" s="414">
        <f t="shared" si="1"/>
        <v>0</v>
      </c>
      <c r="AF32" s="356"/>
      <c r="AG32" s="375" t="s">
        <v>167</v>
      </c>
      <c r="AH32" s="375"/>
      <c r="AI32" s="375"/>
      <c r="AJ32" s="395"/>
      <c r="AK32" s="390">
        <f t="shared" si="2"/>
        <v>0</v>
      </c>
      <c r="AL32" s="376" t="str">
        <f t="shared" si="3"/>
        <v xml:space="preserve">CNY </v>
      </c>
      <c r="AM32" s="376">
        <f t="shared" si="4"/>
        <v>0</v>
      </c>
      <c r="AN32" s="391">
        <f t="shared" si="5"/>
        <v>0</v>
      </c>
      <c r="AO32" s="389"/>
      <c r="AP32" s="340"/>
      <c r="AQ32" s="340"/>
      <c r="AR32" s="344"/>
      <c r="AS32" s="344"/>
      <c r="AT32" s="344"/>
      <c r="AU32" s="344"/>
      <c r="AV32" s="344"/>
      <c r="AW32" s="344"/>
      <c r="AX32" s="344"/>
      <c r="AY32" s="344"/>
      <c r="AZ32" s="344"/>
      <c r="BA32" s="344"/>
      <c r="BB32" s="344"/>
      <c r="BC32" s="344"/>
      <c r="BD32" s="344"/>
      <c r="BE32" s="344"/>
      <c r="BF32" s="344"/>
      <c r="BG32" s="344"/>
      <c r="BH32" s="344"/>
      <c r="BI32" s="344"/>
      <c r="BJ32" s="344"/>
      <c r="BK32" s="344"/>
      <c r="BL32" s="344"/>
      <c r="BM32" s="344"/>
      <c r="BN32" s="344"/>
      <c r="BO32" s="344"/>
      <c r="BP32" s="344"/>
      <c r="BQ32" s="344"/>
      <c r="BR32" s="344"/>
      <c r="BS32" s="344"/>
      <c r="BT32" s="344"/>
      <c r="BU32" s="344"/>
      <c r="BV32" s="344"/>
      <c r="BW32" s="344"/>
      <c r="BX32" s="344"/>
      <c r="BY32" s="344"/>
      <c r="BZ32" s="344"/>
      <c r="CA32" s="344"/>
      <c r="CB32" s="344"/>
      <c r="CC32" s="344"/>
      <c r="CD32" s="344"/>
      <c r="CE32" s="344"/>
      <c r="CF32" s="344"/>
      <c r="CG32" s="344"/>
      <c r="CH32" s="344"/>
      <c r="CI32" s="344"/>
      <c r="CJ32" s="344"/>
      <c r="CK32" s="344"/>
      <c r="CL32" s="344"/>
      <c r="CM32" s="344"/>
      <c r="CN32" s="344"/>
      <c r="CO32" s="344"/>
      <c r="CP32" s="344"/>
      <c r="CQ32" s="344"/>
      <c r="CR32" s="344"/>
      <c r="CS32" s="344"/>
      <c r="CT32" s="344"/>
      <c r="CU32" s="344"/>
      <c r="CV32" s="344"/>
      <c r="CW32" s="344"/>
      <c r="CX32" s="344"/>
      <c r="CY32" s="344"/>
      <c r="CZ32" s="344"/>
      <c r="DA32" s="344"/>
      <c r="DB32" s="344"/>
      <c r="DC32" s="344"/>
      <c r="DD32" s="344"/>
      <c r="DE32" s="344"/>
      <c r="DF32" s="344"/>
      <c r="DG32" s="344"/>
      <c r="DH32" s="344"/>
      <c r="DI32" s="344"/>
      <c r="DJ32" s="344"/>
      <c r="DK32" s="344"/>
      <c r="DL32" s="344"/>
      <c r="DM32" s="344"/>
      <c r="DN32" s="344"/>
      <c r="DO32" s="344"/>
      <c r="DP32" s="344"/>
      <c r="DQ32" s="344"/>
      <c r="DR32" s="344"/>
      <c r="DS32" s="344"/>
      <c r="DT32" s="344"/>
      <c r="DU32" s="344"/>
      <c r="DV32" s="344"/>
      <c r="DW32" s="344"/>
      <c r="DX32" s="344"/>
      <c r="DY32" s="344"/>
      <c r="DZ32" s="344"/>
      <c r="EA32" s="344"/>
      <c r="EB32" s="344"/>
      <c r="EC32" s="344"/>
    </row>
    <row r="33" spans="1:133" s="367" customFormat="1" ht="37.5" customHeight="1">
      <c r="A33" s="399" t="str">
        <f t="shared" si="6"/>
        <v>2023/02/01</v>
      </c>
      <c r="B33" s="339">
        <v>30</v>
      </c>
      <c r="C33" s="340"/>
      <c r="E33" s="335"/>
      <c r="F33" s="335"/>
      <c r="G33" s="335"/>
      <c r="H33" s="335"/>
      <c r="I33" s="340"/>
      <c r="J33" s="353"/>
      <c r="K33" s="368"/>
      <c r="L33" s="336"/>
      <c r="M33" s="355"/>
      <c r="N33" s="355"/>
      <c r="O33" s="356"/>
      <c r="P33" s="337"/>
      <c r="Q33" s="337"/>
      <c r="R33" s="355"/>
      <c r="S33" s="336"/>
      <c r="T33" s="334" t="s">
        <v>169</v>
      </c>
      <c r="U33" s="336"/>
      <c r="V33" s="336"/>
      <c r="W33" s="336"/>
      <c r="X33" s="334" t="s">
        <v>170</v>
      </c>
      <c r="Y33" s="336"/>
      <c r="Z33" s="336"/>
      <c r="AA33" s="336"/>
      <c r="AB33" s="334" t="s">
        <v>169</v>
      </c>
      <c r="AC33" s="336"/>
      <c r="AD33" s="424"/>
      <c r="AE33" s="414">
        <f t="shared" si="1"/>
        <v>0</v>
      </c>
      <c r="AF33" s="356"/>
      <c r="AG33" s="375" t="s">
        <v>167</v>
      </c>
      <c r="AH33" s="375"/>
      <c r="AI33" s="375"/>
      <c r="AJ33" s="395"/>
      <c r="AK33" s="390">
        <f t="shared" si="2"/>
        <v>0</v>
      </c>
      <c r="AL33" s="376" t="str">
        <f t="shared" si="3"/>
        <v xml:space="preserve">CNY </v>
      </c>
      <c r="AM33" s="376">
        <f t="shared" si="4"/>
        <v>0</v>
      </c>
      <c r="AN33" s="391">
        <f t="shared" si="5"/>
        <v>0</v>
      </c>
      <c r="AO33" s="389"/>
      <c r="AP33" s="340"/>
      <c r="AQ33" s="340"/>
      <c r="AR33" s="344"/>
      <c r="AS33" s="344"/>
      <c r="AT33" s="344"/>
      <c r="AU33" s="344"/>
      <c r="AV33" s="344"/>
      <c r="AW33" s="344"/>
      <c r="AX33" s="344"/>
      <c r="AY33" s="344"/>
      <c r="AZ33" s="344"/>
      <c r="BA33" s="344"/>
      <c r="BB33" s="344"/>
      <c r="BC33" s="344"/>
      <c r="BD33" s="344"/>
      <c r="BE33" s="344"/>
      <c r="BF33" s="344"/>
      <c r="BG33" s="344"/>
      <c r="BH33" s="344"/>
      <c r="BI33" s="344"/>
      <c r="BJ33" s="344"/>
      <c r="BK33" s="344"/>
      <c r="BL33" s="344"/>
      <c r="BM33" s="344"/>
      <c r="BN33" s="344"/>
      <c r="BO33" s="344"/>
      <c r="BP33" s="344"/>
      <c r="BQ33" s="344"/>
      <c r="BR33" s="344"/>
      <c r="BS33" s="344"/>
      <c r="BT33" s="344"/>
      <c r="BU33" s="344"/>
      <c r="BV33" s="344"/>
      <c r="BW33" s="344"/>
      <c r="BX33" s="344"/>
      <c r="BY33" s="344"/>
      <c r="BZ33" s="344"/>
      <c r="CA33" s="344"/>
      <c r="CB33" s="344"/>
      <c r="CC33" s="344"/>
      <c r="CD33" s="344"/>
      <c r="CE33" s="344"/>
      <c r="CF33" s="344"/>
      <c r="CG33" s="344"/>
      <c r="CH33" s="344"/>
      <c r="CI33" s="344"/>
      <c r="CJ33" s="344"/>
      <c r="CK33" s="344"/>
      <c r="CL33" s="344"/>
      <c r="CM33" s="344"/>
      <c r="CN33" s="344"/>
      <c r="CO33" s="344"/>
      <c r="CP33" s="344"/>
      <c r="CQ33" s="344"/>
      <c r="CR33" s="344"/>
      <c r="CS33" s="344"/>
      <c r="CT33" s="344"/>
      <c r="CU33" s="344"/>
      <c r="CV33" s="344"/>
      <c r="CW33" s="344"/>
      <c r="CX33" s="344"/>
      <c r="CY33" s="344"/>
      <c r="CZ33" s="344"/>
      <c r="DA33" s="344"/>
      <c r="DB33" s="344"/>
      <c r="DC33" s="344"/>
      <c r="DD33" s="344"/>
      <c r="DE33" s="344"/>
      <c r="DF33" s="344"/>
      <c r="DG33" s="344"/>
      <c r="DH33" s="344"/>
      <c r="DI33" s="344"/>
      <c r="DJ33" s="344"/>
      <c r="DK33" s="344"/>
      <c r="DL33" s="344"/>
      <c r="DM33" s="344"/>
      <c r="DN33" s="344"/>
      <c r="DO33" s="344"/>
      <c r="DP33" s="344"/>
      <c r="DQ33" s="344"/>
      <c r="DR33" s="344"/>
      <c r="DS33" s="344"/>
      <c r="DT33" s="344"/>
      <c r="DU33" s="344"/>
      <c r="DV33" s="344"/>
      <c r="DW33" s="344"/>
      <c r="DX33" s="344"/>
      <c r="DY33" s="344"/>
      <c r="DZ33" s="344"/>
      <c r="EA33" s="344"/>
      <c r="EB33" s="344"/>
      <c r="EC33" s="344"/>
    </row>
    <row r="34" spans="1:133" ht="37.5" customHeight="1">
      <c r="A34" s="399" t="str">
        <f t="shared" si="6"/>
        <v>2023/02/01</v>
      </c>
      <c r="B34" s="339">
        <v>31</v>
      </c>
      <c r="C34" s="340"/>
      <c r="D34" s="367"/>
      <c r="E34" s="335"/>
      <c r="F34" s="335"/>
      <c r="G34" s="355"/>
      <c r="H34" s="335"/>
      <c r="I34" s="340"/>
      <c r="J34" s="353"/>
      <c r="K34" s="368"/>
      <c r="L34" s="336"/>
      <c r="M34" s="355"/>
      <c r="N34" s="355"/>
      <c r="O34" s="356"/>
      <c r="P34" s="337"/>
      <c r="Q34" s="337"/>
      <c r="R34" s="355"/>
      <c r="S34" s="336"/>
      <c r="T34" s="334" t="s">
        <v>169</v>
      </c>
      <c r="U34" s="336"/>
      <c r="V34" s="336"/>
      <c r="W34" s="336"/>
      <c r="X34" s="334" t="s">
        <v>170</v>
      </c>
      <c r="Y34" s="336"/>
      <c r="Z34" s="336"/>
      <c r="AA34" s="336"/>
      <c r="AB34" s="334" t="s">
        <v>169</v>
      </c>
      <c r="AC34" s="336"/>
      <c r="AD34" s="424"/>
      <c r="AE34" s="414">
        <f t="shared" si="1"/>
        <v>0</v>
      </c>
      <c r="AF34" s="356"/>
      <c r="AG34" s="375" t="s">
        <v>167</v>
      </c>
      <c r="AH34" s="375"/>
      <c r="AI34" s="375"/>
      <c r="AJ34" s="395"/>
      <c r="AK34" s="390">
        <f t="shared" si="2"/>
        <v>0</v>
      </c>
      <c r="AL34" s="376" t="str">
        <f t="shared" si="3"/>
        <v xml:space="preserve">CNY </v>
      </c>
      <c r="AM34" s="376">
        <f t="shared" si="4"/>
        <v>0</v>
      </c>
      <c r="AN34" s="391">
        <f t="shared" si="5"/>
        <v>0</v>
      </c>
      <c r="AO34" s="389"/>
      <c r="AP34" s="340"/>
      <c r="AQ34" s="340"/>
    </row>
    <row r="35" spans="1:133" ht="37.5" customHeight="1">
      <c r="A35" s="399" t="str">
        <f t="shared" si="6"/>
        <v>2023/02/01</v>
      </c>
      <c r="B35" s="339">
        <v>32</v>
      </c>
      <c r="C35" s="340"/>
      <c r="D35" s="367"/>
      <c r="E35" s="335"/>
      <c r="F35" s="335"/>
      <c r="G35" s="355"/>
      <c r="H35" s="335"/>
      <c r="I35" s="340"/>
      <c r="J35" s="353"/>
      <c r="K35" s="368"/>
      <c r="L35" s="336"/>
      <c r="M35" s="355"/>
      <c r="N35" s="355"/>
      <c r="O35" s="356"/>
      <c r="P35" s="337"/>
      <c r="Q35" s="337"/>
      <c r="R35" s="355"/>
      <c r="S35" s="336"/>
      <c r="T35" s="334" t="s">
        <v>169</v>
      </c>
      <c r="U35" s="336"/>
      <c r="V35" s="336"/>
      <c r="W35" s="336"/>
      <c r="X35" s="334" t="s">
        <v>170</v>
      </c>
      <c r="Y35" s="336"/>
      <c r="Z35" s="336"/>
      <c r="AA35" s="336"/>
      <c r="AB35" s="334" t="s">
        <v>169</v>
      </c>
      <c r="AC35" s="336"/>
      <c r="AD35" s="424"/>
      <c r="AE35" s="414">
        <f t="shared" si="1"/>
        <v>0</v>
      </c>
      <c r="AF35" s="356"/>
      <c r="AG35" s="375" t="s">
        <v>167</v>
      </c>
      <c r="AH35" s="375"/>
      <c r="AI35" s="375"/>
      <c r="AJ35" s="395"/>
      <c r="AK35" s="390">
        <f t="shared" si="2"/>
        <v>0</v>
      </c>
      <c r="AL35" s="376" t="str">
        <f t="shared" si="3"/>
        <v xml:space="preserve">CNY </v>
      </c>
      <c r="AM35" s="376">
        <f t="shared" si="4"/>
        <v>0</v>
      </c>
      <c r="AN35" s="391">
        <f t="shared" si="5"/>
        <v>0</v>
      </c>
      <c r="AO35" s="389"/>
      <c r="AP35" s="340"/>
      <c r="AQ35" s="340"/>
    </row>
    <row r="36" spans="1:133" ht="37.5" customHeight="1">
      <c r="A36" s="399" t="str">
        <f t="shared" si="6"/>
        <v>2023/02/01</v>
      </c>
      <c r="B36" s="339">
        <v>33</v>
      </c>
      <c r="C36" s="340"/>
      <c r="D36" s="367"/>
      <c r="E36" s="335"/>
      <c r="F36" s="335"/>
      <c r="G36" s="355"/>
      <c r="H36" s="335"/>
      <c r="I36" s="340"/>
      <c r="J36" s="353"/>
      <c r="K36" s="368"/>
      <c r="L36" s="336"/>
      <c r="M36" s="355"/>
      <c r="N36" s="355"/>
      <c r="O36" s="356"/>
      <c r="P36" s="337"/>
      <c r="Q36" s="337"/>
      <c r="R36" s="355"/>
      <c r="S36" s="336"/>
      <c r="T36" s="334" t="s">
        <v>169</v>
      </c>
      <c r="U36" s="336"/>
      <c r="V36" s="336"/>
      <c r="W36" s="336"/>
      <c r="X36" s="334" t="s">
        <v>170</v>
      </c>
      <c r="Y36" s="336"/>
      <c r="Z36" s="336"/>
      <c r="AA36" s="336"/>
      <c r="AB36" s="334" t="s">
        <v>169</v>
      </c>
      <c r="AC36" s="336"/>
      <c r="AD36" s="424"/>
      <c r="AE36" s="414">
        <f t="shared" si="1"/>
        <v>0</v>
      </c>
      <c r="AF36" s="356"/>
      <c r="AG36" s="375" t="s">
        <v>167</v>
      </c>
      <c r="AH36" s="375"/>
      <c r="AI36" s="375"/>
      <c r="AJ36" s="395"/>
      <c r="AK36" s="390">
        <f t="shared" si="2"/>
        <v>0</v>
      </c>
      <c r="AL36" s="376" t="str">
        <f t="shared" si="3"/>
        <v xml:space="preserve">CNY </v>
      </c>
      <c r="AM36" s="376">
        <f t="shared" si="4"/>
        <v>0</v>
      </c>
      <c r="AN36" s="391">
        <f t="shared" si="5"/>
        <v>0</v>
      </c>
      <c r="AO36" s="389"/>
      <c r="AP36" s="340"/>
      <c r="AQ36" s="340"/>
    </row>
    <row r="37" spans="1:133" ht="37.5" customHeight="1">
      <c r="A37" s="399" t="str">
        <f t="shared" si="6"/>
        <v>2023/02/01</v>
      </c>
      <c r="B37" s="339">
        <v>34</v>
      </c>
      <c r="C37" s="340"/>
      <c r="D37" s="367"/>
      <c r="E37" s="335"/>
      <c r="F37" s="335"/>
      <c r="G37" s="355"/>
      <c r="H37" s="335"/>
      <c r="I37" s="340"/>
      <c r="J37" s="353"/>
      <c r="K37" s="368"/>
      <c r="L37" s="336"/>
      <c r="M37" s="355"/>
      <c r="N37" s="355"/>
      <c r="O37" s="356"/>
      <c r="P37" s="337"/>
      <c r="Q37" s="337"/>
      <c r="R37" s="355"/>
      <c r="S37" s="336"/>
      <c r="T37" s="334" t="s">
        <v>169</v>
      </c>
      <c r="U37" s="336"/>
      <c r="V37" s="336"/>
      <c r="W37" s="336"/>
      <c r="X37" s="334" t="s">
        <v>170</v>
      </c>
      <c r="Y37" s="336"/>
      <c r="Z37" s="336"/>
      <c r="AA37" s="336"/>
      <c r="AB37" s="334" t="s">
        <v>169</v>
      </c>
      <c r="AC37" s="336"/>
      <c r="AD37" s="424"/>
      <c r="AE37" s="414">
        <f t="shared" si="1"/>
        <v>0</v>
      </c>
      <c r="AF37" s="356"/>
      <c r="AG37" s="375" t="s">
        <v>167</v>
      </c>
      <c r="AH37" s="375"/>
      <c r="AI37" s="375"/>
      <c r="AJ37" s="395"/>
      <c r="AK37" s="390">
        <f t="shared" si="2"/>
        <v>0</v>
      </c>
      <c r="AL37" s="376" t="str">
        <f t="shared" si="3"/>
        <v xml:space="preserve">CNY </v>
      </c>
      <c r="AM37" s="376">
        <f t="shared" si="4"/>
        <v>0</v>
      </c>
      <c r="AN37" s="391">
        <f t="shared" si="5"/>
        <v>0</v>
      </c>
      <c r="AO37" s="389"/>
      <c r="AP37" s="340"/>
      <c r="AQ37" s="340"/>
    </row>
    <row r="38" spans="1:133" ht="37.5" customHeight="1">
      <c r="A38" s="399" t="str">
        <f t="shared" si="6"/>
        <v>2023/02/01</v>
      </c>
      <c r="B38" s="339">
        <v>35</v>
      </c>
      <c r="C38" s="340"/>
      <c r="D38" s="367"/>
      <c r="E38" s="335"/>
      <c r="F38" s="335"/>
      <c r="G38" s="355"/>
      <c r="H38" s="335"/>
      <c r="I38" s="340"/>
      <c r="J38" s="353"/>
      <c r="K38" s="368"/>
      <c r="L38" s="336"/>
      <c r="M38" s="355"/>
      <c r="N38" s="355"/>
      <c r="O38" s="356"/>
      <c r="P38" s="337"/>
      <c r="Q38" s="337"/>
      <c r="R38" s="355"/>
      <c r="S38" s="336"/>
      <c r="T38" s="334" t="s">
        <v>169</v>
      </c>
      <c r="U38" s="336"/>
      <c r="V38" s="336"/>
      <c r="W38" s="336"/>
      <c r="X38" s="334" t="s">
        <v>170</v>
      </c>
      <c r="Y38" s="336"/>
      <c r="Z38" s="336"/>
      <c r="AA38" s="336"/>
      <c r="AB38" s="334" t="s">
        <v>169</v>
      </c>
      <c r="AC38" s="336"/>
      <c r="AD38" s="424"/>
      <c r="AE38" s="414">
        <f t="shared" si="1"/>
        <v>0</v>
      </c>
      <c r="AF38" s="356"/>
      <c r="AG38" s="375" t="s">
        <v>167</v>
      </c>
      <c r="AH38" s="375"/>
      <c r="AI38" s="375"/>
      <c r="AJ38" s="395"/>
      <c r="AK38" s="390">
        <f t="shared" si="2"/>
        <v>0</v>
      </c>
      <c r="AL38" s="376" t="str">
        <f t="shared" si="3"/>
        <v xml:space="preserve">CNY </v>
      </c>
      <c r="AM38" s="376">
        <f t="shared" si="4"/>
        <v>0</v>
      </c>
      <c r="AN38" s="391">
        <f t="shared" si="5"/>
        <v>0</v>
      </c>
      <c r="AO38" s="389"/>
      <c r="AP38" s="340"/>
      <c r="AQ38" s="340"/>
    </row>
    <row r="39" spans="1:133" ht="37.5" customHeight="1">
      <c r="A39" s="399" t="str">
        <f t="shared" si="6"/>
        <v>2023/02/01</v>
      </c>
      <c r="B39" s="339">
        <v>36</v>
      </c>
      <c r="C39" s="340"/>
      <c r="D39" s="367"/>
      <c r="E39" s="335"/>
      <c r="F39" s="335"/>
      <c r="G39" s="355"/>
      <c r="H39" s="335"/>
      <c r="I39" s="340"/>
      <c r="J39" s="353"/>
      <c r="K39" s="368"/>
      <c r="L39" s="336"/>
      <c r="M39" s="355"/>
      <c r="N39" s="355"/>
      <c r="O39" s="356"/>
      <c r="P39" s="337"/>
      <c r="Q39" s="337"/>
      <c r="R39" s="355"/>
      <c r="S39" s="336"/>
      <c r="T39" s="334" t="s">
        <v>169</v>
      </c>
      <c r="U39" s="336"/>
      <c r="V39" s="336"/>
      <c r="W39" s="336"/>
      <c r="X39" s="334" t="s">
        <v>170</v>
      </c>
      <c r="Y39" s="336"/>
      <c r="Z39" s="336"/>
      <c r="AA39" s="336"/>
      <c r="AB39" s="334" t="s">
        <v>169</v>
      </c>
      <c r="AC39" s="336"/>
      <c r="AD39" s="424"/>
      <c r="AE39" s="414">
        <f t="shared" si="1"/>
        <v>0</v>
      </c>
      <c r="AF39" s="356"/>
      <c r="AG39" s="375" t="s">
        <v>167</v>
      </c>
      <c r="AH39" s="375"/>
      <c r="AI39" s="375"/>
      <c r="AJ39" s="395"/>
      <c r="AK39" s="390">
        <f t="shared" si="2"/>
        <v>0</v>
      </c>
      <c r="AL39" s="376" t="str">
        <f t="shared" si="3"/>
        <v xml:space="preserve">CNY </v>
      </c>
      <c r="AM39" s="376">
        <f t="shared" si="4"/>
        <v>0</v>
      </c>
      <c r="AN39" s="391">
        <f t="shared" si="5"/>
        <v>0</v>
      </c>
      <c r="AO39" s="389"/>
      <c r="AP39" s="340"/>
      <c r="AQ39" s="340"/>
    </row>
    <row r="40" spans="1:133" ht="37.5" customHeight="1">
      <c r="A40" s="399" t="str">
        <f t="shared" si="6"/>
        <v>2023/02/01</v>
      </c>
      <c r="B40" s="339">
        <v>37</v>
      </c>
      <c r="C40" s="340"/>
      <c r="D40" s="367"/>
      <c r="E40" s="335"/>
      <c r="F40" s="335"/>
      <c r="G40" s="355"/>
      <c r="H40" s="335"/>
      <c r="I40" s="340"/>
      <c r="J40" s="353"/>
      <c r="K40" s="368"/>
      <c r="L40" s="336"/>
      <c r="M40" s="355"/>
      <c r="N40" s="355"/>
      <c r="O40" s="356"/>
      <c r="P40" s="337"/>
      <c r="Q40" s="337"/>
      <c r="R40" s="355"/>
      <c r="S40" s="336"/>
      <c r="T40" s="334" t="s">
        <v>169</v>
      </c>
      <c r="U40" s="336"/>
      <c r="V40" s="336"/>
      <c r="W40" s="336"/>
      <c r="X40" s="334" t="s">
        <v>170</v>
      </c>
      <c r="Y40" s="336"/>
      <c r="Z40" s="336"/>
      <c r="AA40" s="336"/>
      <c r="AB40" s="334" t="s">
        <v>169</v>
      </c>
      <c r="AC40" s="336"/>
      <c r="AD40" s="424"/>
      <c r="AE40" s="414">
        <f t="shared" si="1"/>
        <v>0</v>
      </c>
      <c r="AF40" s="356"/>
      <c r="AG40" s="375" t="s">
        <v>167</v>
      </c>
      <c r="AH40" s="375"/>
      <c r="AI40" s="375"/>
      <c r="AJ40" s="395"/>
      <c r="AK40" s="390">
        <f t="shared" si="2"/>
        <v>0</v>
      </c>
      <c r="AL40" s="376" t="str">
        <f t="shared" si="3"/>
        <v xml:space="preserve">CNY </v>
      </c>
      <c r="AM40" s="376">
        <f t="shared" si="4"/>
        <v>0</v>
      </c>
      <c r="AN40" s="391">
        <f t="shared" si="5"/>
        <v>0</v>
      </c>
      <c r="AO40" s="389"/>
      <c r="AP40" s="340"/>
      <c r="AQ40" s="340"/>
    </row>
    <row r="41" spans="1:133" ht="37.5" customHeight="1">
      <c r="A41" s="399" t="str">
        <f t="shared" si="6"/>
        <v>2023/02/01</v>
      </c>
      <c r="B41" s="339">
        <v>38</v>
      </c>
      <c r="C41" s="340"/>
      <c r="D41" s="367"/>
      <c r="E41" s="335"/>
      <c r="F41" s="335"/>
      <c r="G41" s="355"/>
      <c r="H41" s="335"/>
      <c r="I41" s="340"/>
      <c r="J41" s="353"/>
      <c r="K41" s="368"/>
      <c r="L41" s="336"/>
      <c r="M41" s="355"/>
      <c r="N41" s="355"/>
      <c r="O41" s="356"/>
      <c r="P41" s="337"/>
      <c r="Q41" s="337"/>
      <c r="R41" s="355"/>
      <c r="S41" s="336"/>
      <c r="T41" s="334" t="s">
        <v>169</v>
      </c>
      <c r="U41" s="336"/>
      <c r="V41" s="336"/>
      <c r="W41" s="336"/>
      <c r="X41" s="334" t="s">
        <v>170</v>
      </c>
      <c r="Y41" s="336"/>
      <c r="Z41" s="336"/>
      <c r="AA41" s="336"/>
      <c r="AB41" s="334" t="s">
        <v>169</v>
      </c>
      <c r="AC41" s="336"/>
      <c r="AD41" s="424"/>
      <c r="AE41" s="414">
        <f t="shared" si="1"/>
        <v>0</v>
      </c>
      <c r="AF41" s="356"/>
      <c r="AG41" s="375" t="s">
        <v>167</v>
      </c>
      <c r="AH41" s="375"/>
      <c r="AI41" s="375"/>
      <c r="AJ41" s="395"/>
      <c r="AK41" s="390">
        <f t="shared" si="2"/>
        <v>0</v>
      </c>
      <c r="AL41" s="376" t="str">
        <f t="shared" si="3"/>
        <v xml:space="preserve">CNY </v>
      </c>
      <c r="AM41" s="376">
        <f t="shared" si="4"/>
        <v>0</v>
      </c>
      <c r="AN41" s="391">
        <f t="shared" si="5"/>
        <v>0</v>
      </c>
      <c r="AO41" s="389"/>
      <c r="AP41" s="340"/>
      <c r="AQ41" s="340"/>
    </row>
    <row r="42" spans="1:133" ht="37.5" customHeight="1">
      <c r="A42" s="399" t="str">
        <f t="shared" si="6"/>
        <v>2023/02/01</v>
      </c>
      <c r="B42" s="339">
        <v>39</v>
      </c>
      <c r="C42" s="340"/>
      <c r="D42" s="367"/>
      <c r="E42" s="335"/>
      <c r="F42" s="335"/>
      <c r="G42" s="355"/>
      <c r="H42" s="335"/>
      <c r="I42" s="340"/>
      <c r="J42" s="353"/>
      <c r="K42" s="368"/>
      <c r="L42" s="336"/>
      <c r="M42" s="355"/>
      <c r="N42" s="355"/>
      <c r="O42" s="356"/>
      <c r="P42" s="337"/>
      <c r="Q42" s="337"/>
      <c r="R42" s="355"/>
      <c r="S42" s="336"/>
      <c r="T42" s="334" t="s">
        <v>169</v>
      </c>
      <c r="U42" s="336"/>
      <c r="V42" s="336"/>
      <c r="W42" s="336"/>
      <c r="X42" s="334" t="s">
        <v>170</v>
      </c>
      <c r="Y42" s="336"/>
      <c r="Z42" s="336"/>
      <c r="AA42" s="336"/>
      <c r="AB42" s="334" t="s">
        <v>169</v>
      </c>
      <c r="AC42" s="336"/>
      <c r="AD42" s="424"/>
      <c r="AE42" s="414">
        <f t="shared" si="1"/>
        <v>0</v>
      </c>
      <c r="AF42" s="356"/>
      <c r="AG42" s="375" t="s">
        <v>167</v>
      </c>
      <c r="AH42" s="375"/>
      <c r="AI42" s="375"/>
      <c r="AJ42" s="395"/>
      <c r="AK42" s="390">
        <f t="shared" si="2"/>
        <v>0</v>
      </c>
      <c r="AL42" s="376" t="str">
        <f t="shared" si="3"/>
        <v xml:space="preserve">CNY </v>
      </c>
      <c r="AM42" s="376">
        <f t="shared" si="4"/>
        <v>0</v>
      </c>
      <c r="AN42" s="391">
        <f t="shared" si="5"/>
        <v>0</v>
      </c>
      <c r="AO42" s="389"/>
      <c r="AP42" s="340"/>
      <c r="AQ42" s="340"/>
    </row>
    <row r="43" spans="1:133" ht="37.5" customHeight="1">
      <c r="A43" s="399" t="str">
        <f t="shared" si="6"/>
        <v>2023/02/01</v>
      </c>
      <c r="B43" s="339">
        <v>40</v>
      </c>
      <c r="C43" s="340"/>
      <c r="D43" s="367"/>
      <c r="E43" s="335"/>
      <c r="F43" s="335"/>
      <c r="G43" s="355"/>
      <c r="H43" s="335"/>
      <c r="I43" s="340"/>
      <c r="J43" s="353"/>
      <c r="K43" s="368"/>
      <c r="L43" s="336"/>
      <c r="M43" s="355"/>
      <c r="N43" s="355"/>
      <c r="O43" s="356"/>
      <c r="P43" s="337"/>
      <c r="Q43" s="355"/>
      <c r="R43" s="355"/>
      <c r="S43" s="336"/>
      <c r="T43" s="334" t="s">
        <v>169</v>
      </c>
      <c r="U43" s="336"/>
      <c r="V43" s="336"/>
      <c r="W43" s="336"/>
      <c r="X43" s="334" t="s">
        <v>170</v>
      </c>
      <c r="Y43" s="336"/>
      <c r="Z43" s="336"/>
      <c r="AA43" s="336"/>
      <c r="AB43" s="334" t="s">
        <v>169</v>
      </c>
      <c r="AC43" s="336"/>
      <c r="AD43" s="424"/>
      <c r="AE43" s="414">
        <f t="shared" si="1"/>
        <v>0</v>
      </c>
      <c r="AF43" s="356"/>
      <c r="AG43" s="375" t="s">
        <v>167</v>
      </c>
      <c r="AH43" s="375"/>
      <c r="AI43" s="375"/>
      <c r="AJ43" s="395"/>
      <c r="AK43" s="390">
        <f t="shared" si="2"/>
        <v>0</v>
      </c>
      <c r="AL43" s="376" t="str">
        <f t="shared" si="3"/>
        <v xml:space="preserve">CNY </v>
      </c>
      <c r="AM43" s="376">
        <f t="shared" si="4"/>
        <v>0</v>
      </c>
      <c r="AN43" s="391">
        <f t="shared" si="5"/>
        <v>0</v>
      </c>
      <c r="AO43" s="389"/>
      <c r="AP43" s="340"/>
      <c r="AQ43" s="340"/>
    </row>
    <row r="44" spans="1:133" ht="37.5" customHeight="1">
      <c r="A44" s="399" t="str">
        <f t="shared" si="6"/>
        <v>2023/02/01</v>
      </c>
      <c r="B44" s="339">
        <v>41</v>
      </c>
      <c r="C44" s="340"/>
      <c r="D44" s="367"/>
      <c r="E44" s="335"/>
      <c r="F44" s="335"/>
      <c r="G44" s="355"/>
      <c r="H44" s="335"/>
      <c r="I44" s="340"/>
      <c r="J44" s="353"/>
      <c r="K44" s="368"/>
      <c r="L44" s="336"/>
      <c r="M44" s="355"/>
      <c r="N44" s="355"/>
      <c r="O44" s="356"/>
      <c r="P44" s="337"/>
      <c r="Q44" s="355"/>
      <c r="R44" s="355"/>
      <c r="S44" s="336"/>
      <c r="T44" s="334" t="s">
        <v>169</v>
      </c>
      <c r="U44" s="336"/>
      <c r="V44" s="336"/>
      <c r="W44" s="336"/>
      <c r="X44" s="334" t="s">
        <v>170</v>
      </c>
      <c r="Y44" s="336"/>
      <c r="Z44" s="336"/>
      <c r="AA44" s="336"/>
      <c r="AB44" s="334" t="s">
        <v>169</v>
      </c>
      <c r="AC44" s="336"/>
      <c r="AD44" s="424"/>
      <c r="AE44" s="414">
        <f t="shared" si="1"/>
        <v>0</v>
      </c>
      <c r="AF44" s="356"/>
      <c r="AG44" s="375" t="s">
        <v>167</v>
      </c>
      <c r="AH44" s="375"/>
      <c r="AI44" s="375"/>
      <c r="AJ44" s="395"/>
      <c r="AK44" s="390">
        <f t="shared" si="2"/>
        <v>0</v>
      </c>
      <c r="AL44" s="376" t="str">
        <f t="shared" si="3"/>
        <v xml:space="preserve">CNY </v>
      </c>
      <c r="AM44" s="376">
        <f t="shared" si="4"/>
        <v>0</v>
      </c>
      <c r="AN44" s="391">
        <f t="shared" si="5"/>
        <v>0</v>
      </c>
      <c r="AO44" s="389"/>
      <c r="AP44" s="340"/>
      <c r="AQ44" s="340"/>
    </row>
    <row r="45" spans="1:133" ht="37.5" customHeight="1">
      <c r="A45" s="399" t="str">
        <f t="shared" si="6"/>
        <v>2023/02/01</v>
      </c>
      <c r="B45" s="339">
        <v>42</v>
      </c>
      <c r="C45" s="340"/>
      <c r="D45" s="367"/>
      <c r="E45" s="335"/>
      <c r="F45" s="335"/>
      <c r="G45" s="355"/>
      <c r="H45" s="335"/>
      <c r="I45" s="340"/>
      <c r="J45" s="353"/>
      <c r="K45" s="368"/>
      <c r="L45" s="336"/>
      <c r="M45" s="355"/>
      <c r="N45" s="355"/>
      <c r="O45" s="356"/>
      <c r="P45" s="337"/>
      <c r="Q45" s="355"/>
      <c r="R45" s="355"/>
      <c r="S45" s="336"/>
      <c r="T45" s="334" t="s">
        <v>169</v>
      </c>
      <c r="U45" s="336"/>
      <c r="V45" s="336"/>
      <c r="W45" s="336"/>
      <c r="X45" s="334" t="s">
        <v>170</v>
      </c>
      <c r="Y45" s="336"/>
      <c r="Z45" s="336"/>
      <c r="AA45" s="336"/>
      <c r="AB45" s="334" t="s">
        <v>169</v>
      </c>
      <c r="AC45" s="336"/>
      <c r="AD45" s="424"/>
      <c r="AE45" s="414">
        <f t="shared" si="1"/>
        <v>0</v>
      </c>
      <c r="AF45" s="356"/>
      <c r="AG45" s="375" t="s">
        <v>167</v>
      </c>
      <c r="AH45" s="375"/>
      <c r="AI45" s="375"/>
      <c r="AJ45" s="395"/>
      <c r="AK45" s="390">
        <f t="shared" si="2"/>
        <v>0</v>
      </c>
      <c r="AL45" s="376" t="str">
        <f t="shared" si="3"/>
        <v xml:space="preserve">CNY </v>
      </c>
      <c r="AM45" s="376">
        <f t="shared" si="4"/>
        <v>0</v>
      </c>
      <c r="AN45" s="391">
        <f t="shared" si="5"/>
        <v>0</v>
      </c>
      <c r="AO45" s="389"/>
      <c r="AP45" s="340"/>
      <c r="AQ45" s="340"/>
    </row>
    <row r="46" spans="1:133" ht="37.5" customHeight="1">
      <c r="A46" s="399" t="str">
        <f t="shared" si="6"/>
        <v>2023/02/01</v>
      </c>
      <c r="B46" s="339">
        <v>43</v>
      </c>
      <c r="C46" s="340"/>
      <c r="D46" s="367"/>
      <c r="E46" s="335"/>
      <c r="F46" s="335"/>
      <c r="G46" s="355"/>
      <c r="H46" s="335"/>
      <c r="I46" s="340"/>
      <c r="J46" s="353"/>
      <c r="K46" s="368"/>
      <c r="L46" s="336"/>
      <c r="M46" s="355"/>
      <c r="N46" s="355"/>
      <c r="O46" s="356"/>
      <c r="P46" s="337"/>
      <c r="Q46" s="355"/>
      <c r="R46" s="355"/>
      <c r="S46" s="336"/>
      <c r="T46" s="334" t="s">
        <v>169</v>
      </c>
      <c r="U46" s="336"/>
      <c r="V46" s="336"/>
      <c r="W46" s="336"/>
      <c r="X46" s="334" t="s">
        <v>170</v>
      </c>
      <c r="Y46" s="336"/>
      <c r="Z46" s="336"/>
      <c r="AA46" s="336"/>
      <c r="AB46" s="334" t="s">
        <v>169</v>
      </c>
      <c r="AC46" s="336"/>
      <c r="AD46" s="424"/>
      <c r="AE46" s="414">
        <f t="shared" si="1"/>
        <v>0</v>
      </c>
      <c r="AF46" s="356"/>
      <c r="AG46" s="375" t="s">
        <v>167</v>
      </c>
      <c r="AH46" s="375"/>
      <c r="AI46" s="375"/>
      <c r="AJ46" s="395"/>
      <c r="AK46" s="390">
        <f t="shared" si="2"/>
        <v>0</v>
      </c>
      <c r="AL46" s="376" t="str">
        <f t="shared" si="3"/>
        <v xml:space="preserve">CNY </v>
      </c>
      <c r="AM46" s="376">
        <f t="shared" si="4"/>
        <v>0</v>
      </c>
      <c r="AN46" s="391">
        <f t="shared" si="5"/>
        <v>0</v>
      </c>
      <c r="AO46" s="389"/>
      <c r="AP46" s="340"/>
      <c r="AQ46" s="340"/>
    </row>
    <row r="47" spans="1:133" ht="37.5" customHeight="1">
      <c r="A47" s="399" t="str">
        <f t="shared" si="6"/>
        <v>2023/02/01</v>
      </c>
      <c r="B47" s="339">
        <v>44</v>
      </c>
      <c r="C47" s="340"/>
      <c r="D47" s="367"/>
      <c r="E47" s="335"/>
      <c r="F47" s="335"/>
      <c r="G47" s="355"/>
      <c r="H47" s="335"/>
      <c r="I47" s="340"/>
      <c r="J47" s="353"/>
      <c r="K47" s="368"/>
      <c r="L47" s="336"/>
      <c r="M47" s="355"/>
      <c r="N47" s="355"/>
      <c r="O47" s="356"/>
      <c r="P47" s="337"/>
      <c r="Q47" s="355"/>
      <c r="R47" s="355"/>
      <c r="S47" s="336"/>
      <c r="T47" s="334" t="s">
        <v>169</v>
      </c>
      <c r="U47" s="336"/>
      <c r="V47" s="336"/>
      <c r="W47" s="336"/>
      <c r="X47" s="334" t="s">
        <v>170</v>
      </c>
      <c r="Y47" s="336"/>
      <c r="Z47" s="336"/>
      <c r="AA47" s="336"/>
      <c r="AB47" s="334" t="s">
        <v>169</v>
      </c>
      <c r="AC47" s="336"/>
      <c r="AD47" s="424"/>
      <c r="AE47" s="414">
        <f t="shared" si="1"/>
        <v>0</v>
      </c>
      <c r="AF47" s="356"/>
      <c r="AG47" s="375" t="s">
        <v>167</v>
      </c>
      <c r="AH47" s="375"/>
      <c r="AI47" s="375"/>
      <c r="AJ47" s="395"/>
      <c r="AK47" s="390">
        <f t="shared" si="2"/>
        <v>0</v>
      </c>
      <c r="AL47" s="376" t="str">
        <f t="shared" si="3"/>
        <v xml:space="preserve">CNY </v>
      </c>
      <c r="AM47" s="376">
        <f t="shared" si="4"/>
        <v>0</v>
      </c>
      <c r="AN47" s="391">
        <f t="shared" si="5"/>
        <v>0</v>
      </c>
      <c r="AO47" s="389"/>
      <c r="AP47" s="340"/>
      <c r="AQ47" s="340"/>
    </row>
    <row r="48" spans="1:133" ht="37.5" customHeight="1">
      <c r="A48" s="399" t="str">
        <f t="shared" si="6"/>
        <v>2023/02/01</v>
      </c>
      <c r="B48" s="339">
        <v>45</v>
      </c>
      <c r="C48" s="340"/>
      <c r="D48" s="367"/>
      <c r="E48" s="335"/>
      <c r="F48" s="335"/>
      <c r="G48" s="355"/>
      <c r="H48" s="335"/>
      <c r="I48" s="340"/>
      <c r="J48" s="353"/>
      <c r="K48" s="368"/>
      <c r="L48" s="336"/>
      <c r="M48" s="355"/>
      <c r="N48" s="355"/>
      <c r="O48" s="356"/>
      <c r="P48" s="337"/>
      <c r="Q48" s="355"/>
      <c r="R48" s="355"/>
      <c r="S48" s="336"/>
      <c r="T48" s="334" t="s">
        <v>169</v>
      </c>
      <c r="U48" s="336"/>
      <c r="V48" s="336"/>
      <c r="W48" s="336"/>
      <c r="X48" s="334" t="s">
        <v>170</v>
      </c>
      <c r="Y48" s="336"/>
      <c r="Z48" s="336"/>
      <c r="AA48" s="336"/>
      <c r="AB48" s="334" t="s">
        <v>169</v>
      </c>
      <c r="AC48" s="336"/>
      <c r="AD48" s="424"/>
      <c r="AE48" s="414">
        <f t="shared" si="1"/>
        <v>0</v>
      </c>
      <c r="AF48" s="356"/>
      <c r="AG48" s="375" t="s">
        <v>167</v>
      </c>
      <c r="AH48" s="375"/>
      <c r="AI48" s="375"/>
      <c r="AJ48" s="395"/>
      <c r="AK48" s="390">
        <f t="shared" si="2"/>
        <v>0</v>
      </c>
      <c r="AL48" s="376" t="str">
        <f t="shared" si="3"/>
        <v xml:space="preserve">CNY </v>
      </c>
      <c r="AM48" s="376">
        <f t="shared" si="4"/>
        <v>0</v>
      </c>
      <c r="AN48" s="391">
        <f t="shared" si="5"/>
        <v>0</v>
      </c>
      <c r="AO48" s="389"/>
      <c r="AP48" s="340"/>
      <c r="AQ48" s="340"/>
    </row>
    <row r="49" spans="1:43" ht="37.5" customHeight="1">
      <c r="A49" s="399" t="str">
        <f t="shared" si="6"/>
        <v>2023/02/01</v>
      </c>
      <c r="B49" s="339">
        <v>46</v>
      </c>
      <c r="C49" s="340"/>
      <c r="D49" s="367"/>
      <c r="E49" s="335"/>
      <c r="F49" s="335"/>
      <c r="G49" s="355"/>
      <c r="H49" s="335"/>
      <c r="I49" s="340"/>
      <c r="J49" s="353"/>
      <c r="K49" s="368"/>
      <c r="L49" s="336"/>
      <c r="M49" s="355"/>
      <c r="N49" s="355"/>
      <c r="O49" s="356"/>
      <c r="P49" s="355"/>
      <c r="Q49" s="355"/>
      <c r="R49" s="355"/>
      <c r="S49" s="336"/>
      <c r="T49" s="334" t="s">
        <v>169</v>
      </c>
      <c r="U49" s="336"/>
      <c r="V49" s="336"/>
      <c r="W49" s="336"/>
      <c r="X49" s="334" t="s">
        <v>170</v>
      </c>
      <c r="Y49" s="336"/>
      <c r="Z49" s="336"/>
      <c r="AA49" s="336"/>
      <c r="AB49" s="334" t="s">
        <v>169</v>
      </c>
      <c r="AC49" s="336"/>
      <c r="AD49" s="424"/>
      <c r="AE49" s="414">
        <f t="shared" si="1"/>
        <v>0</v>
      </c>
      <c r="AF49" s="356"/>
      <c r="AG49" s="375" t="s">
        <v>167</v>
      </c>
      <c r="AH49" s="375"/>
      <c r="AI49" s="375"/>
      <c r="AJ49" s="395"/>
      <c r="AK49" s="390">
        <f t="shared" si="2"/>
        <v>0</v>
      </c>
      <c r="AL49" s="376" t="str">
        <f t="shared" si="3"/>
        <v xml:space="preserve">CNY </v>
      </c>
      <c r="AM49" s="376">
        <f t="shared" si="4"/>
        <v>0</v>
      </c>
      <c r="AN49" s="391">
        <f t="shared" si="5"/>
        <v>0</v>
      </c>
      <c r="AO49" s="389"/>
      <c r="AP49" s="340"/>
      <c r="AQ49" s="340"/>
    </row>
    <row r="50" spans="1:43" ht="37.5" customHeight="1">
      <c r="A50" s="399" t="str">
        <f t="shared" si="6"/>
        <v>2023/02/01</v>
      </c>
      <c r="B50" s="339">
        <v>47</v>
      </c>
      <c r="C50" s="340"/>
      <c r="D50" s="367"/>
      <c r="E50" s="335"/>
      <c r="F50" s="335"/>
      <c r="G50" s="355"/>
      <c r="H50" s="335"/>
      <c r="I50" s="340"/>
      <c r="J50" s="353"/>
      <c r="K50" s="368"/>
      <c r="L50" s="336"/>
      <c r="M50" s="355"/>
      <c r="N50" s="355"/>
      <c r="O50" s="356"/>
      <c r="P50" s="355"/>
      <c r="Q50" s="355"/>
      <c r="R50" s="355"/>
      <c r="S50" s="336"/>
      <c r="T50" s="334" t="s">
        <v>169</v>
      </c>
      <c r="U50" s="336"/>
      <c r="V50" s="336"/>
      <c r="W50" s="336"/>
      <c r="X50" s="334" t="s">
        <v>170</v>
      </c>
      <c r="Y50" s="336"/>
      <c r="Z50" s="336"/>
      <c r="AA50" s="336"/>
      <c r="AB50" s="334" t="s">
        <v>169</v>
      </c>
      <c r="AC50" s="336"/>
      <c r="AD50" s="424"/>
      <c r="AE50" s="414">
        <f t="shared" si="1"/>
        <v>0</v>
      </c>
      <c r="AF50" s="356"/>
      <c r="AG50" s="375" t="s">
        <v>167</v>
      </c>
      <c r="AH50" s="375"/>
      <c r="AI50" s="375"/>
      <c r="AJ50" s="395"/>
      <c r="AK50" s="390">
        <f t="shared" si="2"/>
        <v>0</v>
      </c>
      <c r="AL50" s="376" t="str">
        <f t="shared" si="3"/>
        <v xml:space="preserve">CNY </v>
      </c>
      <c r="AM50" s="376">
        <f t="shared" si="4"/>
        <v>0</v>
      </c>
      <c r="AN50" s="391">
        <f t="shared" si="5"/>
        <v>0</v>
      </c>
      <c r="AO50" s="389"/>
      <c r="AP50" s="340"/>
      <c r="AQ50" s="340"/>
    </row>
    <row r="51" spans="1:43" ht="37.5" customHeight="1">
      <c r="A51" s="399" t="str">
        <f t="shared" si="6"/>
        <v>2023/02/01</v>
      </c>
      <c r="B51" s="339">
        <v>48</v>
      </c>
      <c r="C51" s="340"/>
      <c r="D51" s="367"/>
      <c r="E51" s="335"/>
      <c r="F51" s="335"/>
      <c r="G51" s="355"/>
      <c r="H51" s="335"/>
      <c r="I51" s="340"/>
      <c r="J51" s="353"/>
      <c r="K51" s="368"/>
      <c r="L51" s="336"/>
      <c r="M51" s="355"/>
      <c r="N51" s="355"/>
      <c r="O51" s="356"/>
      <c r="P51" s="355"/>
      <c r="Q51" s="355"/>
      <c r="R51" s="355"/>
      <c r="S51" s="336"/>
      <c r="T51" s="334" t="s">
        <v>169</v>
      </c>
      <c r="U51" s="336"/>
      <c r="V51" s="336"/>
      <c r="W51" s="336"/>
      <c r="X51" s="334" t="s">
        <v>170</v>
      </c>
      <c r="Y51" s="336"/>
      <c r="Z51" s="336"/>
      <c r="AA51" s="336"/>
      <c r="AB51" s="334" t="s">
        <v>169</v>
      </c>
      <c r="AC51" s="336"/>
      <c r="AD51" s="424"/>
      <c r="AE51" s="414">
        <f t="shared" si="1"/>
        <v>0</v>
      </c>
      <c r="AF51" s="356"/>
      <c r="AG51" s="375" t="s">
        <v>167</v>
      </c>
      <c r="AH51" s="375"/>
      <c r="AI51" s="375"/>
      <c r="AJ51" s="395"/>
      <c r="AK51" s="390">
        <f t="shared" si="2"/>
        <v>0</v>
      </c>
      <c r="AL51" s="376" t="str">
        <f t="shared" si="3"/>
        <v xml:space="preserve">CNY </v>
      </c>
      <c r="AM51" s="376">
        <f t="shared" si="4"/>
        <v>0</v>
      </c>
      <c r="AN51" s="391">
        <f t="shared" si="5"/>
        <v>0</v>
      </c>
      <c r="AO51" s="389"/>
      <c r="AP51" s="340"/>
      <c r="AQ51" s="340"/>
    </row>
    <row r="52" spans="1:43" ht="37.5" customHeight="1">
      <c r="A52" s="399" t="str">
        <f t="shared" si="6"/>
        <v>2023/02/01</v>
      </c>
      <c r="B52" s="339">
        <v>49</v>
      </c>
      <c r="C52" s="340"/>
      <c r="D52" s="367"/>
      <c r="E52" s="335"/>
      <c r="F52" s="335"/>
      <c r="G52" s="355"/>
      <c r="H52" s="335"/>
      <c r="I52" s="340"/>
      <c r="J52" s="353"/>
      <c r="K52" s="368"/>
      <c r="L52" s="336"/>
      <c r="M52" s="355"/>
      <c r="N52" s="355"/>
      <c r="O52" s="356"/>
      <c r="P52" s="355"/>
      <c r="Q52" s="355"/>
      <c r="R52" s="355"/>
      <c r="S52" s="336"/>
      <c r="T52" s="334" t="s">
        <v>169</v>
      </c>
      <c r="U52" s="336"/>
      <c r="V52" s="336"/>
      <c r="W52" s="336"/>
      <c r="X52" s="334" t="s">
        <v>170</v>
      </c>
      <c r="Y52" s="336"/>
      <c r="Z52" s="336"/>
      <c r="AA52" s="336"/>
      <c r="AB52" s="334" t="s">
        <v>169</v>
      </c>
      <c r="AC52" s="336"/>
      <c r="AD52" s="424"/>
      <c r="AE52" s="414">
        <f t="shared" si="1"/>
        <v>0</v>
      </c>
      <c r="AF52" s="356"/>
      <c r="AG52" s="375" t="s">
        <v>167</v>
      </c>
      <c r="AH52" s="375"/>
      <c r="AI52" s="375"/>
      <c r="AJ52" s="395"/>
      <c r="AK52" s="390">
        <f t="shared" si="2"/>
        <v>0</v>
      </c>
      <c r="AL52" s="376" t="str">
        <f t="shared" si="3"/>
        <v xml:space="preserve">CNY </v>
      </c>
      <c r="AM52" s="376">
        <f t="shared" si="4"/>
        <v>0</v>
      </c>
      <c r="AN52" s="391">
        <f t="shared" si="5"/>
        <v>0</v>
      </c>
      <c r="AO52" s="389"/>
      <c r="AP52" s="340"/>
      <c r="AQ52" s="340"/>
    </row>
    <row r="53" spans="1:43" ht="37.5" customHeight="1" thickBot="1">
      <c r="A53" s="400" t="str">
        <f t="shared" si="6"/>
        <v>2023/02/01</v>
      </c>
      <c r="B53" s="401">
        <v>50</v>
      </c>
      <c r="C53" s="402"/>
      <c r="D53" s="403"/>
      <c r="E53" s="404"/>
      <c r="F53" s="335"/>
      <c r="G53" s="405"/>
      <c r="H53" s="404"/>
      <c r="I53" s="402"/>
      <c r="J53" s="406"/>
      <c r="K53" s="407"/>
      <c r="L53" s="408"/>
      <c r="M53" s="405"/>
      <c r="N53" s="405"/>
      <c r="O53" s="396"/>
      <c r="P53" s="405"/>
      <c r="Q53" s="405"/>
      <c r="R53" s="405"/>
      <c r="S53" s="336"/>
      <c r="T53" s="425" t="s">
        <v>169</v>
      </c>
      <c r="U53" s="408"/>
      <c r="V53" s="408"/>
      <c r="W53" s="336"/>
      <c r="X53" s="425" t="s">
        <v>170</v>
      </c>
      <c r="Y53" s="408"/>
      <c r="Z53" s="408"/>
      <c r="AA53" s="336"/>
      <c r="AB53" s="425" t="s">
        <v>169</v>
      </c>
      <c r="AC53" s="408"/>
      <c r="AD53" s="426"/>
      <c r="AE53" s="415">
        <f t="shared" si="1"/>
        <v>0</v>
      </c>
      <c r="AF53" s="396"/>
      <c r="AG53" s="397" t="s">
        <v>167</v>
      </c>
      <c r="AH53" s="397"/>
      <c r="AI53" s="397"/>
      <c r="AJ53" s="398"/>
      <c r="AK53" s="392">
        <f t="shared" si="2"/>
        <v>0</v>
      </c>
      <c r="AL53" s="393" t="str">
        <f t="shared" si="3"/>
        <v xml:space="preserve">CNY </v>
      </c>
      <c r="AM53" s="393">
        <f t="shared" si="4"/>
        <v>0</v>
      </c>
      <c r="AN53" s="394">
        <f t="shared" si="5"/>
        <v>0</v>
      </c>
      <c r="AO53" s="389"/>
      <c r="AP53" s="340"/>
      <c r="AQ53" s="340"/>
    </row>
    <row r="54" spans="1:43">
      <c r="A54" s="374"/>
    </row>
  </sheetData>
  <autoFilter ref="A3:AQ3"/>
  <mergeCells count="3">
    <mergeCell ref="AK2:AN2"/>
    <mergeCell ref="AE2:AJ2"/>
    <mergeCell ref="A2:AD2"/>
  </mergeCells>
  <phoneticPr fontId="2" type="noConversion"/>
  <dataValidations count="8">
    <dataValidation type="list" allowBlank="1" showInputMessage="1" showErrorMessage="1" sqref="AP4:AP26">
      <formula1>"是,否, "</formula1>
    </dataValidation>
    <dataValidation type="list" allowBlank="1" showInputMessage="1" showErrorMessage="1" sqref="L4:L53">
      <formula1>"1000,1001,1002,1003,1004,1005,1100,1200,1300,1400,1500"</formula1>
    </dataValidation>
    <dataValidation type="list" allowBlank="1" showInputMessage="1" showErrorMessage="1" sqref="C4:C53">
      <formula1>"新品,变更,国产化,增开模具,售后件"</formula1>
    </dataValidation>
    <dataValidation type="list" allowBlank="1" showInputMessage="1" showErrorMessage="1" sqref="E4:E53">
      <formula1>"CV,PS,AWD,E-Drive,DL,EP"</formula1>
    </dataValidation>
    <dataValidation type="list" allowBlank="1" showInputMessage="1" showErrorMessage="1" sqref="H4:H53">
      <formula1>"NBAQ,NBAS,其他"</formula1>
    </dataValidation>
    <dataValidation type="list" allowBlank="1" showInputMessage="1" showErrorMessage="1" sqref="V4:V53 Z4:Z53 AD4:AD53 AJ4:AJ53">
      <formula1>"N/A,3*3%,3*2%,3*1%,2*1%"</formula1>
    </dataValidation>
    <dataValidation type="list" allowBlank="1" showInputMessage="1" showErrorMessage="1" sqref="F4:F53">
      <formula1>"胡杨,沈震伯,宋博文,邬晶华,徐俊豪,印鹏,吴智慧,吴东峰,顾振刚,王旭东,骆思薇,马铮涛"</formula1>
    </dataValidation>
    <dataValidation type="list" allowBlank="1" showInputMessage="1" showErrorMessage="1" sqref="S3:S53 W4:W53 AA4:AA53">
      <formula1>#REF!</formula1>
    </dataValidation>
  </dataValidations>
  <pageMargins left="0.7" right="0.7" top="0.75" bottom="0.75" header="0.3" footer="0.3"/>
  <pageSetup paperSize="9"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14:formula1>
            <xm:f>SQ人员名单!$A$1:$A$20</xm:f>
          </x14:formula1>
          <xm:sqref>G4:G33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pane ySplit="1" topLeftCell="A30" activePane="bottomLeft" state="frozen"/>
      <selection pane="bottomLeft" activeCell="D38" sqref="D38"/>
    </sheetView>
  </sheetViews>
  <sheetFormatPr defaultRowHeight="16.5"/>
  <cols>
    <col min="1" max="1" width="11.26953125" style="385" bestFit="1" customWidth="1"/>
    <col min="2" max="2" width="11.26953125" style="383" bestFit="1" customWidth="1"/>
    <col min="3" max="3" width="6.08984375" style="386" customWidth="1"/>
    <col min="4" max="4" width="16.54296875" style="383" bestFit="1" customWidth="1"/>
    <col min="5" max="16384" width="8.7265625" style="388"/>
  </cols>
  <sheetData>
    <row r="1" spans="1:4" s="384" customFormat="1" ht="29">
      <c r="A1" s="409" t="s">
        <v>173</v>
      </c>
      <c r="B1" s="410" t="s">
        <v>178</v>
      </c>
      <c r="C1" s="382"/>
      <c r="D1" s="383"/>
    </row>
    <row r="2" spans="1:4" s="387" customFormat="1" ht="16.5" customHeight="1">
      <c r="A2" s="385">
        <v>1146</v>
      </c>
      <c r="B2" s="383" t="s">
        <v>175</v>
      </c>
      <c r="C2" s="386" t="s">
        <v>171</v>
      </c>
      <c r="D2" s="383" t="str">
        <f t="shared" ref="D2:D65" si="0">A2&amp; B2&amp;C2</f>
        <v>1146山力B级</v>
      </c>
    </row>
    <row r="3" spans="1:4">
      <c r="A3" s="385">
        <v>1149</v>
      </c>
      <c r="B3" s="383" t="s">
        <v>179</v>
      </c>
      <c r="C3" s="386" t="s">
        <v>180</v>
      </c>
      <c r="D3" s="383" t="str">
        <f t="shared" si="0"/>
        <v>1149温州长标B级</v>
      </c>
    </row>
    <row r="4" spans="1:4">
      <c r="A4" s="385">
        <v>1184</v>
      </c>
      <c r="B4" s="383" t="s">
        <v>176</v>
      </c>
      <c r="C4" s="386" t="s">
        <v>171</v>
      </c>
      <c r="D4" s="383" t="str">
        <f t="shared" si="0"/>
        <v>1184福州长榕B级</v>
      </c>
    </row>
    <row r="5" spans="1:4">
      <c r="A5" s="385">
        <v>1191</v>
      </c>
      <c r="B5" s="383" t="s">
        <v>177</v>
      </c>
      <c r="C5" s="386" t="s">
        <v>180</v>
      </c>
      <c r="D5" s="383" t="str">
        <f t="shared" si="0"/>
        <v>1191秋田B级</v>
      </c>
    </row>
    <row r="6" spans="1:4">
      <c r="A6" s="385">
        <v>1202</v>
      </c>
      <c r="B6" s="383" t="s">
        <v>181</v>
      </c>
      <c r="D6" s="383" t="str">
        <f t="shared" si="0"/>
        <v>1202众力</v>
      </c>
    </row>
    <row r="7" spans="1:4">
      <c r="A7" s="385">
        <v>1204</v>
      </c>
      <c r="B7" s="383" t="s">
        <v>182</v>
      </c>
      <c r="C7" s="386" t="s">
        <v>171</v>
      </c>
      <c r="D7" s="383" t="str">
        <f t="shared" si="0"/>
        <v>1204上海纳特B级</v>
      </c>
    </row>
    <row r="8" spans="1:4">
      <c r="A8" s="385">
        <v>1207</v>
      </c>
      <c r="B8" s="383" t="s">
        <v>183</v>
      </c>
      <c r="C8" s="386" t="s">
        <v>180</v>
      </c>
      <c r="D8" s="383" t="str">
        <f t="shared" si="0"/>
        <v>1207美利信B级</v>
      </c>
    </row>
    <row r="9" spans="1:4">
      <c r="A9" s="385">
        <v>1214</v>
      </c>
      <c r="B9" s="383" t="s">
        <v>184</v>
      </c>
      <c r="C9" s="386" t="s">
        <v>171</v>
      </c>
      <c r="D9" s="383" t="str">
        <f t="shared" si="0"/>
        <v>1214恩斯克B级</v>
      </c>
    </row>
    <row r="10" spans="1:4">
      <c r="A10" s="385">
        <v>1214</v>
      </c>
      <c r="B10" s="383" t="s">
        <v>185</v>
      </c>
      <c r="C10" s="386" t="s">
        <v>180</v>
      </c>
      <c r="D10" s="383" t="str">
        <f t="shared" si="0"/>
        <v>1214汉文B级</v>
      </c>
    </row>
    <row r="11" spans="1:4">
      <c r="A11" s="385">
        <v>1227</v>
      </c>
      <c r="B11" s="383" t="s">
        <v>186</v>
      </c>
      <c r="D11" s="383" t="str">
        <f t="shared" si="0"/>
        <v>1227河北昊方</v>
      </c>
    </row>
    <row r="12" spans="1:4">
      <c r="A12" s="385">
        <v>1304</v>
      </c>
      <c r="B12" s="383" t="s">
        <v>187</v>
      </c>
      <c r="C12" s="386" t="s">
        <v>180</v>
      </c>
      <c r="D12" s="383" t="str">
        <f t="shared" si="0"/>
        <v>1304上海奥城B级</v>
      </c>
    </row>
    <row r="13" spans="1:4">
      <c r="A13" s="385">
        <v>1371</v>
      </c>
      <c r="B13" s="383" t="s">
        <v>188</v>
      </c>
      <c r="C13" s="386" t="s">
        <v>171</v>
      </c>
      <c r="D13" s="383" t="str">
        <f t="shared" si="0"/>
        <v>1371青山B级</v>
      </c>
    </row>
    <row r="14" spans="1:4">
      <c r="A14" s="385">
        <v>1387</v>
      </c>
      <c r="B14" s="383" t="s">
        <v>189</v>
      </c>
      <c r="C14" s="386" t="s">
        <v>171</v>
      </c>
      <c r="D14" s="383" t="str">
        <f t="shared" si="0"/>
        <v>1387江阴纳康B级</v>
      </c>
    </row>
    <row r="15" spans="1:4">
      <c r="A15" s="385" t="s">
        <v>190</v>
      </c>
      <c r="B15" s="383" t="s">
        <v>191</v>
      </c>
      <c r="D15" s="383" t="str">
        <f t="shared" si="0"/>
        <v>1409浙江海龙电器</v>
      </c>
    </row>
    <row r="16" spans="1:4">
      <c r="A16" s="385">
        <v>2008</v>
      </c>
      <c r="B16" s="383" t="s">
        <v>192</v>
      </c>
      <c r="D16" s="383" t="str">
        <f t="shared" si="0"/>
        <v>2008欧梯克</v>
      </c>
    </row>
    <row r="17" spans="1:4">
      <c r="A17" s="385">
        <v>2011</v>
      </c>
      <c r="B17" s="383" t="s">
        <v>193</v>
      </c>
      <c r="C17" s="386" t="s">
        <v>171</v>
      </c>
      <c r="D17" s="383" t="str">
        <f t="shared" si="0"/>
        <v>2011前卫软木B级</v>
      </c>
    </row>
    <row r="18" spans="1:4">
      <c r="A18" s="385">
        <v>2032</v>
      </c>
      <c r="B18" s="383" t="s">
        <v>194</v>
      </c>
      <c r="C18" s="386" t="s">
        <v>171</v>
      </c>
      <c r="D18" s="383" t="str">
        <f t="shared" si="0"/>
        <v>2032振华B级</v>
      </c>
    </row>
    <row r="19" spans="1:4">
      <c r="A19" s="385">
        <v>2036</v>
      </c>
      <c r="B19" s="383" t="s">
        <v>195</v>
      </c>
      <c r="D19" s="383" t="str">
        <f t="shared" si="0"/>
        <v>2036亿龙</v>
      </c>
    </row>
    <row r="20" spans="1:4">
      <c r="A20" s="385">
        <v>2039</v>
      </c>
      <c r="B20" s="383" t="s">
        <v>196</v>
      </c>
      <c r="C20" s="386" t="s">
        <v>171</v>
      </c>
      <c r="D20" s="383" t="str">
        <f t="shared" si="0"/>
        <v>2039莱州长和B级</v>
      </c>
    </row>
    <row r="21" spans="1:4">
      <c r="A21" s="385">
        <v>2049</v>
      </c>
      <c r="B21" s="383" t="s">
        <v>197</v>
      </c>
      <c r="C21" s="386" t="s">
        <v>171</v>
      </c>
      <c r="D21" s="383" t="str">
        <f t="shared" si="0"/>
        <v>2049舍弗勒B级</v>
      </c>
    </row>
    <row r="22" spans="1:4">
      <c r="A22" s="385">
        <v>2063</v>
      </c>
      <c r="B22" s="383" t="s">
        <v>198</v>
      </c>
      <c r="C22" s="386" t="s">
        <v>171</v>
      </c>
      <c r="D22" s="383" t="str">
        <f t="shared" si="0"/>
        <v>2063东华B级</v>
      </c>
    </row>
    <row r="23" spans="1:4">
      <c r="A23" s="385">
        <v>2078</v>
      </c>
      <c r="B23" s="383" t="s">
        <v>199</v>
      </c>
      <c r="C23" s="386" t="s">
        <v>180</v>
      </c>
      <c r="D23" s="383" t="str">
        <f t="shared" si="0"/>
        <v>2078人本B级</v>
      </c>
    </row>
    <row r="24" spans="1:4">
      <c r="A24" s="385">
        <v>2090</v>
      </c>
      <c r="B24" s="383" t="s">
        <v>200</v>
      </c>
      <c r="D24" s="383" t="str">
        <f t="shared" si="0"/>
        <v>2090SACO</v>
      </c>
    </row>
    <row r="25" spans="1:4">
      <c r="A25" s="385">
        <v>2091</v>
      </c>
      <c r="B25" s="383" t="s">
        <v>201</v>
      </c>
      <c r="C25" s="386" t="s">
        <v>171</v>
      </c>
      <c r="D25" s="383" t="str">
        <f t="shared" si="0"/>
        <v>2091神昌B级</v>
      </c>
    </row>
    <row r="26" spans="1:4">
      <c r="A26" s="385">
        <v>2092</v>
      </c>
      <c r="B26" s="383" t="s">
        <v>202</v>
      </c>
      <c r="C26" s="386" t="s">
        <v>171</v>
      </c>
      <c r="D26" s="383" t="str">
        <f t="shared" si="0"/>
        <v>2092芜湖贝埃斯B级</v>
      </c>
    </row>
    <row r="27" spans="1:4">
      <c r="A27" s="385">
        <v>2094</v>
      </c>
      <c r="B27" s="383" t="s">
        <v>203</v>
      </c>
      <c r="D27" s="383" t="str">
        <f t="shared" si="0"/>
        <v>2094津田</v>
      </c>
    </row>
    <row r="28" spans="1:4">
      <c r="A28" s="385" t="s">
        <v>204</v>
      </c>
      <c r="B28" s="383" t="s">
        <v>205</v>
      </c>
      <c r="C28" s="386" t="s">
        <v>206</v>
      </c>
      <c r="D28" s="383" t="str">
        <f t="shared" si="0"/>
        <v>2095建和B级</v>
      </c>
    </row>
    <row r="29" spans="1:4">
      <c r="A29" s="385">
        <v>2096</v>
      </c>
      <c r="B29" s="383" t="s">
        <v>207</v>
      </c>
      <c r="C29" s="386" t="s">
        <v>171</v>
      </c>
      <c r="D29" s="383" t="str">
        <f t="shared" si="0"/>
        <v>2096萧山万里B级</v>
      </c>
    </row>
    <row r="30" spans="1:4">
      <c r="A30" s="385">
        <v>2120</v>
      </c>
      <c r="B30" s="383" t="s">
        <v>208</v>
      </c>
      <c r="C30" s="386" t="s">
        <v>180</v>
      </c>
      <c r="D30" s="383" t="str">
        <f t="shared" si="0"/>
        <v>2120瓦轴B级</v>
      </c>
    </row>
    <row r="31" spans="1:4">
      <c r="A31" s="385">
        <v>2126</v>
      </c>
      <c r="B31" s="383" t="s">
        <v>209</v>
      </c>
      <c r="C31" s="386" t="s">
        <v>180</v>
      </c>
      <c r="D31" s="383" t="str">
        <f t="shared" si="0"/>
        <v>2126华洋B级</v>
      </c>
    </row>
    <row r="32" spans="1:4">
      <c r="A32" s="385">
        <v>2210</v>
      </c>
      <c r="B32" s="383" t="s">
        <v>210</v>
      </c>
      <c r="C32" s="386" t="s">
        <v>180</v>
      </c>
      <c r="D32" s="383" t="str">
        <f t="shared" si="0"/>
        <v>2210内德B级</v>
      </c>
    </row>
    <row r="33" spans="1:4">
      <c r="A33" s="385" t="s">
        <v>211</v>
      </c>
      <c r="B33" s="383" t="s">
        <v>212</v>
      </c>
      <c r="D33" s="383" t="str">
        <f t="shared" si="0"/>
        <v>2512EDElMON</v>
      </c>
    </row>
    <row r="34" spans="1:4">
      <c r="A34" s="385">
        <v>2676</v>
      </c>
      <c r="B34" s="383" t="s">
        <v>213</v>
      </c>
      <c r="C34" s="386" t="s">
        <v>180</v>
      </c>
      <c r="D34" s="383" t="str">
        <f t="shared" si="0"/>
        <v>2676无锡新维特B级</v>
      </c>
    </row>
    <row r="35" spans="1:4">
      <c r="A35" s="385">
        <v>2678</v>
      </c>
      <c r="B35" s="383" t="s">
        <v>214</v>
      </c>
      <c r="C35" s="386" t="s">
        <v>171</v>
      </c>
      <c r="D35" s="383" t="str">
        <f t="shared" si="0"/>
        <v>2678星海天B级</v>
      </c>
    </row>
    <row r="36" spans="1:4">
      <c r="A36" s="385">
        <v>3054</v>
      </c>
      <c r="B36" s="383" t="s">
        <v>215</v>
      </c>
      <c r="C36" s="386" t="s">
        <v>180</v>
      </c>
      <c r="D36" s="383" t="str">
        <f t="shared" si="0"/>
        <v>3054腾励B级</v>
      </c>
    </row>
    <row r="37" spans="1:4">
      <c r="A37" s="385">
        <v>3104</v>
      </c>
      <c r="B37" s="383" t="s">
        <v>216</v>
      </c>
      <c r="C37" s="386" t="s">
        <v>171</v>
      </c>
      <c r="D37" s="383" t="str">
        <f t="shared" si="0"/>
        <v>3104理研B级</v>
      </c>
    </row>
    <row r="38" spans="1:4">
      <c r="A38" s="385">
        <v>3107</v>
      </c>
      <c r="B38" s="383" t="s">
        <v>217</v>
      </c>
      <c r="C38" s="386" t="s">
        <v>171</v>
      </c>
      <c r="D38" s="383" t="str">
        <f t="shared" si="0"/>
        <v>3107太平洋B级</v>
      </c>
    </row>
    <row r="39" spans="1:4">
      <c r="A39" s="385">
        <v>3112</v>
      </c>
      <c r="B39" s="383" t="s">
        <v>218</v>
      </c>
      <c r="C39" s="386" t="s">
        <v>180</v>
      </c>
      <c r="D39" s="383" t="str">
        <f t="shared" si="0"/>
        <v>3112创一B级</v>
      </c>
    </row>
    <row r="40" spans="1:4">
      <c r="A40" s="385">
        <v>3118</v>
      </c>
      <c r="B40" s="383" t="s">
        <v>219</v>
      </c>
      <c r="C40" s="386" t="s">
        <v>180</v>
      </c>
      <c r="D40" s="383" t="str">
        <f t="shared" si="0"/>
        <v>3118申达B级</v>
      </c>
    </row>
    <row r="41" spans="1:4">
      <c r="A41" s="385">
        <v>3127</v>
      </c>
      <c r="B41" s="383" t="s">
        <v>220</v>
      </c>
      <c r="C41" s="386" t="s">
        <v>206</v>
      </c>
      <c r="D41" s="383" t="str">
        <f t="shared" si="0"/>
        <v>3127格尔B级</v>
      </c>
    </row>
    <row r="42" spans="1:4">
      <c r="A42" s="385">
        <v>3303</v>
      </c>
      <c r="B42" s="383" t="s">
        <v>221</v>
      </c>
      <c r="C42" s="386" t="s">
        <v>171</v>
      </c>
      <c r="D42" s="383" t="str">
        <f t="shared" si="0"/>
        <v>3303卓越B级</v>
      </c>
    </row>
    <row r="43" spans="1:4">
      <c r="A43" s="385">
        <v>3310</v>
      </c>
      <c r="B43" s="383" t="s">
        <v>222</v>
      </c>
      <c r="D43" s="383" t="str">
        <f t="shared" si="0"/>
        <v>3310浦卓</v>
      </c>
    </row>
    <row r="44" spans="1:4">
      <c r="A44" s="385">
        <v>3336</v>
      </c>
      <c r="B44" s="383" t="s">
        <v>223</v>
      </c>
      <c r="C44" s="386" t="s">
        <v>171</v>
      </c>
      <c r="D44" s="383" t="str">
        <f t="shared" si="0"/>
        <v>3336德福B级</v>
      </c>
    </row>
    <row r="45" spans="1:4">
      <c r="A45" s="385">
        <v>3349</v>
      </c>
      <c r="B45" s="383" t="s">
        <v>224</v>
      </c>
      <c r="C45" s="386" t="s">
        <v>206</v>
      </c>
      <c r="D45" s="383" t="str">
        <f t="shared" si="0"/>
        <v>3349得乐名鑫B级</v>
      </c>
    </row>
    <row r="46" spans="1:4">
      <c r="A46" s="385">
        <v>3357</v>
      </c>
      <c r="B46" s="383" t="s">
        <v>225</v>
      </c>
      <c r="C46" s="386" t="s">
        <v>171</v>
      </c>
      <c r="D46" s="383" t="str">
        <f t="shared" si="0"/>
        <v>3357史派洛B级</v>
      </c>
    </row>
    <row r="47" spans="1:4">
      <c r="A47" s="385">
        <v>3379</v>
      </c>
      <c r="B47" s="383" t="s">
        <v>226</v>
      </c>
      <c r="C47" s="386" t="s">
        <v>171</v>
      </c>
      <c r="D47" s="383" t="str">
        <f t="shared" si="0"/>
        <v>3379博尔豪夫B级</v>
      </c>
    </row>
    <row r="48" spans="1:4">
      <c r="A48" s="385">
        <v>3388</v>
      </c>
      <c r="B48" s="411" t="s">
        <v>227</v>
      </c>
      <c r="C48" s="386" t="s">
        <v>180</v>
      </c>
      <c r="D48" s="383" t="str">
        <f t="shared" si="0"/>
        <v>3388慕贝尔B级</v>
      </c>
    </row>
    <row r="49" spans="1:4">
      <c r="A49" s="385">
        <v>3392</v>
      </c>
      <c r="B49" s="383" t="s">
        <v>228</v>
      </c>
      <c r="D49" s="383" t="str">
        <f t="shared" si="0"/>
        <v>3392泰崇</v>
      </c>
    </row>
    <row r="50" spans="1:4">
      <c r="A50" s="385">
        <v>3395</v>
      </c>
      <c r="B50" s="383" t="s">
        <v>229</v>
      </c>
      <c r="C50" s="386" t="s">
        <v>180</v>
      </c>
      <c r="D50" s="383" t="str">
        <f t="shared" si="0"/>
        <v>3395富川B级</v>
      </c>
    </row>
    <row r="51" spans="1:4">
      <c r="A51" s="385">
        <v>3395</v>
      </c>
      <c r="B51" s="383" t="s">
        <v>229</v>
      </c>
      <c r="C51" s="386" t="s">
        <v>180</v>
      </c>
      <c r="D51" s="383" t="str">
        <f t="shared" si="0"/>
        <v>3395富川B级</v>
      </c>
    </row>
    <row r="52" spans="1:4">
      <c r="A52" s="385">
        <v>3411</v>
      </c>
      <c r="B52" s="383" t="s">
        <v>230</v>
      </c>
      <c r="C52" s="386" t="s">
        <v>180</v>
      </c>
      <c r="D52" s="383" t="str">
        <f t="shared" si="0"/>
        <v>3411宗申B级</v>
      </c>
    </row>
    <row r="53" spans="1:4">
      <c r="A53" s="385">
        <v>3416</v>
      </c>
      <c r="B53" s="383" t="s">
        <v>231</v>
      </c>
      <c r="C53" s="386" t="s">
        <v>171</v>
      </c>
      <c r="D53" s="383" t="str">
        <f t="shared" si="0"/>
        <v>3416沪金B级</v>
      </c>
    </row>
    <row r="54" spans="1:4">
      <c r="A54" s="385">
        <v>3420</v>
      </c>
      <c r="B54" s="383" t="s">
        <v>232</v>
      </c>
      <c r="C54" s="386" t="s">
        <v>180</v>
      </c>
      <c r="D54" s="383" t="str">
        <f t="shared" si="0"/>
        <v>3420双环B级</v>
      </c>
    </row>
    <row r="55" spans="1:4">
      <c r="A55" s="385">
        <v>3422</v>
      </c>
      <c r="B55" s="383" t="s">
        <v>233</v>
      </c>
      <c r="C55" s="386" t="s">
        <v>180</v>
      </c>
      <c r="D55" s="383" t="str">
        <f t="shared" si="0"/>
        <v>3422凯翔B级</v>
      </c>
    </row>
    <row r="56" spans="1:4">
      <c r="A56" s="385">
        <v>3506</v>
      </c>
      <c r="B56" s="383" t="s">
        <v>234</v>
      </c>
      <c r="C56" s="386" t="s">
        <v>171</v>
      </c>
      <c r="D56" s="383" t="str">
        <f t="shared" si="0"/>
        <v>3506浙江卡环B级</v>
      </c>
    </row>
    <row r="57" spans="1:4">
      <c r="A57" s="385" t="s">
        <v>235</v>
      </c>
      <c r="B57" s="383" t="s">
        <v>236</v>
      </c>
      <c r="C57" s="386" t="s">
        <v>180</v>
      </c>
      <c r="D57" s="383" t="str">
        <f t="shared" si="0"/>
        <v>3510特瑞堡孝感B级</v>
      </c>
    </row>
    <row r="58" spans="1:4">
      <c r="A58" s="385">
        <v>3511</v>
      </c>
      <c r="B58" s="383" t="s">
        <v>237</v>
      </c>
      <c r="C58" s="386" t="s">
        <v>180</v>
      </c>
      <c r="D58" s="383" t="str">
        <f t="shared" si="0"/>
        <v>3511宝德B级</v>
      </c>
    </row>
    <row r="59" spans="1:4">
      <c r="A59" s="385">
        <v>4144</v>
      </c>
      <c r="B59" s="412" t="s">
        <v>238</v>
      </c>
      <c r="C59" s="386" t="s">
        <v>171</v>
      </c>
      <c r="D59" s="383" t="str">
        <f t="shared" si="0"/>
        <v>4144NachiB级</v>
      </c>
    </row>
    <row r="60" spans="1:4">
      <c r="A60" s="385">
        <v>5337</v>
      </c>
      <c r="B60" s="383" t="s">
        <v>239</v>
      </c>
      <c r="D60" s="383" t="str">
        <f t="shared" si="0"/>
        <v>5337慕盛</v>
      </c>
    </row>
    <row r="61" spans="1:4">
      <c r="A61" s="385">
        <v>5605</v>
      </c>
      <c r="B61" s="383" t="s">
        <v>240</v>
      </c>
      <c r="D61" s="383" t="str">
        <f t="shared" si="0"/>
        <v>5605燕隆</v>
      </c>
    </row>
    <row r="62" spans="1:4">
      <c r="A62" s="385">
        <v>7168</v>
      </c>
      <c r="B62" s="383" t="s">
        <v>241</v>
      </c>
      <c r="D62" s="383" t="str">
        <f t="shared" si="0"/>
        <v>7168亿泊</v>
      </c>
    </row>
    <row r="63" spans="1:4">
      <c r="A63" s="385" t="s">
        <v>242</v>
      </c>
      <c r="B63" s="383" t="s">
        <v>243</v>
      </c>
      <c r="C63" s="386" t="s">
        <v>180</v>
      </c>
      <c r="D63" s="383" t="str">
        <f t="shared" si="0"/>
        <v>2001恩福B级</v>
      </c>
    </row>
    <row r="64" spans="1:4">
      <c r="A64" s="385" t="s">
        <v>244</v>
      </c>
      <c r="B64" s="383" t="s">
        <v>245</v>
      </c>
      <c r="C64" s="386" t="s">
        <v>180</v>
      </c>
      <c r="D64" s="383" t="str">
        <f t="shared" si="0"/>
        <v>2019昆山神昌B级</v>
      </c>
    </row>
    <row r="65" spans="1:4">
      <c r="A65" s="385" t="s">
        <v>246</v>
      </c>
      <c r="B65" s="383" t="s">
        <v>247</v>
      </c>
      <c r="C65" s="386" t="s">
        <v>180</v>
      </c>
      <c r="D65" s="383" t="str">
        <f t="shared" si="0"/>
        <v>2054中鼎B级</v>
      </c>
    </row>
    <row r="66" spans="1:4">
      <c r="A66" s="385" t="s">
        <v>248</v>
      </c>
      <c r="B66" s="383" t="s">
        <v>249</v>
      </c>
      <c r="C66" s="386" t="s">
        <v>180</v>
      </c>
      <c r="D66" s="383" t="str">
        <f t="shared" ref="D66:D88" si="1">A66&amp; B66&amp;C66</f>
        <v>2064西泛诺斯B级</v>
      </c>
    </row>
    <row r="67" spans="1:4">
      <c r="A67" s="385" t="s">
        <v>250</v>
      </c>
      <c r="B67" s="383" t="s">
        <v>205</v>
      </c>
      <c r="C67" s="386" t="s">
        <v>180</v>
      </c>
      <c r="D67" s="383" t="str">
        <f t="shared" si="1"/>
        <v>2095建和B级</v>
      </c>
    </row>
    <row r="68" spans="1:4">
      <c r="A68" s="385" t="s">
        <v>251</v>
      </c>
      <c r="B68" s="383" t="s">
        <v>252</v>
      </c>
      <c r="C68" s="386" t="s">
        <v>180</v>
      </c>
      <c r="D68" s="383" t="str">
        <f t="shared" si="1"/>
        <v>2503E ARTECAB级</v>
      </c>
    </row>
    <row r="69" spans="1:4">
      <c r="A69" s="385" t="s">
        <v>253</v>
      </c>
      <c r="B69" s="383" t="s">
        <v>254</v>
      </c>
      <c r="C69" s="386" t="s">
        <v>180</v>
      </c>
      <c r="D69" s="383" t="str">
        <f t="shared" si="1"/>
        <v>2684捷素格特B级</v>
      </c>
    </row>
    <row r="70" spans="1:4">
      <c r="A70" s="385" t="s">
        <v>255</v>
      </c>
      <c r="B70" s="383" t="s">
        <v>256</v>
      </c>
      <c r="C70" s="386" t="s">
        <v>180</v>
      </c>
      <c r="D70" s="383" t="str">
        <f t="shared" si="1"/>
        <v>3356环宇东海B级</v>
      </c>
    </row>
    <row r="71" spans="1:4">
      <c r="A71" s="385" t="s">
        <v>257</v>
      </c>
      <c r="B71" s="383" t="s">
        <v>258</v>
      </c>
      <c r="C71" s="386" t="s">
        <v>180</v>
      </c>
      <c r="D71" s="383" t="str">
        <f t="shared" si="1"/>
        <v>3423碧海B级</v>
      </c>
    </row>
    <row r="72" spans="1:4">
      <c r="A72" s="385" t="s">
        <v>259</v>
      </c>
      <c r="B72" s="383" t="s">
        <v>260</v>
      </c>
      <c r="C72" s="386" t="s">
        <v>180</v>
      </c>
      <c r="D72" s="383" t="str">
        <f t="shared" si="1"/>
        <v>3515瑞普B级</v>
      </c>
    </row>
    <row r="73" spans="1:4">
      <c r="A73" s="385" t="s">
        <v>261</v>
      </c>
      <c r="B73" s="383" t="s">
        <v>262</v>
      </c>
      <c r="D73" s="383" t="str">
        <f t="shared" si="1"/>
        <v>4230EMPE</v>
      </c>
    </row>
    <row r="74" spans="1:4">
      <c r="A74" s="385" t="s">
        <v>172</v>
      </c>
      <c r="B74" s="383" t="s">
        <v>263</v>
      </c>
      <c r="C74" s="386" t="s">
        <v>180</v>
      </c>
      <c r="D74" s="383" t="str">
        <f t="shared" si="1"/>
        <v>TBD雷迪克B级</v>
      </c>
    </row>
    <row r="75" spans="1:4">
      <c r="B75" s="383" t="s">
        <v>264</v>
      </c>
      <c r="D75" s="383" t="str">
        <f t="shared" si="1"/>
        <v>安徽宁国</v>
      </c>
    </row>
    <row r="76" spans="1:4">
      <c r="B76" s="383" t="s">
        <v>265</v>
      </c>
      <c r="C76" s="386" t="s">
        <v>180</v>
      </c>
      <c r="D76" s="383" t="str">
        <f t="shared" si="1"/>
        <v>创精B级</v>
      </c>
    </row>
    <row r="77" spans="1:4">
      <c r="B77" s="383" t="s">
        <v>189</v>
      </c>
      <c r="C77" s="386" t="s">
        <v>180</v>
      </c>
      <c r="D77" s="383" t="str">
        <f t="shared" si="1"/>
        <v>江阴纳康B级</v>
      </c>
    </row>
    <row r="78" spans="1:4">
      <c r="B78" s="383" t="s">
        <v>266</v>
      </c>
      <c r="D78" s="383" t="str">
        <f t="shared" si="1"/>
        <v>鲤东精密</v>
      </c>
    </row>
    <row r="79" spans="1:4">
      <c r="B79" s="383" t="s">
        <v>267</v>
      </c>
      <c r="D79" s="383" t="str">
        <f t="shared" si="1"/>
        <v>立洲弹簧</v>
      </c>
    </row>
    <row r="80" spans="1:4">
      <c r="B80" s="383" t="s">
        <v>268</v>
      </c>
      <c r="D80" s="383" t="str">
        <f t="shared" si="1"/>
        <v>群力</v>
      </c>
    </row>
    <row r="81" spans="2:4">
      <c r="B81" s="383" t="s">
        <v>269</v>
      </c>
      <c r="C81" s="386" t="s">
        <v>180</v>
      </c>
      <c r="D81" s="383" t="str">
        <f t="shared" si="1"/>
        <v>上齿B级</v>
      </c>
    </row>
    <row r="82" spans="2:4">
      <c r="B82" s="383" t="s">
        <v>270</v>
      </c>
      <c r="D82" s="383" t="str">
        <f t="shared" si="1"/>
        <v>厚茗金属</v>
      </c>
    </row>
    <row r="83" spans="2:4">
      <c r="B83" s="383" t="s">
        <v>271</v>
      </c>
      <c r="D83" s="383" t="str">
        <f t="shared" si="1"/>
        <v>苏州远野</v>
      </c>
    </row>
    <row r="84" spans="2:4">
      <c r="B84" s="383" t="s">
        <v>272</v>
      </c>
      <c r="D84" s="383" t="str">
        <f t="shared" si="1"/>
        <v>GKN 丹阳</v>
      </c>
    </row>
    <row r="85" spans="2:4">
      <c r="B85" s="383" t="s">
        <v>273</v>
      </c>
      <c r="D85" s="383" t="str">
        <f t="shared" si="1"/>
        <v>上汽粉末冶金</v>
      </c>
    </row>
    <row r="86" spans="2:4">
      <c r="B86" s="383" t="s">
        <v>274</v>
      </c>
      <c r="D86" s="383" t="str">
        <f t="shared" si="1"/>
        <v>南汇金众</v>
      </c>
    </row>
    <row r="87" spans="2:4">
      <c r="B87" s="383" t="s">
        <v>275</v>
      </c>
      <c r="D87" s="383" t="str">
        <f t="shared" si="1"/>
        <v>杭州志国</v>
      </c>
    </row>
    <row r="88" spans="2:4">
      <c r="B88" s="383" t="s">
        <v>276</v>
      </c>
      <c r="D88" s="383" t="str">
        <f t="shared" si="1"/>
        <v>杭州伟盈</v>
      </c>
    </row>
  </sheetData>
  <autoFilter ref="A1:D1">
    <sortState ref="A2:D83">
      <sortCondition ref="A1"/>
    </sortState>
  </autoFilter>
  <phoneticPr fontId="2" type="noConversion"/>
  <pageMargins left="0.7" right="0.7" top="0.75" bottom="0.75" header="0.3" footer="0.3"/>
  <customProperties>
    <customPr name="Epm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C13" sqref="C13"/>
    </sheetView>
  </sheetViews>
  <sheetFormatPr defaultRowHeight="14"/>
  <sheetData>
    <row r="1" spans="1:1" ht="14.5">
      <c r="A1" s="372" t="s">
        <v>144</v>
      </c>
    </row>
    <row r="2" spans="1:1" ht="14.5">
      <c r="A2" s="370" t="s">
        <v>145</v>
      </c>
    </row>
    <row r="3" spans="1:1" ht="14.5">
      <c r="A3" s="370" t="s">
        <v>146</v>
      </c>
    </row>
    <row r="4" spans="1:1" ht="14.5">
      <c r="A4" s="369" t="s">
        <v>147</v>
      </c>
    </row>
    <row r="5" spans="1:1" ht="14.5">
      <c r="A5" s="370" t="s">
        <v>148</v>
      </c>
    </row>
    <row r="6" spans="1:1" ht="14.5">
      <c r="A6" s="370" t="s">
        <v>149</v>
      </c>
    </row>
    <row r="7" spans="1:1" ht="14.5">
      <c r="A7" s="372" t="s">
        <v>154</v>
      </c>
    </row>
    <row r="8" spans="1:1" ht="14.5">
      <c r="A8" s="369" t="s">
        <v>157</v>
      </c>
    </row>
    <row r="9" spans="1:1" ht="14.5">
      <c r="A9" s="369" t="s">
        <v>150</v>
      </c>
    </row>
    <row r="10" spans="1:1" ht="14.5">
      <c r="A10" s="369" t="s">
        <v>151</v>
      </c>
    </row>
    <row r="11" spans="1:1" ht="14.5">
      <c r="A11" s="371" t="s">
        <v>152</v>
      </c>
    </row>
    <row r="12" spans="1:1" ht="14.5">
      <c r="A12" s="372" t="s">
        <v>153</v>
      </c>
    </row>
    <row r="13" spans="1:1" ht="14.5">
      <c r="A13" s="372" t="s">
        <v>156</v>
      </c>
    </row>
    <row r="14" spans="1:1" ht="14.5">
      <c r="A14" s="372" t="s">
        <v>155</v>
      </c>
    </row>
    <row r="15" spans="1:1" ht="14.5">
      <c r="A15" s="372" t="s">
        <v>158</v>
      </c>
    </row>
    <row r="16" spans="1:1" ht="14.5">
      <c r="A16" s="372" t="s">
        <v>159</v>
      </c>
    </row>
  </sheetData>
  <phoneticPr fontId="2" type="noConversion"/>
  <pageMargins left="0.7" right="0.7" top="0.75" bottom="0.75" header="0.3" footer="0.3"/>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88"/>
  <sheetViews>
    <sheetView showGridLines="0" topLeftCell="A34" zoomScale="90" workbookViewId="0">
      <selection activeCell="K62" sqref="K62"/>
    </sheetView>
  </sheetViews>
  <sheetFormatPr defaultColWidth="7.7265625" defaultRowHeight="13"/>
  <cols>
    <col min="1" max="1" width="20.453125" style="1" customWidth="1"/>
    <col min="2" max="2" width="9.453125" style="1" customWidth="1"/>
    <col min="3" max="3" width="14.08984375" style="1" bestFit="1" customWidth="1"/>
    <col min="4" max="4" width="7" style="1" customWidth="1"/>
    <col min="5" max="5" width="7.7265625" style="2" customWidth="1"/>
    <col min="6" max="6" width="8.08984375" style="1" customWidth="1"/>
    <col min="7" max="7" width="8.7265625" style="1" customWidth="1"/>
    <col min="8" max="9" width="9" style="1" bestFit="1" customWidth="1"/>
    <col min="10" max="10" width="8.90625" style="1" customWidth="1"/>
    <col min="11" max="11" width="7.453125" style="1" customWidth="1"/>
    <col min="12" max="12" width="12.26953125" style="1" customWidth="1"/>
    <col min="13" max="13" width="0.90625" style="1" customWidth="1"/>
    <col min="14" max="14" width="13.36328125" style="1" customWidth="1"/>
    <col min="15" max="15" width="5.36328125" style="1" customWidth="1"/>
    <col min="16" max="16" width="8.26953125" style="1" customWidth="1"/>
    <col min="17" max="256" width="7.7265625" style="1"/>
    <col min="257" max="257" width="20.453125" style="1" customWidth="1"/>
    <col min="258" max="258" width="9.453125" style="1" customWidth="1"/>
    <col min="259" max="259" width="14.08984375" style="1" bestFit="1" customWidth="1"/>
    <col min="260" max="260" width="7" style="1" customWidth="1"/>
    <col min="261" max="261" width="7.7265625" style="1" customWidth="1"/>
    <col min="262" max="262" width="8.08984375" style="1" customWidth="1"/>
    <col min="263" max="263" width="8.7265625" style="1" customWidth="1"/>
    <col min="264" max="265" width="9" style="1" bestFit="1" customWidth="1"/>
    <col min="266" max="266" width="8.90625" style="1" customWidth="1"/>
    <col min="267" max="267" width="7.453125" style="1" customWidth="1"/>
    <col min="268" max="268" width="12.26953125" style="1" customWidth="1"/>
    <col min="269" max="269" width="0.90625" style="1" customWidth="1"/>
    <col min="270" max="270" width="13.36328125" style="1" customWidth="1"/>
    <col min="271" max="271" width="5.36328125" style="1" customWidth="1"/>
    <col min="272" max="272" width="8.26953125" style="1" customWidth="1"/>
    <col min="273" max="512" width="7.7265625" style="1"/>
    <col min="513" max="513" width="20.453125" style="1" customWidth="1"/>
    <col min="514" max="514" width="9.453125" style="1" customWidth="1"/>
    <col min="515" max="515" width="14.08984375" style="1" bestFit="1" customWidth="1"/>
    <col min="516" max="516" width="7" style="1" customWidth="1"/>
    <col min="517" max="517" width="7.7265625" style="1" customWidth="1"/>
    <col min="518" max="518" width="8.08984375" style="1" customWidth="1"/>
    <col min="519" max="519" width="8.7265625" style="1" customWidth="1"/>
    <col min="520" max="521" width="9" style="1" bestFit="1" customWidth="1"/>
    <col min="522" max="522" width="8.90625" style="1" customWidth="1"/>
    <col min="523" max="523" width="7.453125" style="1" customWidth="1"/>
    <col min="524" max="524" width="12.26953125" style="1" customWidth="1"/>
    <col min="525" max="525" width="0.90625" style="1" customWidth="1"/>
    <col min="526" max="526" width="13.36328125" style="1" customWidth="1"/>
    <col min="527" max="527" width="5.36328125" style="1" customWidth="1"/>
    <col min="528" max="528" width="8.26953125" style="1" customWidth="1"/>
    <col min="529" max="768" width="7.7265625" style="1"/>
    <col min="769" max="769" width="20.453125" style="1" customWidth="1"/>
    <col min="770" max="770" width="9.453125" style="1" customWidth="1"/>
    <col min="771" max="771" width="14.08984375" style="1" bestFit="1" customWidth="1"/>
    <col min="772" max="772" width="7" style="1" customWidth="1"/>
    <col min="773" max="773" width="7.7265625" style="1" customWidth="1"/>
    <col min="774" max="774" width="8.08984375" style="1" customWidth="1"/>
    <col min="775" max="775" width="8.7265625" style="1" customWidth="1"/>
    <col min="776" max="777" width="9" style="1" bestFit="1" customWidth="1"/>
    <col min="778" max="778" width="8.90625" style="1" customWidth="1"/>
    <col min="779" max="779" width="7.453125" style="1" customWidth="1"/>
    <col min="780" max="780" width="12.26953125" style="1" customWidth="1"/>
    <col min="781" max="781" width="0.90625" style="1" customWidth="1"/>
    <col min="782" max="782" width="13.36328125" style="1" customWidth="1"/>
    <col min="783" max="783" width="5.36328125" style="1" customWidth="1"/>
    <col min="784" max="784" width="8.26953125" style="1" customWidth="1"/>
    <col min="785" max="1024" width="7.7265625" style="1"/>
    <col min="1025" max="1025" width="20.453125" style="1" customWidth="1"/>
    <col min="1026" max="1026" width="9.453125" style="1" customWidth="1"/>
    <col min="1027" max="1027" width="14.08984375" style="1" bestFit="1" customWidth="1"/>
    <col min="1028" max="1028" width="7" style="1" customWidth="1"/>
    <col min="1029" max="1029" width="7.7265625" style="1" customWidth="1"/>
    <col min="1030" max="1030" width="8.08984375" style="1" customWidth="1"/>
    <col min="1031" max="1031" width="8.7265625" style="1" customWidth="1"/>
    <col min="1032" max="1033" width="9" style="1" bestFit="1" customWidth="1"/>
    <col min="1034" max="1034" width="8.90625" style="1" customWidth="1"/>
    <col min="1035" max="1035" width="7.453125" style="1" customWidth="1"/>
    <col min="1036" max="1036" width="12.26953125" style="1" customWidth="1"/>
    <col min="1037" max="1037" width="0.90625" style="1" customWidth="1"/>
    <col min="1038" max="1038" width="13.36328125" style="1" customWidth="1"/>
    <col min="1039" max="1039" width="5.36328125" style="1" customWidth="1"/>
    <col min="1040" max="1040" width="8.26953125" style="1" customWidth="1"/>
    <col min="1041" max="1280" width="7.7265625" style="1"/>
    <col min="1281" max="1281" width="20.453125" style="1" customWidth="1"/>
    <col min="1282" max="1282" width="9.453125" style="1" customWidth="1"/>
    <col min="1283" max="1283" width="14.08984375" style="1" bestFit="1" customWidth="1"/>
    <col min="1284" max="1284" width="7" style="1" customWidth="1"/>
    <col min="1285" max="1285" width="7.7265625" style="1" customWidth="1"/>
    <col min="1286" max="1286" width="8.08984375" style="1" customWidth="1"/>
    <col min="1287" max="1287" width="8.7265625" style="1" customWidth="1"/>
    <col min="1288" max="1289" width="9" style="1" bestFit="1" customWidth="1"/>
    <col min="1290" max="1290" width="8.90625" style="1" customWidth="1"/>
    <col min="1291" max="1291" width="7.453125" style="1" customWidth="1"/>
    <col min="1292" max="1292" width="12.26953125" style="1" customWidth="1"/>
    <col min="1293" max="1293" width="0.90625" style="1" customWidth="1"/>
    <col min="1294" max="1294" width="13.36328125" style="1" customWidth="1"/>
    <col min="1295" max="1295" width="5.36328125" style="1" customWidth="1"/>
    <col min="1296" max="1296" width="8.26953125" style="1" customWidth="1"/>
    <col min="1297" max="1536" width="7.7265625" style="1"/>
    <col min="1537" max="1537" width="20.453125" style="1" customWidth="1"/>
    <col min="1538" max="1538" width="9.453125" style="1" customWidth="1"/>
    <col min="1539" max="1539" width="14.08984375" style="1" bestFit="1" customWidth="1"/>
    <col min="1540" max="1540" width="7" style="1" customWidth="1"/>
    <col min="1541" max="1541" width="7.7265625" style="1" customWidth="1"/>
    <col min="1542" max="1542" width="8.08984375" style="1" customWidth="1"/>
    <col min="1543" max="1543" width="8.7265625" style="1" customWidth="1"/>
    <col min="1544" max="1545" width="9" style="1" bestFit="1" customWidth="1"/>
    <col min="1546" max="1546" width="8.90625" style="1" customWidth="1"/>
    <col min="1547" max="1547" width="7.453125" style="1" customWidth="1"/>
    <col min="1548" max="1548" width="12.26953125" style="1" customWidth="1"/>
    <col min="1549" max="1549" width="0.90625" style="1" customWidth="1"/>
    <col min="1550" max="1550" width="13.36328125" style="1" customWidth="1"/>
    <col min="1551" max="1551" width="5.36328125" style="1" customWidth="1"/>
    <col min="1552" max="1552" width="8.26953125" style="1" customWidth="1"/>
    <col min="1553" max="1792" width="7.7265625" style="1"/>
    <col min="1793" max="1793" width="20.453125" style="1" customWidth="1"/>
    <col min="1794" max="1794" width="9.453125" style="1" customWidth="1"/>
    <col min="1795" max="1795" width="14.08984375" style="1" bestFit="1" customWidth="1"/>
    <col min="1796" max="1796" width="7" style="1" customWidth="1"/>
    <col min="1797" max="1797" width="7.7265625" style="1" customWidth="1"/>
    <col min="1798" max="1798" width="8.08984375" style="1" customWidth="1"/>
    <col min="1799" max="1799" width="8.7265625" style="1" customWidth="1"/>
    <col min="1800" max="1801" width="9" style="1" bestFit="1" customWidth="1"/>
    <col min="1802" max="1802" width="8.90625" style="1" customWidth="1"/>
    <col min="1803" max="1803" width="7.453125" style="1" customWidth="1"/>
    <col min="1804" max="1804" width="12.26953125" style="1" customWidth="1"/>
    <col min="1805" max="1805" width="0.90625" style="1" customWidth="1"/>
    <col min="1806" max="1806" width="13.36328125" style="1" customWidth="1"/>
    <col min="1807" max="1807" width="5.36328125" style="1" customWidth="1"/>
    <col min="1808" max="1808" width="8.26953125" style="1" customWidth="1"/>
    <col min="1809" max="2048" width="7.7265625" style="1"/>
    <col min="2049" max="2049" width="20.453125" style="1" customWidth="1"/>
    <col min="2050" max="2050" width="9.453125" style="1" customWidth="1"/>
    <col min="2051" max="2051" width="14.08984375" style="1" bestFit="1" customWidth="1"/>
    <col min="2052" max="2052" width="7" style="1" customWidth="1"/>
    <col min="2053" max="2053" width="7.7265625" style="1" customWidth="1"/>
    <col min="2054" max="2054" width="8.08984375" style="1" customWidth="1"/>
    <col min="2055" max="2055" width="8.7265625" style="1" customWidth="1"/>
    <col min="2056" max="2057" width="9" style="1" bestFit="1" customWidth="1"/>
    <col min="2058" max="2058" width="8.90625" style="1" customWidth="1"/>
    <col min="2059" max="2059" width="7.453125" style="1" customWidth="1"/>
    <col min="2060" max="2060" width="12.26953125" style="1" customWidth="1"/>
    <col min="2061" max="2061" width="0.90625" style="1" customWidth="1"/>
    <col min="2062" max="2062" width="13.36328125" style="1" customWidth="1"/>
    <col min="2063" max="2063" width="5.36328125" style="1" customWidth="1"/>
    <col min="2064" max="2064" width="8.26953125" style="1" customWidth="1"/>
    <col min="2065" max="2304" width="7.7265625" style="1"/>
    <col min="2305" max="2305" width="20.453125" style="1" customWidth="1"/>
    <col min="2306" max="2306" width="9.453125" style="1" customWidth="1"/>
    <col min="2307" max="2307" width="14.08984375" style="1" bestFit="1" customWidth="1"/>
    <col min="2308" max="2308" width="7" style="1" customWidth="1"/>
    <col min="2309" max="2309" width="7.7265625" style="1" customWidth="1"/>
    <col min="2310" max="2310" width="8.08984375" style="1" customWidth="1"/>
    <col min="2311" max="2311" width="8.7265625" style="1" customWidth="1"/>
    <col min="2312" max="2313" width="9" style="1" bestFit="1" customWidth="1"/>
    <col min="2314" max="2314" width="8.90625" style="1" customWidth="1"/>
    <col min="2315" max="2315" width="7.453125" style="1" customWidth="1"/>
    <col min="2316" max="2316" width="12.26953125" style="1" customWidth="1"/>
    <col min="2317" max="2317" width="0.90625" style="1" customWidth="1"/>
    <col min="2318" max="2318" width="13.36328125" style="1" customWidth="1"/>
    <col min="2319" max="2319" width="5.36328125" style="1" customWidth="1"/>
    <col min="2320" max="2320" width="8.26953125" style="1" customWidth="1"/>
    <col min="2321" max="2560" width="7.7265625" style="1"/>
    <col min="2561" max="2561" width="20.453125" style="1" customWidth="1"/>
    <col min="2562" max="2562" width="9.453125" style="1" customWidth="1"/>
    <col min="2563" max="2563" width="14.08984375" style="1" bestFit="1" customWidth="1"/>
    <col min="2564" max="2564" width="7" style="1" customWidth="1"/>
    <col min="2565" max="2565" width="7.7265625" style="1" customWidth="1"/>
    <col min="2566" max="2566" width="8.08984375" style="1" customWidth="1"/>
    <col min="2567" max="2567" width="8.7265625" style="1" customWidth="1"/>
    <col min="2568" max="2569" width="9" style="1" bestFit="1" customWidth="1"/>
    <col min="2570" max="2570" width="8.90625" style="1" customWidth="1"/>
    <col min="2571" max="2571" width="7.453125" style="1" customWidth="1"/>
    <col min="2572" max="2572" width="12.26953125" style="1" customWidth="1"/>
    <col min="2573" max="2573" width="0.90625" style="1" customWidth="1"/>
    <col min="2574" max="2574" width="13.36328125" style="1" customWidth="1"/>
    <col min="2575" max="2575" width="5.36328125" style="1" customWidth="1"/>
    <col min="2576" max="2576" width="8.26953125" style="1" customWidth="1"/>
    <col min="2577" max="2816" width="7.7265625" style="1"/>
    <col min="2817" max="2817" width="20.453125" style="1" customWidth="1"/>
    <col min="2818" max="2818" width="9.453125" style="1" customWidth="1"/>
    <col min="2819" max="2819" width="14.08984375" style="1" bestFit="1" customWidth="1"/>
    <col min="2820" max="2820" width="7" style="1" customWidth="1"/>
    <col min="2821" max="2821" width="7.7265625" style="1" customWidth="1"/>
    <col min="2822" max="2822" width="8.08984375" style="1" customWidth="1"/>
    <col min="2823" max="2823" width="8.7265625" style="1" customWidth="1"/>
    <col min="2824" max="2825" width="9" style="1" bestFit="1" customWidth="1"/>
    <col min="2826" max="2826" width="8.90625" style="1" customWidth="1"/>
    <col min="2827" max="2827" width="7.453125" style="1" customWidth="1"/>
    <col min="2828" max="2828" width="12.26953125" style="1" customWidth="1"/>
    <col min="2829" max="2829" width="0.90625" style="1" customWidth="1"/>
    <col min="2830" max="2830" width="13.36328125" style="1" customWidth="1"/>
    <col min="2831" max="2831" width="5.36328125" style="1" customWidth="1"/>
    <col min="2832" max="2832" width="8.26953125" style="1" customWidth="1"/>
    <col min="2833" max="3072" width="7.7265625" style="1"/>
    <col min="3073" max="3073" width="20.453125" style="1" customWidth="1"/>
    <col min="3074" max="3074" width="9.453125" style="1" customWidth="1"/>
    <col min="3075" max="3075" width="14.08984375" style="1" bestFit="1" customWidth="1"/>
    <col min="3076" max="3076" width="7" style="1" customWidth="1"/>
    <col min="3077" max="3077" width="7.7265625" style="1" customWidth="1"/>
    <col min="3078" max="3078" width="8.08984375" style="1" customWidth="1"/>
    <col min="3079" max="3079" width="8.7265625" style="1" customWidth="1"/>
    <col min="3080" max="3081" width="9" style="1" bestFit="1" customWidth="1"/>
    <col min="3082" max="3082" width="8.90625" style="1" customWidth="1"/>
    <col min="3083" max="3083" width="7.453125" style="1" customWidth="1"/>
    <col min="3084" max="3084" width="12.26953125" style="1" customWidth="1"/>
    <col min="3085" max="3085" width="0.90625" style="1" customWidth="1"/>
    <col min="3086" max="3086" width="13.36328125" style="1" customWidth="1"/>
    <col min="3087" max="3087" width="5.36328125" style="1" customWidth="1"/>
    <col min="3088" max="3088" width="8.26953125" style="1" customWidth="1"/>
    <col min="3089" max="3328" width="7.7265625" style="1"/>
    <col min="3329" max="3329" width="20.453125" style="1" customWidth="1"/>
    <col min="3330" max="3330" width="9.453125" style="1" customWidth="1"/>
    <col min="3331" max="3331" width="14.08984375" style="1" bestFit="1" customWidth="1"/>
    <col min="3332" max="3332" width="7" style="1" customWidth="1"/>
    <col min="3333" max="3333" width="7.7265625" style="1" customWidth="1"/>
    <col min="3334" max="3334" width="8.08984375" style="1" customWidth="1"/>
    <col min="3335" max="3335" width="8.7265625" style="1" customWidth="1"/>
    <col min="3336" max="3337" width="9" style="1" bestFit="1" customWidth="1"/>
    <col min="3338" max="3338" width="8.90625" style="1" customWidth="1"/>
    <col min="3339" max="3339" width="7.453125" style="1" customWidth="1"/>
    <col min="3340" max="3340" width="12.26953125" style="1" customWidth="1"/>
    <col min="3341" max="3341" width="0.90625" style="1" customWidth="1"/>
    <col min="3342" max="3342" width="13.36328125" style="1" customWidth="1"/>
    <col min="3343" max="3343" width="5.36328125" style="1" customWidth="1"/>
    <col min="3344" max="3344" width="8.26953125" style="1" customWidth="1"/>
    <col min="3345" max="3584" width="7.7265625" style="1"/>
    <col min="3585" max="3585" width="20.453125" style="1" customWidth="1"/>
    <col min="3586" max="3586" width="9.453125" style="1" customWidth="1"/>
    <col min="3587" max="3587" width="14.08984375" style="1" bestFit="1" customWidth="1"/>
    <col min="3588" max="3588" width="7" style="1" customWidth="1"/>
    <col min="3589" max="3589" width="7.7265625" style="1" customWidth="1"/>
    <col min="3590" max="3590" width="8.08984375" style="1" customWidth="1"/>
    <col min="3591" max="3591" width="8.7265625" style="1" customWidth="1"/>
    <col min="3592" max="3593" width="9" style="1" bestFit="1" customWidth="1"/>
    <col min="3594" max="3594" width="8.90625" style="1" customWidth="1"/>
    <col min="3595" max="3595" width="7.453125" style="1" customWidth="1"/>
    <col min="3596" max="3596" width="12.26953125" style="1" customWidth="1"/>
    <col min="3597" max="3597" width="0.90625" style="1" customWidth="1"/>
    <col min="3598" max="3598" width="13.36328125" style="1" customWidth="1"/>
    <col min="3599" max="3599" width="5.36328125" style="1" customWidth="1"/>
    <col min="3600" max="3600" width="8.26953125" style="1" customWidth="1"/>
    <col min="3601" max="3840" width="7.7265625" style="1"/>
    <col min="3841" max="3841" width="20.453125" style="1" customWidth="1"/>
    <col min="3842" max="3842" width="9.453125" style="1" customWidth="1"/>
    <col min="3843" max="3843" width="14.08984375" style="1" bestFit="1" customWidth="1"/>
    <col min="3844" max="3844" width="7" style="1" customWidth="1"/>
    <col min="3845" max="3845" width="7.7265625" style="1" customWidth="1"/>
    <col min="3846" max="3846" width="8.08984375" style="1" customWidth="1"/>
    <col min="3847" max="3847" width="8.7265625" style="1" customWidth="1"/>
    <col min="3848" max="3849" width="9" style="1" bestFit="1" customWidth="1"/>
    <col min="3850" max="3850" width="8.90625" style="1" customWidth="1"/>
    <col min="3851" max="3851" width="7.453125" style="1" customWidth="1"/>
    <col min="3852" max="3852" width="12.26953125" style="1" customWidth="1"/>
    <col min="3853" max="3853" width="0.90625" style="1" customWidth="1"/>
    <col min="3854" max="3854" width="13.36328125" style="1" customWidth="1"/>
    <col min="3855" max="3855" width="5.36328125" style="1" customWidth="1"/>
    <col min="3856" max="3856" width="8.26953125" style="1" customWidth="1"/>
    <col min="3857" max="4096" width="7.7265625" style="1"/>
    <col min="4097" max="4097" width="20.453125" style="1" customWidth="1"/>
    <col min="4098" max="4098" width="9.453125" style="1" customWidth="1"/>
    <col min="4099" max="4099" width="14.08984375" style="1" bestFit="1" customWidth="1"/>
    <col min="4100" max="4100" width="7" style="1" customWidth="1"/>
    <col min="4101" max="4101" width="7.7265625" style="1" customWidth="1"/>
    <col min="4102" max="4102" width="8.08984375" style="1" customWidth="1"/>
    <col min="4103" max="4103" width="8.7265625" style="1" customWidth="1"/>
    <col min="4104" max="4105" width="9" style="1" bestFit="1" customWidth="1"/>
    <col min="4106" max="4106" width="8.90625" style="1" customWidth="1"/>
    <col min="4107" max="4107" width="7.453125" style="1" customWidth="1"/>
    <col min="4108" max="4108" width="12.26953125" style="1" customWidth="1"/>
    <col min="4109" max="4109" width="0.90625" style="1" customWidth="1"/>
    <col min="4110" max="4110" width="13.36328125" style="1" customWidth="1"/>
    <col min="4111" max="4111" width="5.36328125" style="1" customWidth="1"/>
    <col min="4112" max="4112" width="8.26953125" style="1" customWidth="1"/>
    <col min="4113" max="4352" width="7.7265625" style="1"/>
    <col min="4353" max="4353" width="20.453125" style="1" customWidth="1"/>
    <col min="4354" max="4354" width="9.453125" style="1" customWidth="1"/>
    <col min="4355" max="4355" width="14.08984375" style="1" bestFit="1" customWidth="1"/>
    <col min="4356" max="4356" width="7" style="1" customWidth="1"/>
    <col min="4357" max="4357" width="7.7265625" style="1" customWidth="1"/>
    <col min="4358" max="4358" width="8.08984375" style="1" customWidth="1"/>
    <col min="4359" max="4359" width="8.7265625" style="1" customWidth="1"/>
    <col min="4360" max="4361" width="9" style="1" bestFit="1" customWidth="1"/>
    <col min="4362" max="4362" width="8.90625" style="1" customWidth="1"/>
    <col min="4363" max="4363" width="7.453125" style="1" customWidth="1"/>
    <col min="4364" max="4364" width="12.26953125" style="1" customWidth="1"/>
    <col min="4365" max="4365" width="0.90625" style="1" customWidth="1"/>
    <col min="4366" max="4366" width="13.36328125" style="1" customWidth="1"/>
    <col min="4367" max="4367" width="5.36328125" style="1" customWidth="1"/>
    <col min="4368" max="4368" width="8.26953125" style="1" customWidth="1"/>
    <col min="4369" max="4608" width="7.7265625" style="1"/>
    <col min="4609" max="4609" width="20.453125" style="1" customWidth="1"/>
    <col min="4610" max="4610" width="9.453125" style="1" customWidth="1"/>
    <col min="4611" max="4611" width="14.08984375" style="1" bestFit="1" customWidth="1"/>
    <col min="4612" max="4612" width="7" style="1" customWidth="1"/>
    <col min="4613" max="4613" width="7.7265625" style="1" customWidth="1"/>
    <col min="4614" max="4614" width="8.08984375" style="1" customWidth="1"/>
    <col min="4615" max="4615" width="8.7265625" style="1" customWidth="1"/>
    <col min="4616" max="4617" width="9" style="1" bestFit="1" customWidth="1"/>
    <col min="4618" max="4618" width="8.90625" style="1" customWidth="1"/>
    <col min="4619" max="4619" width="7.453125" style="1" customWidth="1"/>
    <col min="4620" max="4620" width="12.26953125" style="1" customWidth="1"/>
    <col min="4621" max="4621" width="0.90625" style="1" customWidth="1"/>
    <col min="4622" max="4622" width="13.36328125" style="1" customWidth="1"/>
    <col min="4623" max="4623" width="5.36328125" style="1" customWidth="1"/>
    <col min="4624" max="4624" width="8.26953125" style="1" customWidth="1"/>
    <col min="4625" max="4864" width="7.7265625" style="1"/>
    <col min="4865" max="4865" width="20.453125" style="1" customWidth="1"/>
    <col min="4866" max="4866" width="9.453125" style="1" customWidth="1"/>
    <col min="4867" max="4867" width="14.08984375" style="1" bestFit="1" customWidth="1"/>
    <col min="4868" max="4868" width="7" style="1" customWidth="1"/>
    <col min="4869" max="4869" width="7.7265625" style="1" customWidth="1"/>
    <col min="4870" max="4870" width="8.08984375" style="1" customWidth="1"/>
    <col min="4871" max="4871" width="8.7265625" style="1" customWidth="1"/>
    <col min="4872" max="4873" width="9" style="1" bestFit="1" customWidth="1"/>
    <col min="4874" max="4874" width="8.90625" style="1" customWidth="1"/>
    <col min="4875" max="4875" width="7.453125" style="1" customWidth="1"/>
    <col min="4876" max="4876" width="12.26953125" style="1" customWidth="1"/>
    <col min="4877" max="4877" width="0.90625" style="1" customWidth="1"/>
    <col min="4878" max="4878" width="13.36328125" style="1" customWidth="1"/>
    <col min="4879" max="4879" width="5.36328125" style="1" customWidth="1"/>
    <col min="4880" max="4880" width="8.26953125" style="1" customWidth="1"/>
    <col min="4881" max="5120" width="7.7265625" style="1"/>
    <col min="5121" max="5121" width="20.453125" style="1" customWidth="1"/>
    <col min="5122" max="5122" width="9.453125" style="1" customWidth="1"/>
    <col min="5123" max="5123" width="14.08984375" style="1" bestFit="1" customWidth="1"/>
    <col min="5124" max="5124" width="7" style="1" customWidth="1"/>
    <col min="5125" max="5125" width="7.7265625" style="1" customWidth="1"/>
    <col min="5126" max="5126" width="8.08984375" style="1" customWidth="1"/>
    <col min="5127" max="5127" width="8.7265625" style="1" customWidth="1"/>
    <col min="5128" max="5129" width="9" style="1" bestFit="1" customWidth="1"/>
    <col min="5130" max="5130" width="8.90625" style="1" customWidth="1"/>
    <col min="5131" max="5131" width="7.453125" style="1" customWidth="1"/>
    <col min="5132" max="5132" width="12.26953125" style="1" customWidth="1"/>
    <col min="5133" max="5133" width="0.90625" style="1" customWidth="1"/>
    <col min="5134" max="5134" width="13.36328125" style="1" customWidth="1"/>
    <col min="5135" max="5135" width="5.36328125" style="1" customWidth="1"/>
    <col min="5136" max="5136" width="8.26953125" style="1" customWidth="1"/>
    <col min="5137" max="5376" width="7.7265625" style="1"/>
    <col min="5377" max="5377" width="20.453125" style="1" customWidth="1"/>
    <col min="5378" max="5378" width="9.453125" style="1" customWidth="1"/>
    <col min="5379" max="5379" width="14.08984375" style="1" bestFit="1" customWidth="1"/>
    <col min="5380" max="5380" width="7" style="1" customWidth="1"/>
    <col min="5381" max="5381" width="7.7265625" style="1" customWidth="1"/>
    <col min="5382" max="5382" width="8.08984375" style="1" customWidth="1"/>
    <col min="5383" max="5383" width="8.7265625" style="1" customWidth="1"/>
    <col min="5384" max="5385" width="9" style="1" bestFit="1" customWidth="1"/>
    <col min="5386" max="5386" width="8.90625" style="1" customWidth="1"/>
    <col min="5387" max="5387" width="7.453125" style="1" customWidth="1"/>
    <col min="5388" max="5388" width="12.26953125" style="1" customWidth="1"/>
    <col min="5389" max="5389" width="0.90625" style="1" customWidth="1"/>
    <col min="5390" max="5390" width="13.36328125" style="1" customWidth="1"/>
    <col min="5391" max="5391" width="5.36328125" style="1" customWidth="1"/>
    <col min="5392" max="5392" width="8.26953125" style="1" customWidth="1"/>
    <col min="5393" max="5632" width="7.7265625" style="1"/>
    <col min="5633" max="5633" width="20.453125" style="1" customWidth="1"/>
    <col min="5634" max="5634" width="9.453125" style="1" customWidth="1"/>
    <col min="5635" max="5635" width="14.08984375" style="1" bestFit="1" customWidth="1"/>
    <col min="5636" max="5636" width="7" style="1" customWidth="1"/>
    <col min="5637" max="5637" width="7.7265625" style="1" customWidth="1"/>
    <col min="5638" max="5638" width="8.08984375" style="1" customWidth="1"/>
    <col min="5639" max="5639" width="8.7265625" style="1" customWidth="1"/>
    <col min="5640" max="5641" width="9" style="1" bestFit="1" customWidth="1"/>
    <col min="5642" max="5642" width="8.90625" style="1" customWidth="1"/>
    <col min="5643" max="5643" width="7.453125" style="1" customWidth="1"/>
    <col min="5644" max="5644" width="12.26953125" style="1" customWidth="1"/>
    <col min="5645" max="5645" width="0.90625" style="1" customWidth="1"/>
    <col min="5646" max="5646" width="13.36328125" style="1" customWidth="1"/>
    <col min="5647" max="5647" width="5.36328125" style="1" customWidth="1"/>
    <col min="5648" max="5648" width="8.26953125" style="1" customWidth="1"/>
    <col min="5649" max="5888" width="7.7265625" style="1"/>
    <col min="5889" max="5889" width="20.453125" style="1" customWidth="1"/>
    <col min="5890" max="5890" width="9.453125" style="1" customWidth="1"/>
    <col min="5891" max="5891" width="14.08984375" style="1" bestFit="1" customWidth="1"/>
    <col min="5892" max="5892" width="7" style="1" customWidth="1"/>
    <col min="5893" max="5893" width="7.7265625" style="1" customWidth="1"/>
    <col min="5894" max="5894" width="8.08984375" style="1" customWidth="1"/>
    <col min="5895" max="5895" width="8.7265625" style="1" customWidth="1"/>
    <col min="5896" max="5897" width="9" style="1" bestFit="1" customWidth="1"/>
    <col min="5898" max="5898" width="8.90625" style="1" customWidth="1"/>
    <col min="5899" max="5899" width="7.453125" style="1" customWidth="1"/>
    <col min="5900" max="5900" width="12.26953125" style="1" customWidth="1"/>
    <col min="5901" max="5901" width="0.90625" style="1" customWidth="1"/>
    <col min="5902" max="5902" width="13.36328125" style="1" customWidth="1"/>
    <col min="5903" max="5903" width="5.36328125" style="1" customWidth="1"/>
    <col min="5904" max="5904" width="8.26953125" style="1" customWidth="1"/>
    <col min="5905" max="6144" width="7.7265625" style="1"/>
    <col min="6145" max="6145" width="20.453125" style="1" customWidth="1"/>
    <col min="6146" max="6146" width="9.453125" style="1" customWidth="1"/>
    <col min="6147" max="6147" width="14.08984375" style="1" bestFit="1" customWidth="1"/>
    <col min="6148" max="6148" width="7" style="1" customWidth="1"/>
    <col min="6149" max="6149" width="7.7265625" style="1" customWidth="1"/>
    <col min="6150" max="6150" width="8.08984375" style="1" customWidth="1"/>
    <col min="6151" max="6151" width="8.7265625" style="1" customWidth="1"/>
    <col min="6152" max="6153" width="9" style="1" bestFit="1" customWidth="1"/>
    <col min="6154" max="6154" width="8.90625" style="1" customWidth="1"/>
    <col min="6155" max="6155" width="7.453125" style="1" customWidth="1"/>
    <col min="6156" max="6156" width="12.26953125" style="1" customWidth="1"/>
    <col min="6157" max="6157" width="0.90625" style="1" customWidth="1"/>
    <col min="6158" max="6158" width="13.36328125" style="1" customWidth="1"/>
    <col min="6159" max="6159" width="5.36328125" style="1" customWidth="1"/>
    <col min="6160" max="6160" width="8.26953125" style="1" customWidth="1"/>
    <col min="6161" max="6400" width="7.7265625" style="1"/>
    <col min="6401" max="6401" width="20.453125" style="1" customWidth="1"/>
    <col min="6402" max="6402" width="9.453125" style="1" customWidth="1"/>
    <col min="6403" max="6403" width="14.08984375" style="1" bestFit="1" customWidth="1"/>
    <col min="6404" max="6404" width="7" style="1" customWidth="1"/>
    <col min="6405" max="6405" width="7.7265625" style="1" customWidth="1"/>
    <col min="6406" max="6406" width="8.08984375" style="1" customWidth="1"/>
    <col min="6407" max="6407" width="8.7265625" style="1" customWidth="1"/>
    <col min="6408" max="6409" width="9" style="1" bestFit="1" customWidth="1"/>
    <col min="6410" max="6410" width="8.90625" style="1" customWidth="1"/>
    <col min="6411" max="6411" width="7.453125" style="1" customWidth="1"/>
    <col min="6412" max="6412" width="12.26953125" style="1" customWidth="1"/>
    <col min="6413" max="6413" width="0.90625" style="1" customWidth="1"/>
    <col min="6414" max="6414" width="13.36328125" style="1" customWidth="1"/>
    <col min="6415" max="6415" width="5.36328125" style="1" customWidth="1"/>
    <col min="6416" max="6416" width="8.26953125" style="1" customWidth="1"/>
    <col min="6417" max="6656" width="7.7265625" style="1"/>
    <col min="6657" max="6657" width="20.453125" style="1" customWidth="1"/>
    <col min="6658" max="6658" width="9.453125" style="1" customWidth="1"/>
    <col min="6659" max="6659" width="14.08984375" style="1" bestFit="1" customWidth="1"/>
    <col min="6660" max="6660" width="7" style="1" customWidth="1"/>
    <col min="6661" max="6661" width="7.7265625" style="1" customWidth="1"/>
    <col min="6662" max="6662" width="8.08984375" style="1" customWidth="1"/>
    <col min="6663" max="6663" width="8.7265625" style="1" customWidth="1"/>
    <col min="6664" max="6665" width="9" style="1" bestFit="1" customWidth="1"/>
    <col min="6666" max="6666" width="8.90625" style="1" customWidth="1"/>
    <col min="6667" max="6667" width="7.453125" style="1" customWidth="1"/>
    <col min="6668" max="6668" width="12.26953125" style="1" customWidth="1"/>
    <col min="6669" max="6669" width="0.90625" style="1" customWidth="1"/>
    <col min="6670" max="6670" width="13.36328125" style="1" customWidth="1"/>
    <col min="6671" max="6671" width="5.36328125" style="1" customWidth="1"/>
    <col min="6672" max="6672" width="8.26953125" style="1" customWidth="1"/>
    <col min="6673" max="6912" width="7.7265625" style="1"/>
    <col min="6913" max="6913" width="20.453125" style="1" customWidth="1"/>
    <col min="6914" max="6914" width="9.453125" style="1" customWidth="1"/>
    <col min="6915" max="6915" width="14.08984375" style="1" bestFit="1" customWidth="1"/>
    <col min="6916" max="6916" width="7" style="1" customWidth="1"/>
    <col min="6917" max="6917" width="7.7265625" style="1" customWidth="1"/>
    <col min="6918" max="6918" width="8.08984375" style="1" customWidth="1"/>
    <col min="6919" max="6919" width="8.7265625" style="1" customWidth="1"/>
    <col min="6920" max="6921" width="9" style="1" bestFit="1" customWidth="1"/>
    <col min="6922" max="6922" width="8.90625" style="1" customWidth="1"/>
    <col min="6923" max="6923" width="7.453125" style="1" customWidth="1"/>
    <col min="6924" max="6924" width="12.26953125" style="1" customWidth="1"/>
    <col min="6925" max="6925" width="0.90625" style="1" customWidth="1"/>
    <col min="6926" max="6926" width="13.36328125" style="1" customWidth="1"/>
    <col min="6927" max="6927" width="5.36328125" style="1" customWidth="1"/>
    <col min="6928" max="6928" width="8.26953125" style="1" customWidth="1"/>
    <col min="6929" max="7168" width="7.7265625" style="1"/>
    <col min="7169" max="7169" width="20.453125" style="1" customWidth="1"/>
    <col min="7170" max="7170" width="9.453125" style="1" customWidth="1"/>
    <col min="7171" max="7171" width="14.08984375" style="1" bestFit="1" customWidth="1"/>
    <col min="7172" max="7172" width="7" style="1" customWidth="1"/>
    <col min="7173" max="7173" width="7.7265625" style="1" customWidth="1"/>
    <col min="7174" max="7174" width="8.08984375" style="1" customWidth="1"/>
    <col min="7175" max="7175" width="8.7265625" style="1" customWidth="1"/>
    <col min="7176" max="7177" width="9" style="1" bestFit="1" customWidth="1"/>
    <col min="7178" max="7178" width="8.90625" style="1" customWidth="1"/>
    <col min="7179" max="7179" width="7.453125" style="1" customWidth="1"/>
    <col min="7180" max="7180" width="12.26953125" style="1" customWidth="1"/>
    <col min="7181" max="7181" width="0.90625" style="1" customWidth="1"/>
    <col min="7182" max="7182" width="13.36328125" style="1" customWidth="1"/>
    <col min="7183" max="7183" width="5.36328125" style="1" customWidth="1"/>
    <col min="7184" max="7184" width="8.26953125" style="1" customWidth="1"/>
    <col min="7185" max="7424" width="7.7265625" style="1"/>
    <col min="7425" max="7425" width="20.453125" style="1" customWidth="1"/>
    <col min="7426" max="7426" width="9.453125" style="1" customWidth="1"/>
    <col min="7427" max="7427" width="14.08984375" style="1" bestFit="1" customWidth="1"/>
    <col min="7428" max="7428" width="7" style="1" customWidth="1"/>
    <col min="7429" max="7429" width="7.7265625" style="1" customWidth="1"/>
    <col min="7430" max="7430" width="8.08984375" style="1" customWidth="1"/>
    <col min="7431" max="7431" width="8.7265625" style="1" customWidth="1"/>
    <col min="7432" max="7433" width="9" style="1" bestFit="1" customWidth="1"/>
    <col min="7434" max="7434" width="8.90625" style="1" customWidth="1"/>
    <col min="7435" max="7435" width="7.453125" style="1" customWidth="1"/>
    <col min="7436" max="7436" width="12.26953125" style="1" customWidth="1"/>
    <col min="7437" max="7437" width="0.90625" style="1" customWidth="1"/>
    <col min="7438" max="7438" width="13.36328125" style="1" customWidth="1"/>
    <col min="7439" max="7439" width="5.36328125" style="1" customWidth="1"/>
    <col min="7440" max="7440" width="8.26953125" style="1" customWidth="1"/>
    <col min="7441" max="7680" width="7.7265625" style="1"/>
    <col min="7681" max="7681" width="20.453125" style="1" customWidth="1"/>
    <col min="7682" max="7682" width="9.453125" style="1" customWidth="1"/>
    <col min="7683" max="7683" width="14.08984375" style="1" bestFit="1" customWidth="1"/>
    <col min="7684" max="7684" width="7" style="1" customWidth="1"/>
    <col min="7685" max="7685" width="7.7265625" style="1" customWidth="1"/>
    <col min="7686" max="7686" width="8.08984375" style="1" customWidth="1"/>
    <col min="7687" max="7687" width="8.7265625" style="1" customWidth="1"/>
    <col min="7688" max="7689" width="9" style="1" bestFit="1" customWidth="1"/>
    <col min="7690" max="7690" width="8.90625" style="1" customWidth="1"/>
    <col min="7691" max="7691" width="7.453125" style="1" customWidth="1"/>
    <col min="7692" max="7692" width="12.26953125" style="1" customWidth="1"/>
    <col min="7693" max="7693" width="0.90625" style="1" customWidth="1"/>
    <col min="7694" max="7694" width="13.36328125" style="1" customWidth="1"/>
    <col min="7695" max="7695" width="5.36328125" style="1" customWidth="1"/>
    <col min="7696" max="7696" width="8.26953125" style="1" customWidth="1"/>
    <col min="7697" max="7936" width="7.7265625" style="1"/>
    <col min="7937" max="7937" width="20.453125" style="1" customWidth="1"/>
    <col min="7938" max="7938" width="9.453125" style="1" customWidth="1"/>
    <col min="7939" max="7939" width="14.08984375" style="1" bestFit="1" customWidth="1"/>
    <col min="7940" max="7940" width="7" style="1" customWidth="1"/>
    <col min="7941" max="7941" width="7.7265625" style="1" customWidth="1"/>
    <col min="7942" max="7942" width="8.08984375" style="1" customWidth="1"/>
    <col min="7943" max="7943" width="8.7265625" style="1" customWidth="1"/>
    <col min="7944" max="7945" width="9" style="1" bestFit="1" customWidth="1"/>
    <col min="7946" max="7946" width="8.90625" style="1" customWidth="1"/>
    <col min="7947" max="7947" width="7.453125" style="1" customWidth="1"/>
    <col min="7948" max="7948" width="12.26953125" style="1" customWidth="1"/>
    <col min="7949" max="7949" width="0.90625" style="1" customWidth="1"/>
    <col min="7950" max="7950" width="13.36328125" style="1" customWidth="1"/>
    <col min="7951" max="7951" width="5.36328125" style="1" customWidth="1"/>
    <col min="7952" max="7952" width="8.26953125" style="1" customWidth="1"/>
    <col min="7953" max="8192" width="7.7265625" style="1"/>
    <col min="8193" max="8193" width="20.453125" style="1" customWidth="1"/>
    <col min="8194" max="8194" width="9.453125" style="1" customWidth="1"/>
    <col min="8195" max="8195" width="14.08984375" style="1" bestFit="1" customWidth="1"/>
    <col min="8196" max="8196" width="7" style="1" customWidth="1"/>
    <col min="8197" max="8197" width="7.7265625" style="1" customWidth="1"/>
    <col min="8198" max="8198" width="8.08984375" style="1" customWidth="1"/>
    <col min="8199" max="8199" width="8.7265625" style="1" customWidth="1"/>
    <col min="8200" max="8201" width="9" style="1" bestFit="1" customWidth="1"/>
    <col min="8202" max="8202" width="8.90625" style="1" customWidth="1"/>
    <col min="8203" max="8203" width="7.453125" style="1" customWidth="1"/>
    <col min="8204" max="8204" width="12.26953125" style="1" customWidth="1"/>
    <col min="8205" max="8205" width="0.90625" style="1" customWidth="1"/>
    <col min="8206" max="8206" width="13.36328125" style="1" customWidth="1"/>
    <col min="8207" max="8207" width="5.36328125" style="1" customWidth="1"/>
    <col min="8208" max="8208" width="8.26953125" style="1" customWidth="1"/>
    <col min="8209" max="8448" width="7.7265625" style="1"/>
    <col min="8449" max="8449" width="20.453125" style="1" customWidth="1"/>
    <col min="8450" max="8450" width="9.453125" style="1" customWidth="1"/>
    <col min="8451" max="8451" width="14.08984375" style="1" bestFit="1" customWidth="1"/>
    <col min="8452" max="8452" width="7" style="1" customWidth="1"/>
    <col min="8453" max="8453" width="7.7265625" style="1" customWidth="1"/>
    <col min="8454" max="8454" width="8.08984375" style="1" customWidth="1"/>
    <col min="8455" max="8455" width="8.7265625" style="1" customWidth="1"/>
    <col min="8456" max="8457" width="9" style="1" bestFit="1" customWidth="1"/>
    <col min="8458" max="8458" width="8.90625" style="1" customWidth="1"/>
    <col min="8459" max="8459" width="7.453125" style="1" customWidth="1"/>
    <col min="8460" max="8460" width="12.26953125" style="1" customWidth="1"/>
    <col min="8461" max="8461" width="0.90625" style="1" customWidth="1"/>
    <col min="8462" max="8462" width="13.36328125" style="1" customWidth="1"/>
    <col min="8463" max="8463" width="5.36328125" style="1" customWidth="1"/>
    <col min="8464" max="8464" width="8.26953125" style="1" customWidth="1"/>
    <col min="8465" max="8704" width="7.7265625" style="1"/>
    <col min="8705" max="8705" width="20.453125" style="1" customWidth="1"/>
    <col min="8706" max="8706" width="9.453125" style="1" customWidth="1"/>
    <col min="8707" max="8707" width="14.08984375" style="1" bestFit="1" customWidth="1"/>
    <col min="8708" max="8708" width="7" style="1" customWidth="1"/>
    <col min="8709" max="8709" width="7.7265625" style="1" customWidth="1"/>
    <col min="8710" max="8710" width="8.08984375" style="1" customWidth="1"/>
    <col min="8711" max="8711" width="8.7265625" style="1" customWidth="1"/>
    <col min="8712" max="8713" width="9" style="1" bestFit="1" customWidth="1"/>
    <col min="8714" max="8714" width="8.90625" style="1" customWidth="1"/>
    <col min="8715" max="8715" width="7.453125" style="1" customWidth="1"/>
    <col min="8716" max="8716" width="12.26953125" style="1" customWidth="1"/>
    <col min="8717" max="8717" width="0.90625" style="1" customWidth="1"/>
    <col min="8718" max="8718" width="13.36328125" style="1" customWidth="1"/>
    <col min="8719" max="8719" width="5.36328125" style="1" customWidth="1"/>
    <col min="8720" max="8720" width="8.26953125" style="1" customWidth="1"/>
    <col min="8721" max="8960" width="7.7265625" style="1"/>
    <col min="8961" max="8961" width="20.453125" style="1" customWidth="1"/>
    <col min="8962" max="8962" width="9.453125" style="1" customWidth="1"/>
    <col min="8963" max="8963" width="14.08984375" style="1" bestFit="1" customWidth="1"/>
    <col min="8964" max="8964" width="7" style="1" customWidth="1"/>
    <col min="8965" max="8965" width="7.7265625" style="1" customWidth="1"/>
    <col min="8966" max="8966" width="8.08984375" style="1" customWidth="1"/>
    <col min="8967" max="8967" width="8.7265625" style="1" customWidth="1"/>
    <col min="8968" max="8969" width="9" style="1" bestFit="1" customWidth="1"/>
    <col min="8970" max="8970" width="8.90625" style="1" customWidth="1"/>
    <col min="8971" max="8971" width="7.453125" style="1" customWidth="1"/>
    <col min="8972" max="8972" width="12.26953125" style="1" customWidth="1"/>
    <col min="8973" max="8973" width="0.90625" style="1" customWidth="1"/>
    <col min="8974" max="8974" width="13.36328125" style="1" customWidth="1"/>
    <col min="8975" max="8975" width="5.36328125" style="1" customWidth="1"/>
    <col min="8976" max="8976" width="8.26953125" style="1" customWidth="1"/>
    <col min="8977" max="9216" width="7.7265625" style="1"/>
    <col min="9217" max="9217" width="20.453125" style="1" customWidth="1"/>
    <col min="9218" max="9218" width="9.453125" style="1" customWidth="1"/>
    <col min="9219" max="9219" width="14.08984375" style="1" bestFit="1" customWidth="1"/>
    <col min="9220" max="9220" width="7" style="1" customWidth="1"/>
    <col min="9221" max="9221" width="7.7265625" style="1" customWidth="1"/>
    <col min="9222" max="9222" width="8.08984375" style="1" customWidth="1"/>
    <col min="9223" max="9223" width="8.7265625" style="1" customWidth="1"/>
    <col min="9224" max="9225" width="9" style="1" bestFit="1" customWidth="1"/>
    <col min="9226" max="9226" width="8.90625" style="1" customWidth="1"/>
    <col min="9227" max="9227" width="7.453125" style="1" customWidth="1"/>
    <col min="9228" max="9228" width="12.26953125" style="1" customWidth="1"/>
    <col min="9229" max="9229" width="0.90625" style="1" customWidth="1"/>
    <col min="9230" max="9230" width="13.36328125" style="1" customWidth="1"/>
    <col min="9231" max="9231" width="5.36328125" style="1" customWidth="1"/>
    <col min="9232" max="9232" width="8.26953125" style="1" customWidth="1"/>
    <col min="9233" max="9472" width="7.7265625" style="1"/>
    <col min="9473" max="9473" width="20.453125" style="1" customWidth="1"/>
    <col min="9474" max="9474" width="9.453125" style="1" customWidth="1"/>
    <col min="9475" max="9475" width="14.08984375" style="1" bestFit="1" customWidth="1"/>
    <col min="9476" max="9476" width="7" style="1" customWidth="1"/>
    <col min="9477" max="9477" width="7.7265625" style="1" customWidth="1"/>
    <col min="9478" max="9478" width="8.08984375" style="1" customWidth="1"/>
    <col min="9479" max="9479" width="8.7265625" style="1" customWidth="1"/>
    <col min="9480" max="9481" width="9" style="1" bestFit="1" customWidth="1"/>
    <col min="9482" max="9482" width="8.90625" style="1" customWidth="1"/>
    <col min="9483" max="9483" width="7.453125" style="1" customWidth="1"/>
    <col min="9484" max="9484" width="12.26953125" style="1" customWidth="1"/>
    <col min="9485" max="9485" width="0.90625" style="1" customWidth="1"/>
    <col min="9486" max="9486" width="13.36328125" style="1" customWidth="1"/>
    <col min="9487" max="9487" width="5.36328125" style="1" customWidth="1"/>
    <col min="9488" max="9488" width="8.26953125" style="1" customWidth="1"/>
    <col min="9489" max="9728" width="7.7265625" style="1"/>
    <col min="9729" max="9729" width="20.453125" style="1" customWidth="1"/>
    <col min="9730" max="9730" width="9.453125" style="1" customWidth="1"/>
    <col min="9731" max="9731" width="14.08984375" style="1" bestFit="1" customWidth="1"/>
    <col min="9732" max="9732" width="7" style="1" customWidth="1"/>
    <col min="9733" max="9733" width="7.7265625" style="1" customWidth="1"/>
    <col min="9734" max="9734" width="8.08984375" style="1" customWidth="1"/>
    <col min="9735" max="9735" width="8.7265625" style="1" customWidth="1"/>
    <col min="9736" max="9737" width="9" style="1" bestFit="1" customWidth="1"/>
    <col min="9738" max="9738" width="8.90625" style="1" customWidth="1"/>
    <col min="9739" max="9739" width="7.453125" style="1" customWidth="1"/>
    <col min="9740" max="9740" width="12.26953125" style="1" customWidth="1"/>
    <col min="9741" max="9741" width="0.90625" style="1" customWidth="1"/>
    <col min="9742" max="9742" width="13.36328125" style="1" customWidth="1"/>
    <col min="9743" max="9743" width="5.36328125" style="1" customWidth="1"/>
    <col min="9744" max="9744" width="8.26953125" style="1" customWidth="1"/>
    <col min="9745" max="9984" width="7.7265625" style="1"/>
    <col min="9985" max="9985" width="20.453125" style="1" customWidth="1"/>
    <col min="9986" max="9986" width="9.453125" style="1" customWidth="1"/>
    <col min="9987" max="9987" width="14.08984375" style="1" bestFit="1" customWidth="1"/>
    <col min="9988" max="9988" width="7" style="1" customWidth="1"/>
    <col min="9989" max="9989" width="7.7265625" style="1" customWidth="1"/>
    <col min="9990" max="9990" width="8.08984375" style="1" customWidth="1"/>
    <col min="9991" max="9991" width="8.7265625" style="1" customWidth="1"/>
    <col min="9992" max="9993" width="9" style="1" bestFit="1" customWidth="1"/>
    <col min="9994" max="9994" width="8.90625" style="1" customWidth="1"/>
    <col min="9995" max="9995" width="7.453125" style="1" customWidth="1"/>
    <col min="9996" max="9996" width="12.26953125" style="1" customWidth="1"/>
    <col min="9997" max="9997" width="0.90625" style="1" customWidth="1"/>
    <col min="9998" max="9998" width="13.36328125" style="1" customWidth="1"/>
    <col min="9999" max="9999" width="5.36328125" style="1" customWidth="1"/>
    <col min="10000" max="10000" width="8.26953125" style="1" customWidth="1"/>
    <col min="10001" max="10240" width="7.7265625" style="1"/>
    <col min="10241" max="10241" width="20.453125" style="1" customWidth="1"/>
    <col min="10242" max="10242" width="9.453125" style="1" customWidth="1"/>
    <col min="10243" max="10243" width="14.08984375" style="1" bestFit="1" customWidth="1"/>
    <col min="10244" max="10244" width="7" style="1" customWidth="1"/>
    <col min="10245" max="10245" width="7.7265625" style="1" customWidth="1"/>
    <col min="10246" max="10246" width="8.08984375" style="1" customWidth="1"/>
    <col min="10247" max="10247" width="8.7265625" style="1" customWidth="1"/>
    <col min="10248" max="10249" width="9" style="1" bestFit="1" customWidth="1"/>
    <col min="10250" max="10250" width="8.90625" style="1" customWidth="1"/>
    <col min="10251" max="10251" width="7.453125" style="1" customWidth="1"/>
    <col min="10252" max="10252" width="12.26953125" style="1" customWidth="1"/>
    <col min="10253" max="10253" width="0.90625" style="1" customWidth="1"/>
    <col min="10254" max="10254" width="13.36328125" style="1" customWidth="1"/>
    <col min="10255" max="10255" width="5.36328125" style="1" customWidth="1"/>
    <col min="10256" max="10256" width="8.26953125" style="1" customWidth="1"/>
    <col min="10257" max="10496" width="7.7265625" style="1"/>
    <col min="10497" max="10497" width="20.453125" style="1" customWidth="1"/>
    <col min="10498" max="10498" width="9.453125" style="1" customWidth="1"/>
    <col min="10499" max="10499" width="14.08984375" style="1" bestFit="1" customWidth="1"/>
    <col min="10500" max="10500" width="7" style="1" customWidth="1"/>
    <col min="10501" max="10501" width="7.7265625" style="1" customWidth="1"/>
    <col min="10502" max="10502" width="8.08984375" style="1" customWidth="1"/>
    <col min="10503" max="10503" width="8.7265625" style="1" customWidth="1"/>
    <col min="10504" max="10505" width="9" style="1" bestFit="1" customWidth="1"/>
    <col min="10506" max="10506" width="8.90625" style="1" customWidth="1"/>
    <col min="10507" max="10507" width="7.453125" style="1" customWidth="1"/>
    <col min="10508" max="10508" width="12.26953125" style="1" customWidth="1"/>
    <col min="10509" max="10509" width="0.90625" style="1" customWidth="1"/>
    <col min="10510" max="10510" width="13.36328125" style="1" customWidth="1"/>
    <col min="10511" max="10511" width="5.36328125" style="1" customWidth="1"/>
    <col min="10512" max="10512" width="8.26953125" style="1" customWidth="1"/>
    <col min="10513" max="10752" width="7.7265625" style="1"/>
    <col min="10753" max="10753" width="20.453125" style="1" customWidth="1"/>
    <col min="10754" max="10754" width="9.453125" style="1" customWidth="1"/>
    <col min="10755" max="10755" width="14.08984375" style="1" bestFit="1" customWidth="1"/>
    <col min="10756" max="10756" width="7" style="1" customWidth="1"/>
    <col min="10757" max="10757" width="7.7265625" style="1" customWidth="1"/>
    <col min="10758" max="10758" width="8.08984375" style="1" customWidth="1"/>
    <col min="10759" max="10759" width="8.7265625" style="1" customWidth="1"/>
    <col min="10760" max="10761" width="9" style="1" bestFit="1" customWidth="1"/>
    <col min="10762" max="10762" width="8.90625" style="1" customWidth="1"/>
    <col min="10763" max="10763" width="7.453125" style="1" customWidth="1"/>
    <col min="10764" max="10764" width="12.26953125" style="1" customWidth="1"/>
    <col min="10765" max="10765" width="0.90625" style="1" customWidth="1"/>
    <col min="10766" max="10766" width="13.36328125" style="1" customWidth="1"/>
    <col min="10767" max="10767" width="5.36328125" style="1" customWidth="1"/>
    <col min="10768" max="10768" width="8.26953125" style="1" customWidth="1"/>
    <col min="10769" max="11008" width="7.7265625" style="1"/>
    <col min="11009" max="11009" width="20.453125" style="1" customWidth="1"/>
    <col min="11010" max="11010" width="9.453125" style="1" customWidth="1"/>
    <col min="11011" max="11011" width="14.08984375" style="1" bestFit="1" customWidth="1"/>
    <col min="11012" max="11012" width="7" style="1" customWidth="1"/>
    <col min="11013" max="11013" width="7.7265625" style="1" customWidth="1"/>
    <col min="11014" max="11014" width="8.08984375" style="1" customWidth="1"/>
    <col min="11015" max="11015" width="8.7265625" style="1" customWidth="1"/>
    <col min="11016" max="11017" width="9" style="1" bestFit="1" customWidth="1"/>
    <col min="11018" max="11018" width="8.90625" style="1" customWidth="1"/>
    <col min="11019" max="11019" width="7.453125" style="1" customWidth="1"/>
    <col min="11020" max="11020" width="12.26953125" style="1" customWidth="1"/>
    <col min="11021" max="11021" width="0.90625" style="1" customWidth="1"/>
    <col min="11022" max="11022" width="13.36328125" style="1" customWidth="1"/>
    <col min="11023" max="11023" width="5.36328125" style="1" customWidth="1"/>
    <col min="11024" max="11024" width="8.26953125" style="1" customWidth="1"/>
    <col min="11025" max="11264" width="7.7265625" style="1"/>
    <col min="11265" max="11265" width="20.453125" style="1" customWidth="1"/>
    <col min="11266" max="11266" width="9.453125" style="1" customWidth="1"/>
    <col min="11267" max="11267" width="14.08984375" style="1" bestFit="1" customWidth="1"/>
    <col min="11268" max="11268" width="7" style="1" customWidth="1"/>
    <col min="11269" max="11269" width="7.7265625" style="1" customWidth="1"/>
    <col min="11270" max="11270" width="8.08984375" style="1" customWidth="1"/>
    <col min="11271" max="11271" width="8.7265625" style="1" customWidth="1"/>
    <col min="11272" max="11273" width="9" style="1" bestFit="1" customWidth="1"/>
    <col min="11274" max="11274" width="8.90625" style="1" customWidth="1"/>
    <col min="11275" max="11275" width="7.453125" style="1" customWidth="1"/>
    <col min="11276" max="11276" width="12.26953125" style="1" customWidth="1"/>
    <col min="11277" max="11277" width="0.90625" style="1" customWidth="1"/>
    <col min="11278" max="11278" width="13.36328125" style="1" customWidth="1"/>
    <col min="11279" max="11279" width="5.36328125" style="1" customWidth="1"/>
    <col min="11280" max="11280" width="8.26953125" style="1" customWidth="1"/>
    <col min="11281" max="11520" width="7.7265625" style="1"/>
    <col min="11521" max="11521" width="20.453125" style="1" customWidth="1"/>
    <col min="11522" max="11522" width="9.453125" style="1" customWidth="1"/>
    <col min="11523" max="11523" width="14.08984375" style="1" bestFit="1" customWidth="1"/>
    <col min="11524" max="11524" width="7" style="1" customWidth="1"/>
    <col min="11525" max="11525" width="7.7265625" style="1" customWidth="1"/>
    <col min="11526" max="11526" width="8.08984375" style="1" customWidth="1"/>
    <col min="11527" max="11527" width="8.7265625" style="1" customWidth="1"/>
    <col min="11528" max="11529" width="9" style="1" bestFit="1" customWidth="1"/>
    <col min="11530" max="11530" width="8.90625" style="1" customWidth="1"/>
    <col min="11531" max="11531" width="7.453125" style="1" customWidth="1"/>
    <col min="11532" max="11532" width="12.26953125" style="1" customWidth="1"/>
    <col min="11533" max="11533" width="0.90625" style="1" customWidth="1"/>
    <col min="11534" max="11534" width="13.36328125" style="1" customWidth="1"/>
    <col min="11535" max="11535" width="5.36328125" style="1" customWidth="1"/>
    <col min="11536" max="11536" width="8.26953125" style="1" customWidth="1"/>
    <col min="11537" max="11776" width="7.7265625" style="1"/>
    <col min="11777" max="11777" width="20.453125" style="1" customWidth="1"/>
    <col min="11778" max="11778" width="9.453125" style="1" customWidth="1"/>
    <col min="11779" max="11779" width="14.08984375" style="1" bestFit="1" customWidth="1"/>
    <col min="11780" max="11780" width="7" style="1" customWidth="1"/>
    <col min="11781" max="11781" width="7.7265625" style="1" customWidth="1"/>
    <col min="11782" max="11782" width="8.08984375" style="1" customWidth="1"/>
    <col min="11783" max="11783" width="8.7265625" style="1" customWidth="1"/>
    <col min="11784" max="11785" width="9" style="1" bestFit="1" customWidth="1"/>
    <col min="11786" max="11786" width="8.90625" style="1" customWidth="1"/>
    <col min="11787" max="11787" width="7.453125" style="1" customWidth="1"/>
    <col min="11788" max="11788" width="12.26953125" style="1" customWidth="1"/>
    <col min="11789" max="11789" width="0.90625" style="1" customWidth="1"/>
    <col min="11790" max="11790" width="13.36328125" style="1" customWidth="1"/>
    <col min="11791" max="11791" width="5.36328125" style="1" customWidth="1"/>
    <col min="11792" max="11792" width="8.26953125" style="1" customWidth="1"/>
    <col min="11793" max="12032" width="7.7265625" style="1"/>
    <col min="12033" max="12033" width="20.453125" style="1" customWidth="1"/>
    <col min="12034" max="12034" width="9.453125" style="1" customWidth="1"/>
    <col min="12035" max="12035" width="14.08984375" style="1" bestFit="1" customWidth="1"/>
    <col min="12036" max="12036" width="7" style="1" customWidth="1"/>
    <col min="12037" max="12037" width="7.7265625" style="1" customWidth="1"/>
    <col min="12038" max="12038" width="8.08984375" style="1" customWidth="1"/>
    <col min="12039" max="12039" width="8.7265625" style="1" customWidth="1"/>
    <col min="12040" max="12041" width="9" style="1" bestFit="1" customWidth="1"/>
    <col min="12042" max="12042" width="8.90625" style="1" customWidth="1"/>
    <col min="12043" max="12043" width="7.453125" style="1" customWidth="1"/>
    <col min="12044" max="12044" width="12.26953125" style="1" customWidth="1"/>
    <col min="12045" max="12045" width="0.90625" style="1" customWidth="1"/>
    <col min="12046" max="12046" width="13.36328125" style="1" customWidth="1"/>
    <col min="12047" max="12047" width="5.36328125" style="1" customWidth="1"/>
    <col min="12048" max="12048" width="8.26953125" style="1" customWidth="1"/>
    <col min="12049" max="12288" width="7.7265625" style="1"/>
    <col min="12289" max="12289" width="20.453125" style="1" customWidth="1"/>
    <col min="12290" max="12290" width="9.453125" style="1" customWidth="1"/>
    <col min="12291" max="12291" width="14.08984375" style="1" bestFit="1" customWidth="1"/>
    <col min="12292" max="12292" width="7" style="1" customWidth="1"/>
    <col min="12293" max="12293" width="7.7265625" style="1" customWidth="1"/>
    <col min="12294" max="12294" width="8.08984375" style="1" customWidth="1"/>
    <col min="12295" max="12295" width="8.7265625" style="1" customWidth="1"/>
    <col min="12296" max="12297" width="9" style="1" bestFit="1" customWidth="1"/>
    <col min="12298" max="12298" width="8.90625" style="1" customWidth="1"/>
    <col min="12299" max="12299" width="7.453125" style="1" customWidth="1"/>
    <col min="12300" max="12300" width="12.26953125" style="1" customWidth="1"/>
    <col min="12301" max="12301" width="0.90625" style="1" customWidth="1"/>
    <col min="12302" max="12302" width="13.36328125" style="1" customWidth="1"/>
    <col min="12303" max="12303" width="5.36328125" style="1" customWidth="1"/>
    <col min="12304" max="12304" width="8.26953125" style="1" customWidth="1"/>
    <col min="12305" max="12544" width="7.7265625" style="1"/>
    <col min="12545" max="12545" width="20.453125" style="1" customWidth="1"/>
    <col min="12546" max="12546" width="9.453125" style="1" customWidth="1"/>
    <col min="12547" max="12547" width="14.08984375" style="1" bestFit="1" customWidth="1"/>
    <col min="12548" max="12548" width="7" style="1" customWidth="1"/>
    <col min="12549" max="12549" width="7.7265625" style="1" customWidth="1"/>
    <col min="12550" max="12550" width="8.08984375" style="1" customWidth="1"/>
    <col min="12551" max="12551" width="8.7265625" style="1" customWidth="1"/>
    <col min="12552" max="12553" width="9" style="1" bestFit="1" customWidth="1"/>
    <col min="12554" max="12554" width="8.90625" style="1" customWidth="1"/>
    <col min="12555" max="12555" width="7.453125" style="1" customWidth="1"/>
    <col min="12556" max="12556" width="12.26953125" style="1" customWidth="1"/>
    <col min="12557" max="12557" width="0.90625" style="1" customWidth="1"/>
    <col min="12558" max="12558" width="13.36328125" style="1" customWidth="1"/>
    <col min="12559" max="12559" width="5.36328125" style="1" customWidth="1"/>
    <col min="12560" max="12560" width="8.26953125" style="1" customWidth="1"/>
    <col min="12561" max="12800" width="7.7265625" style="1"/>
    <col min="12801" max="12801" width="20.453125" style="1" customWidth="1"/>
    <col min="12802" max="12802" width="9.453125" style="1" customWidth="1"/>
    <col min="12803" max="12803" width="14.08984375" style="1" bestFit="1" customWidth="1"/>
    <col min="12804" max="12804" width="7" style="1" customWidth="1"/>
    <col min="12805" max="12805" width="7.7265625" style="1" customWidth="1"/>
    <col min="12806" max="12806" width="8.08984375" style="1" customWidth="1"/>
    <col min="12807" max="12807" width="8.7265625" style="1" customWidth="1"/>
    <col min="12808" max="12809" width="9" style="1" bestFit="1" customWidth="1"/>
    <col min="12810" max="12810" width="8.90625" style="1" customWidth="1"/>
    <col min="12811" max="12811" width="7.453125" style="1" customWidth="1"/>
    <col min="12812" max="12812" width="12.26953125" style="1" customWidth="1"/>
    <col min="12813" max="12813" width="0.90625" style="1" customWidth="1"/>
    <col min="12814" max="12814" width="13.36328125" style="1" customWidth="1"/>
    <col min="12815" max="12815" width="5.36328125" style="1" customWidth="1"/>
    <col min="12816" max="12816" width="8.26953125" style="1" customWidth="1"/>
    <col min="12817" max="13056" width="7.7265625" style="1"/>
    <col min="13057" max="13057" width="20.453125" style="1" customWidth="1"/>
    <col min="13058" max="13058" width="9.453125" style="1" customWidth="1"/>
    <col min="13059" max="13059" width="14.08984375" style="1" bestFit="1" customWidth="1"/>
    <col min="13060" max="13060" width="7" style="1" customWidth="1"/>
    <col min="13061" max="13061" width="7.7265625" style="1" customWidth="1"/>
    <col min="13062" max="13062" width="8.08984375" style="1" customWidth="1"/>
    <col min="13063" max="13063" width="8.7265625" style="1" customWidth="1"/>
    <col min="13064" max="13065" width="9" style="1" bestFit="1" customWidth="1"/>
    <col min="13066" max="13066" width="8.90625" style="1" customWidth="1"/>
    <col min="13067" max="13067" width="7.453125" style="1" customWidth="1"/>
    <col min="13068" max="13068" width="12.26953125" style="1" customWidth="1"/>
    <col min="13069" max="13069" width="0.90625" style="1" customWidth="1"/>
    <col min="13070" max="13070" width="13.36328125" style="1" customWidth="1"/>
    <col min="13071" max="13071" width="5.36328125" style="1" customWidth="1"/>
    <col min="13072" max="13072" width="8.26953125" style="1" customWidth="1"/>
    <col min="13073" max="13312" width="7.7265625" style="1"/>
    <col min="13313" max="13313" width="20.453125" style="1" customWidth="1"/>
    <col min="13314" max="13314" width="9.453125" style="1" customWidth="1"/>
    <col min="13315" max="13315" width="14.08984375" style="1" bestFit="1" customWidth="1"/>
    <col min="13316" max="13316" width="7" style="1" customWidth="1"/>
    <col min="13317" max="13317" width="7.7265625" style="1" customWidth="1"/>
    <col min="13318" max="13318" width="8.08984375" style="1" customWidth="1"/>
    <col min="13319" max="13319" width="8.7265625" style="1" customWidth="1"/>
    <col min="13320" max="13321" width="9" style="1" bestFit="1" customWidth="1"/>
    <col min="13322" max="13322" width="8.90625" style="1" customWidth="1"/>
    <col min="13323" max="13323" width="7.453125" style="1" customWidth="1"/>
    <col min="13324" max="13324" width="12.26953125" style="1" customWidth="1"/>
    <col min="13325" max="13325" width="0.90625" style="1" customWidth="1"/>
    <col min="13326" max="13326" width="13.36328125" style="1" customWidth="1"/>
    <col min="13327" max="13327" width="5.36328125" style="1" customWidth="1"/>
    <col min="13328" max="13328" width="8.26953125" style="1" customWidth="1"/>
    <col min="13329" max="13568" width="7.7265625" style="1"/>
    <col min="13569" max="13569" width="20.453125" style="1" customWidth="1"/>
    <col min="13570" max="13570" width="9.453125" style="1" customWidth="1"/>
    <col min="13571" max="13571" width="14.08984375" style="1" bestFit="1" customWidth="1"/>
    <col min="13572" max="13572" width="7" style="1" customWidth="1"/>
    <col min="13573" max="13573" width="7.7265625" style="1" customWidth="1"/>
    <col min="13574" max="13574" width="8.08984375" style="1" customWidth="1"/>
    <col min="13575" max="13575" width="8.7265625" style="1" customWidth="1"/>
    <col min="13576" max="13577" width="9" style="1" bestFit="1" customWidth="1"/>
    <col min="13578" max="13578" width="8.90625" style="1" customWidth="1"/>
    <col min="13579" max="13579" width="7.453125" style="1" customWidth="1"/>
    <col min="13580" max="13580" width="12.26953125" style="1" customWidth="1"/>
    <col min="13581" max="13581" width="0.90625" style="1" customWidth="1"/>
    <col min="13582" max="13582" width="13.36328125" style="1" customWidth="1"/>
    <col min="13583" max="13583" width="5.36328125" style="1" customWidth="1"/>
    <col min="13584" max="13584" width="8.26953125" style="1" customWidth="1"/>
    <col min="13585" max="13824" width="7.7265625" style="1"/>
    <col min="13825" max="13825" width="20.453125" style="1" customWidth="1"/>
    <col min="13826" max="13826" width="9.453125" style="1" customWidth="1"/>
    <col min="13827" max="13827" width="14.08984375" style="1" bestFit="1" customWidth="1"/>
    <col min="13828" max="13828" width="7" style="1" customWidth="1"/>
    <col min="13829" max="13829" width="7.7265625" style="1" customWidth="1"/>
    <col min="13830" max="13830" width="8.08984375" style="1" customWidth="1"/>
    <col min="13831" max="13831" width="8.7265625" style="1" customWidth="1"/>
    <col min="13832" max="13833" width="9" style="1" bestFit="1" customWidth="1"/>
    <col min="13834" max="13834" width="8.90625" style="1" customWidth="1"/>
    <col min="13835" max="13835" width="7.453125" style="1" customWidth="1"/>
    <col min="13836" max="13836" width="12.26953125" style="1" customWidth="1"/>
    <col min="13837" max="13837" width="0.90625" style="1" customWidth="1"/>
    <col min="13838" max="13838" width="13.36328125" style="1" customWidth="1"/>
    <col min="13839" max="13839" width="5.36328125" style="1" customWidth="1"/>
    <col min="13840" max="13840" width="8.26953125" style="1" customWidth="1"/>
    <col min="13841" max="14080" width="7.7265625" style="1"/>
    <col min="14081" max="14081" width="20.453125" style="1" customWidth="1"/>
    <col min="14082" max="14082" width="9.453125" style="1" customWidth="1"/>
    <col min="14083" max="14083" width="14.08984375" style="1" bestFit="1" customWidth="1"/>
    <col min="14084" max="14084" width="7" style="1" customWidth="1"/>
    <col min="14085" max="14085" width="7.7265625" style="1" customWidth="1"/>
    <col min="14086" max="14086" width="8.08984375" style="1" customWidth="1"/>
    <col min="14087" max="14087" width="8.7265625" style="1" customWidth="1"/>
    <col min="14088" max="14089" width="9" style="1" bestFit="1" customWidth="1"/>
    <col min="14090" max="14090" width="8.90625" style="1" customWidth="1"/>
    <col min="14091" max="14091" width="7.453125" style="1" customWidth="1"/>
    <col min="14092" max="14092" width="12.26953125" style="1" customWidth="1"/>
    <col min="14093" max="14093" width="0.90625" style="1" customWidth="1"/>
    <col min="14094" max="14094" width="13.36328125" style="1" customWidth="1"/>
    <col min="14095" max="14095" width="5.36328125" style="1" customWidth="1"/>
    <col min="14096" max="14096" width="8.26953125" style="1" customWidth="1"/>
    <col min="14097" max="14336" width="7.7265625" style="1"/>
    <col min="14337" max="14337" width="20.453125" style="1" customWidth="1"/>
    <col min="14338" max="14338" width="9.453125" style="1" customWidth="1"/>
    <col min="14339" max="14339" width="14.08984375" style="1" bestFit="1" customWidth="1"/>
    <col min="14340" max="14340" width="7" style="1" customWidth="1"/>
    <col min="14341" max="14341" width="7.7265625" style="1" customWidth="1"/>
    <col min="14342" max="14342" width="8.08984375" style="1" customWidth="1"/>
    <col min="14343" max="14343" width="8.7265625" style="1" customWidth="1"/>
    <col min="14344" max="14345" width="9" style="1" bestFit="1" customWidth="1"/>
    <col min="14346" max="14346" width="8.90625" style="1" customWidth="1"/>
    <col min="14347" max="14347" width="7.453125" style="1" customWidth="1"/>
    <col min="14348" max="14348" width="12.26953125" style="1" customWidth="1"/>
    <col min="14349" max="14349" width="0.90625" style="1" customWidth="1"/>
    <col min="14350" max="14350" width="13.36328125" style="1" customWidth="1"/>
    <col min="14351" max="14351" width="5.36328125" style="1" customWidth="1"/>
    <col min="14352" max="14352" width="8.26953125" style="1" customWidth="1"/>
    <col min="14353" max="14592" width="7.7265625" style="1"/>
    <col min="14593" max="14593" width="20.453125" style="1" customWidth="1"/>
    <col min="14594" max="14594" width="9.453125" style="1" customWidth="1"/>
    <col min="14595" max="14595" width="14.08984375" style="1" bestFit="1" customWidth="1"/>
    <col min="14596" max="14596" width="7" style="1" customWidth="1"/>
    <col min="14597" max="14597" width="7.7265625" style="1" customWidth="1"/>
    <col min="14598" max="14598" width="8.08984375" style="1" customWidth="1"/>
    <col min="14599" max="14599" width="8.7265625" style="1" customWidth="1"/>
    <col min="14600" max="14601" width="9" style="1" bestFit="1" customWidth="1"/>
    <col min="14602" max="14602" width="8.90625" style="1" customWidth="1"/>
    <col min="14603" max="14603" width="7.453125" style="1" customWidth="1"/>
    <col min="14604" max="14604" width="12.26953125" style="1" customWidth="1"/>
    <col min="14605" max="14605" width="0.90625" style="1" customWidth="1"/>
    <col min="14606" max="14606" width="13.36328125" style="1" customWidth="1"/>
    <col min="14607" max="14607" width="5.36328125" style="1" customWidth="1"/>
    <col min="14608" max="14608" width="8.26953125" style="1" customWidth="1"/>
    <col min="14609" max="14848" width="7.7265625" style="1"/>
    <col min="14849" max="14849" width="20.453125" style="1" customWidth="1"/>
    <col min="14850" max="14850" width="9.453125" style="1" customWidth="1"/>
    <col min="14851" max="14851" width="14.08984375" style="1" bestFit="1" customWidth="1"/>
    <col min="14852" max="14852" width="7" style="1" customWidth="1"/>
    <col min="14853" max="14853" width="7.7265625" style="1" customWidth="1"/>
    <col min="14854" max="14854" width="8.08984375" style="1" customWidth="1"/>
    <col min="14855" max="14855" width="8.7265625" style="1" customWidth="1"/>
    <col min="14856" max="14857" width="9" style="1" bestFit="1" customWidth="1"/>
    <col min="14858" max="14858" width="8.90625" style="1" customWidth="1"/>
    <col min="14859" max="14859" width="7.453125" style="1" customWidth="1"/>
    <col min="14860" max="14860" width="12.26953125" style="1" customWidth="1"/>
    <col min="14861" max="14861" width="0.90625" style="1" customWidth="1"/>
    <col min="14862" max="14862" width="13.36328125" style="1" customWidth="1"/>
    <col min="14863" max="14863" width="5.36328125" style="1" customWidth="1"/>
    <col min="14864" max="14864" width="8.26953125" style="1" customWidth="1"/>
    <col min="14865" max="15104" width="7.7265625" style="1"/>
    <col min="15105" max="15105" width="20.453125" style="1" customWidth="1"/>
    <col min="15106" max="15106" width="9.453125" style="1" customWidth="1"/>
    <col min="15107" max="15107" width="14.08984375" style="1" bestFit="1" customWidth="1"/>
    <col min="15108" max="15108" width="7" style="1" customWidth="1"/>
    <col min="15109" max="15109" width="7.7265625" style="1" customWidth="1"/>
    <col min="15110" max="15110" width="8.08984375" style="1" customWidth="1"/>
    <col min="15111" max="15111" width="8.7265625" style="1" customWidth="1"/>
    <col min="15112" max="15113" width="9" style="1" bestFit="1" customWidth="1"/>
    <col min="15114" max="15114" width="8.90625" style="1" customWidth="1"/>
    <col min="15115" max="15115" width="7.453125" style="1" customWidth="1"/>
    <col min="15116" max="15116" width="12.26953125" style="1" customWidth="1"/>
    <col min="15117" max="15117" width="0.90625" style="1" customWidth="1"/>
    <col min="15118" max="15118" width="13.36328125" style="1" customWidth="1"/>
    <col min="15119" max="15119" width="5.36328125" style="1" customWidth="1"/>
    <col min="15120" max="15120" width="8.26953125" style="1" customWidth="1"/>
    <col min="15121" max="15360" width="7.7265625" style="1"/>
    <col min="15361" max="15361" width="20.453125" style="1" customWidth="1"/>
    <col min="15362" max="15362" width="9.453125" style="1" customWidth="1"/>
    <col min="15363" max="15363" width="14.08984375" style="1" bestFit="1" customWidth="1"/>
    <col min="15364" max="15364" width="7" style="1" customWidth="1"/>
    <col min="15365" max="15365" width="7.7265625" style="1" customWidth="1"/>
    <col min="15366" max="15366" width="8.08984375" style="1" customWidth="1"/>
    <col min="15367" max="15367" width="8.7265625" style="1" customWidth="1"/>
    <col min="15368" max="15369" width="9" style="1" bestFit="1" customWidth="1"/>
    <col min="15370" max="15370" width="8.90625" style="1" customWidth="1"/>
    <col min="15371" max="15371" width="7.453125" style="1" customWidth="1"/>
    <col min="15372" max="15372" width="12.26953125" style="1" customWidth="1"/>
    <col min="15373" max="15373" width="0.90625" style="1" customWidth="1"/>
    <col min="15374" max="15374" width="13.36328125" style="1" customWidth="1"/>
    <col min="15375" max="15375" width="5.36328125" style="1" customWidth="1"/>
    <col min="15376" max="15376" width="8.26953125" style="1" customWidth="1"/>
    <col min="15377" max="15616" width="7.7265625" style="1"/>
    <col min="15617" max="15617" width="20.453125" style="1" customWidth="1"/>
    <col min="15618" max="15618" width="9.453125" style="1" customWidth="1"/>
    <col min="15619" max="15619" width="14.08984375" style="1" bestFit="1" customWidth="1"/>
    <col min="15620" max="15620" width="7" style="1" customWidth="1"/>
    <col min="15621" max="15621" width="7.7265625" style="1" customWidth="1"/>
    <col min="15622" max="15622" width="8.08984375" style="1" customWidth="1"/>
    <col min="15623" max="15623" width="8.7265625" style="1" customWidth="1"/>
    <col min="15624" max="15625" width="9" style="1" bestFit="1" customWidth="1"/>
    <col min="15626" max="15626" width="8.90625" style="1" customWidth="1"/>
    <col min="15627" max="15627" width="7.453125" style="1" customWidth="1"/>
    <col min="15628" max="15628" width="12.26953125" style="1" customWidth="1"/>
    <col min="15629" max="15629" width="0.90625" style="1" customWidth="1"/>
    <col min="15630" max="15630" width="13.36328125" style="1" customWidth="1"/>
    <col min="15631" max="15631" width="5.36328125" style="1" customWidth="1"/>
    <col min="15632" max="15632" width="8.26953125" style="1" customWidth="1"/>
    <col min="15633" max="15872" width="7.7265625" style="1"/>
    <col min="15873" max="15873" width="20.453125" style="1" customWidth="1"/>
    <col min="15874" max="15874" width="9.453125" style="1" customWidth="1"/>
    <col min="15875" max="15875" width="14.08984375" style="1" bestFit="1" customWidth="1"/>
    <col min="15876" max="15876" width="7" style="1" customWidth="1"/>
    <col min="15877" max="15877" width="7.7265625" style="1" customWidth="1"/>
    <col min="15878" max="15878" width="8.08984375" style="1" customWidth="1"/>
    <col min="15879" max="15879" width="8.7265625" style="1" customWidth="1"/>
    <col min="15880" max="15881" width="9" style="1" bestFit="1" customWidth="1"/>
    <col min="15882" max="15882" width="8.90625" style="1" customWidth="1"/>
    <col min="15883" max="15883" width="7.453125" style="1" customWidth="1"/>
    <col min="15884" max="15884" width="12.26953125" style="1" customWidth="1"/>
    <col min="15885" max="15885" width="0.90625" style="1" customWidth="1"/>
    <col min="15886" max="15886" width="13.36328125" style="1" customWidth="1"/>
    <col min="15887" max="15887" width="5.36328125" style="1" customWidth="1"/>
    <col min="15888" max="15888" width="8.26953125" style="1" customWidth="1"/>
    <col min="15889" max="16128" width="7.7265625" style="1"/>
    <col min="16129" max="16129" width="20.453125" style="1" customWidth="1"/>
    <col min="16130" max="16130" width="9.453125" style="1" customWidth="1"/>
    <col min="16131" max="16131" width="14.08984375" style="1" bestFit="1" customWidth="1"/>
    <col min="16132" max="16132" width="7" style="1" customWidth="1"/>
    <col min="16133" max="16133" width="7.7265625" style="1" customWidth="1"/>
    <col min="16134" max="16134" width="8.08984375" style="1" customWidth="1"/>
    <col min="16135" max="16135" width="8.7265625" style="1" customWidth="1"/>
    <col min="16136" max="16137" width="9" style="1" bestFit="1" customWidth="1"/>
    <col min="16138" max="16138" width="8.90625" style="1" customWidth="1"/>
    <col min="16139" max="16139" width="7.453125" style="1" customWidth="1"/>
    <col min="16140" max="16140" width="12.26953125" style="1" customWidth="1"/>
    <col min="16141" max="16141" width="0.90625" style="1" customWidth="1"/>
    <col min="16142" max="16142" width="13.36328125" style="1" customWidth="1"/>
    <col min="16143" max="16143" width="5.36328125" style="1" customWidth="1"/>
    <col min="16144" max="16144" width="8.26953125" style="1" customWidth="1"/>
    <col min="16145" max="16384" width="7.7265625" style="1"/>
  </cols>
  <sheetData>
    <row r="1" spans="1:17">
      <c r="L1" s="2"/>
      <c r="M1" s="2"/>
      <c r="N1" s="2"/>
      <c r="O1" s="2"/>
      <c r="P1" s="2"/>
    </row>
    <row r="2" spans="1:17" ht="18">
      <c r="C2" s="3" t="s">
        <v>27</v>
      </c>
      <c r="D2" s="4" t="s">
        <v>28</v>
      </c>
      <c r="E2" s="5"/>
      <c r="F2" s="5"/>
      <c r="G2" s="5"/>
      <c r="H2" s="5"/>
      <c r="I2" s="6"/>
      <c r="K2" s="7"/>
      <c r="L2" s="8"/>
      <c r="M2" s="9"/>
      <c r="N2" s="9"/>
      <c r="O2" s="9"/>
      <c r="P2" s="9"/>
      <c r="Q2" s="10"/>
    </row>
    <row r="3" spans="1:17" ht="16.5" customHeight="1">
      <c r="C3" s="3" t="s">
        <v>29</v>
      </c>
      <c r="D3" s="11" t="s">
        <v>30</v>
      </c>
      <c r="E3" s="12"/>
      <c r="F3" s="12"/>
      <c r="G3" s="12"/>
      <c r="H3" s="13"/>
      <c r="I3" s="14"/>
      <c r="J3" s="15"/>
      <c r="K3" s="16" t="s">
        <v>31</v>
      </c>
      <c r="L3" s="17" t="s">
        <v>32</v>
      </c>
      <c r="M3" s="18"/>
      <c r="N3" s="19"/>
      <c r="O3" s="19"/>
      <c r="P3" s="19"/>
    </row>
    <row r="4" spans="1:17" ht="18">
      <c r="A4" s="20"/>
      <c r="E4" s="20"/>
      <c r="K4" s="7" t="s">
        <v>33</v>
      </c>
      <c r="L4" s="21"/>
      <c r="M4" s="22"/>
      <c r="N4" s="22"/>
      <c r="O4" s="22"/>
      <c r="P4" s="22"/>
    </row>
    <row r="5" spans="1:17" ht="13.5" thickBot="1">
      <c r="L5" s="2"/>
      <c r="M5" s="2"/>
      <c r="N5" s="2"/>
      <c r="O5" s="2"/>
      <c r="P5" s="2"/>
    </row>
    <row r="6" spans="1:17" s="2" customFormat="1">
      <c r="A6" s="23" t="s">
        <v>34</v>
      </c>
      <c r="B6" s="24"/>
      <c r="C6" s="25"/>
      <c r="D6" s="26" t="s">
        <v>35</v>
      </c>
      <c r="E6" s="24"/>
      <c r="F6" s="24"/>
      <c r="G6" s="24"/>
      <c r="H6" s="27" t="str">
        <f>"Price ("&amp;C14&amp;")"</f>
        <v>Price (RMB)</v>
      </c>
      <c r="I6" s="28"/>
      <c r="J6" s="29"/>
      <c r="K6" s="27" t="s">
        <v>36</v>
      </c>
      <c r="L6" s="29"/>
      <c r="M6" s="30" t="s">
        <v>37</v>
      </c>
      <c r="N6" s="31" t="s">
        <v>38</v>
      </c>
      <c r="O6" s="32" t="s">
        <v>39</v>
      </c>
      <c r="P6" s="33"/>
    </row>
    <row r="7" spans="1:17" s="45" customFormat="1" ht="13.5" thickBot="1">
      <c r="A7" s="34"/>
      <c r="B7" s="35"/>
      <c r="C7" s="36"/>
      <c r="D7" s="37"/>
      <c r="E7" s="38"/>
      <c r="F7" s="38"/>
      <c r="G7" s="38"/>
      <c r="H7" s="39" t="s">
        <v>40</v>
      </c>
      <c r="I7" s="39" t="s">
        <v>41</v>
      </c>
      <c r="J7" s="39" t="s">
        <v>42</v>
      </c>
      <c r="K7" s="40" t="s">
        <v>43</v>
      </c>
      <c r="L7" s="41" t="s">
        <v>44</v>
      </c>
      <c r="M7" s="42"/>
      <c r="N7" s="40" t="str">
        <f>C14&amp;"/yr"</f>
        <v>RMB/yr</v>
      </c>
      <c r="O7" s="43"/>
      <c r="P7" s="44"/>
    </row>
    <row r="8" spans="1:17" ht="13.5" thickBot="1">
      <c r="A8" s="46" t="s">
        <v>45</v>
      </c>
      <c r="B8" s="47"/>
      <c r="C8" s="48"/>
      <c r="D8" s="456"/>
      <c r="E8" s="457"/>
      <c r="F8" s="457"/>
      <c r="G8" s="458"/>
      <c r="H8" s="49">
        <v>944</v>
      </c>
      <c r="I8" s="50"/>
      <c r="J8" s="50"/>
      <c r="K8" s="51">
        <f>27236/2000</f>
        <v>13.618</v>
      </c>
      <c r="L8" s="52"/>
      <c r="M8" s="53"/>
      <c r="N8" s="54">
        <f>H8*K8</f>
        <v>12855.392</v>
      </c>
      <c r="O8" s="55">
        <v>41826.07</v>
      </c>
    </row>
    <row r="9" spans="1:17" ht="13.5" hidden="1" thickBot="1">
      <c r="A9" s="56"/>
      <c r="B9" s="57"/>
      <c r="C9" s="58"/>
      <c r="D9" s="59"/>
      <c r="E9" s="60"/>
      <c r="F9" s="60"/>
      <c r="G9" s="60"/>
      <c r="H9" s="61"/>
      <c r="I9" s="62">
        <f>H9/2</f>
        <v>0</v>
      </c>
      <c r="J9" s="62">
        <f>H9/2</f>
        <v>0</v>
      </c>
      <c r="K9" s="63"/>
      <c r="L9" s="64">
        <f>K9*2</f>
        <v>0</v>
      </c>
      <c r="M9" s="65"/>
      <c r="N9" s="66">
        <f>H9*K9</f>
        <v>0</v>
      </c>
      <c r="O9" s="67"/>
    </row>
    <row r="10" spans="1:17" ht="13.5" hidden="1" thickBot="1">
      <c r="A10" s="56"/>
      <c r="B10" s="57"/>
      <c r="C10" s="58"/>
      <c r="D10" s="59"/>
      <c r="E10" s="60"/>
      <c r="F10" s="60"/>
      <c r="G10" s="60"/>
      <c r="H10" s="61"/>
      <c r="I10" s="62">
        <f>H10/2</f>
        <v>0</v>
      </c>
      <c r="J10" s="62">
        <f>H10/2</f>
        <v>0</v>
      </c>
      <c r="K10" s="63"/>
      <c r="L10" s="64">
        <f>K10*2</f>
        <v>0</v>
      </c>
      <c r="M10" s="65"/>
      <c r="N10" s="66">
        <f>H10*K10</f>
        <v>0</v>
      </c>
      <c r="O10" s="67"/>
    </row>
    <row r="11" spans="1:17" ht="13.5" hidden="1" thickBot="1">
      <c r="A11" s="56"/>
      <c r="B11" s="57"/>
      <c r="C11" s="58"/>
      <c r="D11" s="59"/>
      <c r="E11" s="60"/>
      <c r="F11" s="60"/>
      <c r="G11" s="60"/>
      <c r="H11" s="61"/>
      <c r="I11" s="62">
        <f>H11/2</f>
        <v>0</v>
      </c>
      <c r="J11" s="62">
        <f>H11/2</f>
        <v>0</v>
      </c>
      <c r="K11" s="63"/>
      <c r="L11" s="64">
        <f>K11*2</f>
        <v>0</v>
      </c>
      <c r="M11" s="65"/>
      <c r="N11" s="68">
        <f>H11*K11</f>
        <v>0</v>
      </c>
      <c r="O11" s="69"/>
    </row>
    <row r="12" spans="1:17" s="2" customFormat="1" ht="14" thickTop="1" thickBot="1">
      <c r="A12" s="70" t="s">
        <v>46</v>
      </c>
      <c r="B12" s="71"/>
      <c r="C12" s="71"/>
      <c r="D12" s="459"/>
      <c r="E12" s="460"/>
      <c r="F12" s="460"/>
      <c r="G12" s="460"/>
      <c r="H12" s="460"/>
      <c r="I12" s="460"/>
      <c r="J12" s="461"/>
      <c r="K12" s="72">
        <f>SUM(K8:K11)</f>
        <v>13.618</v>
      </c>
      <c r="L12" s="73">
        <f>SUM(L8:L11)</f>
        <v>0</v>
      </c>
      <c r="M12" s="74"/>
      <c r="N12" s="75">
        <f>SUM(N8:N11)</f>
        <v>12855.392</v>
      </c>
      <c r="O12" s="76"/>
    </row>
    <row r="13" spans="1:17" s="2" customFormat="1" ht="18.75" customHeight="1">
      <c r="A13" s="77" t="s">
        <v>47</v>
      </c>
      <c r="B13" s="77"/>
      <c r="C13" s="77"/>
      <c r="D13" s="78" t="s">
        <v>48</v>
      </c>
      <c r="F13" s="79" t="s">
        <v>49</v>
      </c>
      <c r="G13" s="80"/>
      <c r="H13" s="81"/>
      <c r="I13" s="80"/>
      <c r="J13" s="80"/>
      <c r="K13" s="80"/>
      <c r="L13" s="82"/>
      <c r="M13" s="83"/>
      <c r="N13" s="83"/>
      <c r="O13" s="83"/>
      <c r="P13" s="83"/>
    </row>
    <row r="14" spans="1:17" ht="18.75" customHeight="1" thickBot="1">
      <c r="A14" s="84" t="s">
        <v>50</v>
      </c>
      <c r="C14" s="85" t="s">
        <v>51</v>
      </c>
      <c r="E14" s="86" t="s">
        <v>52</v>
      </c>
      <c r="F14" s="86"/>
      <c r="G14" s="87"/>
      <c r="H14" s="87"/>
      <c r="I14" s="87"/>
      <c r="J14" s="88"/>
      <c r="K14" s="89"/>
      <c r="L14" s="90" t="s">
        <v>53</v>
      </c>
      <c r="M14" s="91"/>
      <c r="N14" s="92"/>
      <c r="O14" s="92"/>
      <c r="P14" s="92"/>
    </row>
    <row r="15" spans="1:17" s="2" customFormat="1" ht="15" customHeight="1">
      <c r="A15" s="93"/>
      <c r="B15" s="462" t="s">
        <v>54</v>
      </c>
      <c r="C15" s="463"/>
      <c r="D15" s="94"/>
      <c r="E15" s="95"/>
      <c r="F15" s="96"/>
      <c r="G15" s="95"/>
      <c r="H15" s="96"/>
      <c r="I15" s="95"/>
      <c r="J15" s="97">
        <f>12%</f>
        <v>0.12</v>
      </c>
      <c r="K15" s="95"/>
      <c r="L15" s="94"/>
      <c r="N15" s="435" t="s">
        <v>55</v>
      </c>
      <c r="O15" s="436"/>
      <c r="P15" s="437"/>
    </row>
    <row r="16" spans="1:17" s="104" customFormat="1" ht="54" customHeight="1">
      <c r="A16" s="98" t="s">
        <v>56</v>
      </c>
      <c r="B16" s="464"/>
      <c r="C16" s="465"/>
      <c r="D16" s="99" t="s">
        <v>57</v>
      </c>
      <c r="E16" s="100" t="s">
        <v>58</v>
      </c>
      <c r="F16" s="101" t="s">
        <v>59</v>
      </c>
      <c r="G16" s="101" t="s">
        <v>60</v>
      </c>
      <c r="H16" s="102" t="s">
        <v>61</v>
      </c>
      <c r="I16" s="102" t="s">
        <v>62</v>
      </c>
      <c r="J16" s="103" t="s">
        <v>63</v>
      </c>
      <c r="K16" s="102" t="s">
        <v>64</v>
      </c>
      <c r="L16" s="99" t="s">
        <v>65</v>
      </c>
      <c r="N16" s="438"/>
      <c r="O16" s="439"/>
      <c r="P16" s="440"/>
    </row>
    <row r="17" spans="1:17" s="45" customFormat="1" ht="15.75" customHeight="1" thickBot="1">
      <c r="A17" s="105" t="s">
        <v>66</v>
      </c>
      <c r="B17" s="466"/>
      <c r="C17" s="467"/>
      <c r="D17" s="106" t="s">
        <v>44</v>
      </c>
      <c r="E17" s="107"/>
      <c r="F17" s="41" t="str">
        <f t="shared" ref="F17:K17" si="0">+$C$14&amp;"/pc"</f>
        <v>RMB/pc</v>
      </c>
      <c r="G17" s="41" t="str">
        <f t="shared" si="0"/>
        <v>RMB/pc</v>
      </c>
      <c r="H17" s="41" t="str">
        <f t="shared" si="0"/>
        <v>RMB/pc</v>
      </c>
      <c r="I17" s="41" t="str">
        <f t="shared" si="0"/>
        <v>RMB/pc</v>
      </c>
      <c r="J17" s="41" t="str">
        <f t="shared" si="0"/>
        <v>RMB/pc</v>
      </c>
      <c r="K17" s="41" t="str">
        <f t="shared" si="0"/>
        <v>RMB/pc</v>
      </c>
      <c r="L17" s="106" t="str">
        <f>"k"&amp;C14&amp;"/yr"</f>
        <v>kRMB/yr</v>
      </c>
      <c r="M17" s="44"/>
      <c r="N17" s="441"/>
      <c r="O17" s="442"/>
      <c r="P17" s="443"/>
    </row>
    <row r="18" spans="1:17" s="45" customFormat="1" ht="9.75" customHeight="1" thickBot="1">
      <c r="A18" s="108"/>
      <c r="B18" s="109"/>
      <c r="C18" s="109"/>
      <c r="D18" s="109"/>
      <c r="E18" s="110"/>
      <c r="F18" s="111"/>
      <c r="G18" s="111"/>
      <c r="H18" s="111"/>
      <c r="I18" s="111"/>
      <c r="J18" s="112"/>
      <c r="K18" s="112"/>
      <c r="L18" s="113"/>
      <c r="M18" s="114"/>
      <c r="N18" s="115" t="s">
        <v>67</v>
      </c>
      <c r="O18" s="116" t="s">
        <v>68</v>
      </c>
      <c r="P18" s="116" t="s">
        <v>69</v>
      </c>
      <c r="Q18" s="116" t="s">
        <v>70</v>
      </c>
    </row>
    <row r="19" spans="1:17" ht="12.75" customHeight="1">
      <c r="A19" s="444" t="s">
        <v>71</v>
      </c>
      <c r="B19" s="447" t="s">
        <v>72</v>
      </c>
      <c r="C19" s="448"/>
      <c r="D19" s="117">
        <f t="shared" ref="D19:D26" si="1">IF(K19&gt;0,+$K$12,0)</f>
        <v>13.618</v>
      </c>
      <c r="E19" s="118" t="s">
        <v>73</v>
      </c>
      <c r="F19" s="119">
        <v>15</v>
      </c>
      <c r="G19" s="119">
        <v>2.4454232999999999</v>
      </c>
      <c r="H19" s="119">
        <v>4.32</v>
      </c>
      <c r="I19" s="119">
        <v>1.6800000000000002</v>
      </c>
      <c r="J19" s="120">
        <f t="shared" ref="J19:J25" si="2">IF(OR(E19=$D$13,E19=""),$J$15*SUM(F19:I19),IF(E19="3rd party",$J$15*SUM(F19:I19),2%*SUM(F19:I19)))</f>
        <v>2.8134507960000001</v>
      </c>
      <c r="K19" s="121">
        <f t="shared" ref="K19:K25" si="3">SUM(F19:J19)</f>
        <v>26.258874096000003</v>
      </c>
      <c r="L19" s="117">
        <f t="shared" ref="L19:L25" si="4">K19*D19</f>
        <v>357.59334743932806</v>
      </c>
      <c r="M19" s="122"/>
      <c r="N19" s="123" t="s">
        <v>74</v>
      </c>
      <c r="O19" s="124">
        <v>1</v>
      </c>
      <c r="P19" s="124">
        <v>2.5</v>
      </c>
      <c r="Q19" s="125">
        <f t="shared" ref="Q19:Q25" si="5">O19*P19</f>
        <v>2.5</v>
      </c>
    </row>
    <row r="20" spans="1:17" ht="12.75" customHeight="1">
      <c r="A20" s="445"/>
      <c r="B20" s="449" t="s">
        <v>75</v>
      </c>
      <c r="C20" s="450"/>
      <c r="D20" s="126">
        <f t="shared" si="1"/>
        <v>13.618</v>
      </c>
      <c r="E20" s="127"/>
      <c r="F20" s="128">
        <v>27.1</v>
      </c>
      <c r="G20" s="129"/>
      <c r="H20" s="129"/>
      <c r="I20" s="129"/>
      <c r="J20" s="130">
        <f t="shared" si="2"/>
        <v>3.2520000000000002</v>
      </c>
      <c r="K20" s="131">
        <f t="shared" si="3"/>
        <v>30.352</v>
      </c>
      <c r="L20" s="126">
        <f t="shared" si="4"/>
        <v>413.33353600000004</v>
      </c>
      <c r="M20" s="122"/>
      <c r="N20" s="123" t="s">
        <v>76</v>
      </c>
      <c r="O20" s="124">
        <v>1</v>
      </c>
      <c r="P20" s="124">
        <v>1.6600499999999998</v>
      </c>
      <c r="Q20" s="125">
        <f t="shared" si="5"/>
        <v>1.6600499999999998</v>
      </c>
    </row>
    <row r="21" spans="1:17" ht="12.75" customHeight="1">
      <c r="A21" s="446"/>
      <c r="B21" s="451" t="s">
        <v>77</v>
      </c>
      <c r="C21" s="452"/>
      <c r="D21" s="126">
        <f t="shared" si="1"/>
        <v>13.618</v>
      </c>
      <c r="E21" s="132" t="s">
        <v>73</v>
      </c>
      <c r="F21" s="128">
        <v>15</v>
      </c>
      <c r="G21" s="128">
        <v>2.4454232999999999</v>
      </c>
      <c r="H21" s="128">
        <v>4.32</v>
      </c>
      <c r="I21" s="128">
        <v>1.6800000000000002</v>
      </c>
      <c r="J21" s="130">
        <f t="shared" si="2"/>
        <v>2.8134507960000001</v>
      </c>
      <c r="K21" s="131">
        <f t="shared" si="3"/>
        <v>26.258874096000003</v>
      </c>
      <c r="L21" s="126">
        <f t="shared" si="4"/>
        <v>357.59334743932806</v>
      </c>
      <c r="M21" s="122"/>
      <c r="N21" s="123" t="s">
        <v>78</v>
      </c>
      <c r="O21" s="124">
        <v>1</v>
      </c>
      <c r="P21" s="124">
        <v>2.2133999999999996</v>
      </c>
      <c r="Q21" s="125">
        <f t="shared" si="5"/>
        <v>2.2133999999999996</v>
      </c>
    </row>
    <row r="22" spans="1:17" ht="12.75" customHeight="1">
      <c r="A22" s="133" t="s">
        <v>79</v>
      </c>
      <c r="B22" s="469"/>
      <c r="C22" s="450"/>
      <c r="D22" s="126">
        <f t="shared" si="1"/>
        <v>13.618</v>
      </c>
      <c r="E22" s="132" t="s">
        <v>73</v>
      </c>
      <c r="F22" s="129">
        <v>35.1</v>
      </c>
      <c r="G22" s="134">
        <v>5</v>
      </c>
      <c r="H22" s="134">
        <v>25.56</v>
      </c>
      <c r="I22" s="134">
        <v>9.94</v>
      </c>
      <c r="J22" s="130">
        <f t="shared" si="2"/>
        <v>9.0719999999999992</v>
      </c>
      <c r="K22" s="131">
        <f t="shared" si="3"/>
        <v>84.671999999999997</v>
      </c>
      <c r="L22" s="126">
        <f t="shared" si="4"/>
        <v>1153.063296</v>
      </c>
      <c r="M22" s="122"/>
      <c r="N22" s="123" t="s">
        <v>80</v>
      </c>
      <c r="O22" s="124">
        <v>1</v>
      </c>
      <c r="P22" s="124">
        <v>1</v>
      </c>
      <c r="Q22" s="125">
        <f t="shared" si="5"/>
        <v>1</v>
      </c>
    </row>
    <row r="23" spans="1:17" ht="12.75" customHeight="1">
      <c r="A23" s="133"/>
      <c r="B23" s="469"/>
      <c r="C23" s="450"/>
      <c r="D23" s="126">
        <f t="shared" si="1"/>
        <v>0</v>
      </c>
      <c r="E23" s="127"/>
      <c r="F23" s="129"/>
      <c r="G23" s="134"/>
      <c r="H23" s="134"/>
      <c r="I23" s="134"/>
      <c r="J23" s="130">
        <f t="shared" si="2"/>
        <v>0</v>
      </c>
      <c r="K23" s="131">
        <f t="shared" si="3"/>
        <v>0</v>
      </c>
      <c r="L23" s="126">
        <f t="shared" si="4"/>
        <v>0</v>
      </c>
      <c r="M23" s="122"/>
      <c r="N23" s="123" t="s">
        <v>81</v>
      </c>
      <c r="O23" s="124">
        <v>1</v>
      </c>
      <c r="P23" s="124">
        <v>11.25</v>
      </c>
      <c r="Q23" s="125">
        <f t="shared" si="5"/>
        <v>11.25</v>
      </c>
    </row>
    <row r="24" spans="1:17" ht="12.75" customHeight="1">
      <c r="B24" s="469"/>
      <c r="C24" s="450"/>
      <c r="D24" s="126">
        <f t="shared" si="1"/>
        <v>0</v>
      </c>
      <c r="E24" s="127"/>
      <c r="F24" s="129"/>
      <c r="G24" s="134"/>
      <c r="H24" s="134"/>
      <c r="I24" s="134"/>
      <c r="J24" s="130">
        <f t="shared" si="2"/>
        <v>0</v>
      </c>
      <c r="K24" s="131">
        <f t="shared" si="3"/>
        <v>0</v>
      </c>
      <c r="L24" s="126">
        <f t="shared" si="4"/>
        <v>0</v>
      </c>
      <c r="M24" s="122"/>
      <c r="N24" s="123" t="s">
        <v>82</v>
      </c>
      <c r="O24" s="124">
        <v>1</v>
      </c>
      <c r="P24" s="124">
        <v>1.3280399999999999</v>
      </c>
      <c r="Q24" s="125">
        <f t="shared" si="5"/>
        <v>1.3280399999999999</v>
      </c>
    </row>
    <row r="25" spans="1:17" ht="12.5">
      <c r="A25" s="135" t="s">
        <v>83</v>
      </c>
      <c r="B25" s="470"/>
      <c r="C25" s="452"/>
      <c r="D25" s="126">
        <f t="shared" si="1"/>
        <v>13.618</v>
      </c>
      <c r="E25" s="136"/>
      <c r="F25" s="137">
        <f>+Q26</f>
        <v>22.073451955924998</v>
      </c>
      <c r="G25" s="138"/>
      <c r="H25" s="138"/>
      <c r="I25" s="138"/>
      <c r="J25" s="130">
        <f t="shared" si="2"/>
        <v>2.6488142347109997</v>
      </c>
      <c r="K25" s="131">
        <f t="shared" si="3"/>
        <v>24.722266190635999</v>
      </c>
      <c r="L25" s="126">
        <f t="shared" si="4"/>
        <v>336.66782098408106</v>
      </c>
      <c r="M25" s="122"/>
      <c r="N25" s="139" t="s">
        <v>84</v>
      </c>
      <c r="O25" s="124">
        <v>1</v>
      </c>
      <c r="P25" s="124">
        <v>2.1219619559249998</v>
      </c>
      <c r="Q25" s="125">
        <f t="shared" si="5"/>
        <v>2.1219619559249998</v>
      </c>
    </row>
    <row r="26" spans="1:17" ht="15.75" customHeight="1" thickBot="1">
      <c r="A26" s="140" t="s">
        <v>85</v>
      </c>
      <c r="B26" s="471"/>
      <c r="C26" s="472"/>
      <c r="D26" s="141">
        <f t="shared" si="1"/>
        <v>13.618</v>
      </c>
      <c r="E26" s="142"/>
      <c r="F26" s="143">
        <f t="shared" ref="F26:K26" si="6">SUM(F19:F25)</f>
        <v>114.273451955925</v>
      </c>
      <c r="G26" s="143">
        <f t="shared" si="6"/>
        <v>9.8908465999999997</v>
      </c>
      <c r="H26" s="143">
        <f t="shared" si="6"/>
        <v>34.200000000000003</v>
      </c>
      <c r="I26" s="143">
        <f t="shared" si="6"/>
        <v>13.3</v>
      </c>
      <c r="J26" s="144">
        <f t="shared" si="6"/>
        <v>20.599715826711002</v>
      </c>
      <c r="K26" s="144">
        <f t="shared" si="6"/>
        <v>192.26401438263599</v>
      </c>
      <c r="L26" s="145">
        <f>SUM(L18:L25)</f>
        <v>2618.251347862737</v>
      </c>
      <c r="M26" s="146"/>
      <c r="N26" s="147"/>
      <c r="O26" s="148"/>
      <c r="P26" s="149"/>
      <c r="Q26" s="150">
        <f>SUM(Q18:Q25)</f>
        <v>22.073451955924998</v>
      </c>
    </row>
    <row r="27" spans="1:17" ht="10.5" customHeight="1">
      <c r="A27" s="151"/>
      <c r="B27" s="152"/>
      <c r="C27" s="153"/>
      <c r="D27" s="154"/>
      <c r="E27" s="155"/>
      <c r="F27" s="156"/>
      <c r="G27" s="157"/>
      <c r="H27" s="157"/>
      <c r="I27" s="156"/>
      <c r="J27" s="158"/>
      <c r="K27" s="159"/>
      <c r="L27" s="160"/>
      <c r="M27" s="114"/>
      <c r="N27" s="114"/>
      <c r="O27" s="114"/>
    </row>
    <row r="28" spans="1:17" ht="6" customHeight="1" thickBot="1">
      <c r="A28" s="161"/>
      <c r="B28" s="162"/>
      <c r="C28" s="163"/>
      <c r="D28" s="164"/>
      <c r="E28" s="165"/>
      <c r="F28" s="166"/>
      <c r="G28" s="167"/>
      <c r="H28" s="167"/>
      <c r="I28" s="166"/>
      <c r="J28" s="168"/>
      <c r="K28" s="169"/>
      <c r="L28" s="170"/>
      <c r="M28" s="114"/>
      <c r="N28" s="114"/>
      <c r="O28" s="114"/>
    </row>
    <row r="29" spans="1:17" ht="12.75" customHeight="1">
      <c r="A29" s="444" t="s">
        <v>86</v>
      </c>
      <c r="B29" s="453" t="s">
        <v>87</v>
      </c>
      <c r="C29" s="454"/>
      <c r="D29" s="117">
        <f t="shared" ref="D29:D35" si="7">IF(K29&gt;0,+$K$12,0)</f>
        <v>13.618</v>
      </c>
      <c r="E29" s="118" t="s">
        <v>73</v>
      </c>
      <c r="F29" s="171">
        <v>35</v>
      </c>
      <c r="G29" s="171">
        <v>4</v>
      </c>
      <c r="H29" s="171">
        <v>23.04</v>
      </c>
      <c r="I29" s="171">
        <v>8.9600000000000009</v>
      </c>
      <c r="J29" s="120">
        <f t="shared" ref="J29:J34" si="8">IF(OR(E29=$D$13,E29=""),$J$15*SUM(F29:I29),IF(E29="3rd party",$J$15*SUM(F29:I29),2%*SUM(F29:I29)))</f>
        <v>8.52</v>
      </c>
      <c r="K29" s="121">
        <f t="shared" ref="K29:K34" si="9">SUM(F29:J29)</f>
        <v>79.52</v>
      </c>
      <c r="L29" s="117">
        <f t="shared" ref="L29:L34" si="10">K29*D29</f>
        <v>1082.90336</v>
      </c>
      <c r="M29" s="122"/>
      <c r="N29" s="172" t="s">
        <v>88</v>
      </c>
      <c r="O29" s="173">
        <v>1</v>
      </c>
      <c r="P29" s="173">
        <v>1.33</v>
      </c>
      <c r="Q29" s="173">
        <f t="shared" ref="Q29:Q36" si="11">O29*P29</f>
        <v>1.33</v>
      </c>
    </row>
    <row r="30" spans="1:17" ht="12.75" customHeight="1">
      <c r="A30" s="445"/>
      <c r="B30" s="449" t="s">
        <v>89</v>
      </c>
      <c r="C30" s="450"/>
      <c r="D30" s="126">
        <f t="shared" si="7"/>
        <v>13.618</v>
      </c>
      <c r="E30" s="127"/>
      <c r="F30" s="174">
        <v>66.402000000000001</v>
      </c>
      <c r="G30" s="174"/>
      <c r="H30" s="174"/>
      <c r="I30" s="174"/>
      <c r="J30" s="130">
        <f t="shared" si="8"/>
        <v>7.9682399999999998</v>
      </c>
      <c r="K30" s="131">
        <f t="shared" si="9"/>
        <v>74.370239999999995</v>
      </c>
      <c r="L30" s="126">
        <f t="shared" si="10"/>
        <v>1012.77392832</v>
      </c>
      <c r="M30" s="122"/>
      <c r="N30" s="123" t="s">
        <v>90</v>
      </c>
      <c r="O30" s="124">
        <v>1</v>
      </c>
      <c r="P30" s="124">
        <v>11.25</v>
      </c>
      <c r="Q30" s="124">
        <f t="shared" si="11"/>
        <v>11.25</v>
      </c>
    </row>
    <row r="31" spans="1:17" ht="12.75" customHeight="1">
      <c r="A31" s="446"/>
      <c r="B31" s="455" t="s">
        <v>91</v>
      </c>
      <c r="C31" s="452"/>
      <c r="D31" s="126">
        <f t="shared" si="7"/>
        <v>13.618</v>
      </c>
      <c r="E31" s="132" t="s">
        <v>73</v>
      </c>
      <c r="F31" s="174">
        <v>15</v>
      </c>
      <c r="G31" s="174">
        <v>2.4454232999999999</v>
      </c>
      <c r="H31" s="174">
        <v>4.32</v>
      </c>
      <c r="I31" s="174">
        <v>1.6800000000000002</v>
      </c>
      <c r="J31" s="130">
        <f t="shared" si="8"/>
        <v>2.8134507960000001</v>
      </c>
      <c r="K31" s="131">
        <f t="shared" si="9"/>
        <v>26.258874096000003</v>
      </c>
      <c r="L31" s="126">
        <f t="shared" si="10"/>
        <v>357.59334743932806</v>
      </c>
      <c r="M31" s="122"/>
      <c r="N31" s="123" t="s">
        <v>92</v>
      </c>
      <c r="O31" s="124">
        <v>2</v>
      </c>
      <c r="P31" s="124">
        <v>1.4387099999999999</v>
      </c>
      <c r="Q31" s="124">
        <f t="shared" si="11"/>
        <v>2.8774199999999999</v>
      </c>
    </row>
    <row r="32" spans="1:17" ht="12.75" customHeight="1">
      <c r="A32" s="175" t="s">
        <v>93</v>
      </c>
      <c r="B32" s="469"/>
      <c r="C32" s="450"/>
      <c r="D32" s="126">
        <f t="shared" si="7"/>
        <v>13.618</v>
      </c>
      <c r="E32" s="132" t="s">
        <v>73</v>
      </c>
      <c r="F32" s="174">
        <v>30.5</v>
      </c>
      <c r="G32" s="174">
        <v>4</v>
      </c>
      <c r="H32" s="174">
        <v>24.48</v>
      </c>
      <c r="I32" s="174">
        <v>9.52</v>
      </c>
      <c r="J32" s="130">
        <f t="shared" si="8"/>
        <v>8.2199999999999989</v>
      </c>
      <c r="K32" s="131">
        <f t="shared" si="9"/>
        <v>76.72</v>
      </c>
      <c r="L32" s="126">
        <f t="shared" si="10"/>
        <v>1044.77296</v>
      </c>
      <c r="M32" s="122"/>
      <c r="N32" s="123" t="s">
        <v>94</v>
      </c>
      <c r="O32" s="124">
        <v>1</v>
      </c>
      <c r="P32" s="124">
        <v>2.2133999999999996</v>
      </c>
      <c r="Q32" s="124">
        <f t="shared" si="11"/>
        <v>2.2133999999999996</v>
      </c>
    </row>
    <row r="33" spans="1:20" ht="12.75" customHeight="1">
      <c r="A33" s="175"/>
      <c r="B33" s="176"/>
      <c r="C33" s="177"/>
      <c r="D33" s="126">
        <f t="shared" si="7"/>
        <v>0</v>
      </c>
      <c r="E33" s="127"/>
      <c r="F33" s="174"/>
      <c r="G33" s="138"/>
      <c r="H33" s="138"/>
      <c r="I33" s="138"/>
      <c r="J33" s="130">
        <f t="shared" si="8"/>
        <v>0</v>
      </c>
      <c r="K33" s="131">
        <f t="shared" si="9"/>
        <v>0</v>
      </c>
      <c r="L33" s="126">
        <f t="shared" si="10"/>
        <v>0</v>
      </c>
      <c r="M33" s="122"/>
      <c r="N33" s="123" t="s">
        <v>95</v>
      </c>
      <c r="O33" s="124">
        <v>1</v>
      </c>
      <c r="P33" s="124">
        <v>1.6600499999999998</v>
      </c>
      <c r="Q33" s="124">
        <f t="shared" si="11"/>
        <v>1.6600499999999998</v>
      </c>
    </row>
    <row r="34" spans="1:20" ht="12.5">
      <c r="A34" s="178" t="s">
        <v>83</v>
      </c>
      <c r="B34" s="470"/>
      <c r="C34" s="452"/>
      <c r="D34" s="126">
        <f t="shared" si="7"/>
        <v>13.618</v>
      </c>
      <c r="E34" s="136"/>
      <c r="F34" s="137">
        <f>+Q37</f>
        <v>34.171047173554996</v>
      </c>
      <c r="G34" s="138"/>
      <c r="H34" s="138"/>
      <c r="I34" s="138"/>
      <c r="J34" s="130">
        <f t="shared" si="8"/>
        <v>4.100525660826599</v>
      </c>
      <c r="K34" s="131">
        <f t="shared" si="9"/>
        <v>38.271572834381594</v>
      </c>
      <c r="L34" s="126">
        <f t="shared" si="10"/>
        <v>521.18227885860858</v>
      </c>
      <c r="M34" s="122"/>
      <c r="N34" s="123" t="s">
        <v>96</v>
      </c>
      <c r="O34" s="124">
        <v>1</v>
      </c>
      <c r="P34" s="124">
        <v>2.5</v>
      </c>
      <c r="Q34" s="124">
        <f t="shared" si="11"/>
        <v>2.5</v>
      </c>
    </row>
    <row r="35" spans="1:20" ht="15.75" customHeight="1" thickBot="1">
      <c r="A35" s="179" t="s">
        <v>97</v>
      </c>
      <c r="B35" s="471"/>
      <c r="C35" s="472"/>
      <c r="D35" s="141">
        <f t="shared" si="7"/>
        <v>13.618</v>
      </c>
      <c r="E35" s="142"/>
      <c r="F35" s="143">
        <f t="shared" ref="F35:K35" si="12">SUM(F29:F34)</f>
        <v>181.07304717355498</v>
      </c>
      <c r="G35" s="143">
        <f t="shared" si="12"/>
        <v>10.4454233</v>
      </c>
      <c r="H35" s="143">
        <f t="shared" si="12"/>
        <v>51.84</v>
      </c>
      <c r="I35" s="143">
        <f t="shared" si="12"/>
        <v>20.16</v>
      </c>
      <c r="J35" s="144">
        <f t="shared" si="12"/>
        <v>31.622216456826596</v>
      </c>
      <c r="K35" s="144">
        <f t="shared" si="12"/>
        <v>295.14068693038155</v>
      </c>
      <c r="L35" s="145">
        <f>SUM(L28:L34)</f>
        <v>4019.2258746179368</v>
      </c>
      <c r="M35" s="146"/>
      <c r="N35" s="123" t="s">
        <v>98</v>
      </c>
      <c r="O35" s="124">
        <v>2</v>
      </c>
      <c r="P35" s="124">
        <v>5.5335000000000001</v>
      </c>
      <c r="Q35" s="124">
        <f t="shared" si="11"/>
        <v>11.067</v>
      </c>
      <c r="T35" s="180"/>
    </row>
    <row r="36" spans="1:20" ht="12.5">
      <c r="A36" s="151"/>
      <c r="B36" s="152"/>
      <c r="C36" s="153"/>
      <c r="D36" s="154"/>
      <c r="E36" s="155"/>
      <c r="F36" s="156"/>
      <c r="G36" s="157"/>
      <c r="H36" s="157"/>
      <c r="I36" s="156"/>
      <c r="J36" s="158"/>
      <c r="K36" s="159"/>
      <c r="L36" s="160"/>
      <c r="M36" s="114"/>
      <c r="N36" s="181" t="s">
        <v>99</v>
      </c>
      <c r="O36" s="182">
        <v>1</v>
      </c>
      <c r="P36" s="182">
        <v>1.2731771735549997</v>
      </c>
      <c r="Q36" s="182">
        <f t="shared" si="11"/>
        <v>1.2731771735549997</v>
      </c>
    </row>
    <row r="37" spans="1:20" thickBot="1">
      <c r="A37" s="161"/>
      <c r="B37" s="162"/>
      <c r="C37" s="163"/>
      <c r="D37" s="164"/>
      <c r="E37" s="165"/>
      <c r="F37" s="166"/>
      <c r="G37" s="167"/>
      <c r="H37" s="167"/>
      <c r="I37" s="166"/>
      <c r="J37" s="168"/>
      <c r="K37" s="169"/>
      <c r="L37" s="170"/>
      <c r="M37" s="114"/>
      <c r="N37" s="183"/>
      <c r="O37" s="184"/>
      <c r="P37" s="184"/>
      <c r="Q37" s="185">
        <f>SUM(Q29:Q36)</f>
        <v>34.171047173554996</v>
      </c>
    </row>
    <row r="38" spans="1:20" ht="12.75" customHeight="1">
      <c r="A38" s="186" t="s">
        <v>100</v>
      </c>
      <c r="B38" s="473"/>
      <c r="C38" s="454"/>
      <c r="D38" s="117">
        <f t="shared" ref="D38:D43" si="13">IF(K38&gt;0,+$K$12,0)</f>
        <v>13.618</v>
      </c>
      <c r="E38" s="187"/>
      <c r="F38" s="188">
        <v>100</v>
      </c>
      <c r="G38" s="188"/>
      <c r="H38" s="188"/>
      <c r="I38" s="188"/>
      <c r="J38" s="130">
        <f>IF(OR(E38=$D$13,E38=""),$J$15*SUM(F38:I38),IF(E38="3rd party",$J$15*SUM(F38:I38),2%*SUM(F38:I38)))</f>
        <v>12</v>
      </c>
      <c r="K38" s="131">
        <f>SUM(F38:J38)</f>
        <v>112</v>
      </c>
      <c r="L38" s="126">
        <f>K38*D38</f>
        <v>1525.2160000000001</v>
      </c>
      <c r="M38" s="122"/>
      <c r="N38" s="189" t="s">
        <v>101</v>
      </c>
      <c r="O38" s="173">
        <v>1</v>
      </c>
      <c r="P38" s="173">
        <v>0.5</v>
      </c>
      <c r="Q38" s="190">
        <f t="shared" ref="Q38:Q45" si="14">O38*P38</f>
        <v>0.5</v>
      </c>
    </row>
    <row r="39" spans="1:20" ht="12.75" customHeight="1">
      <c r="A39" s="191"/>
      <c r="B39" s="474"/>
      <c r="C39" s="474"/>
      <c r="D39" s="126">
        <f t="shared" si="13"/>
        <v>0</v>
      </c>
      <c r="E39" s="192"/>
      <c r="F39" s="193"/>
      <c r="G39" s="193"/>
      <c r="H39" s="193"/>
      <c r="I39" s="193"/>
      <c r="J39" s="130">
        <f>IF(OR(E39=$D$13,E39=""),$J$15*SUM(F39:I39),IF(E39="3rd party",$J$15*SUM(F39:I39),2%*SUM(F39:I39)))</f>
        <v>0</v>
      </c>
      <c r="K39" s="131">
        <f>SUM(F39:J39)</f>
        <v>0</v>
      </c>
      <c r="L39" s="126">
        <f>K39*D39</f>
        <v>0</v>
      </c>
      <c r="M39" s="122"/>
      <c r="N39" s="123" t="s">
        <v>102</v>
      </c>
      <c r="O39" s="124">
        <v>1</v>
      </c>
      <c r="P39" s="124">
        <v>11.25</v>
      </c>
      <c r="Q39" s="125">
        <f t="shared" si="14"/>
        <v>11.25</v>
      </c>
    </row>
    <row r="40" spans="1:20" ht="12.75" customHeight="1">
      <c r="A40" s="194"/>
      <c r="B40" s="468"/>
      <c r="C40" s="468"/>
      <c r="D40" s="126">
        <f t="shared" si="13"/>
        <v>0</v>
      </c>
      <c r="E40" s="192"/>
      <c r="F40" s="193"/>
      <c r="G40" s="193"/>
      <c r="H40" s="193"/>
      <c r="I40" s="193"/>
      <c r="J40" s="130">
        <f>IF(OR(E40=$D$13,E40=""),$J$15*SUM(F40:I40),IF(E40="3rd party",$J$15*SUM(F40:I40),2%*SUM(F40:I40)))</f>
        <v>0</v>
      </c>
      <c r="K40" s="131">
        <f>SUM(F40:J40)</f>
        <v>0</v>
      </c>
      <c r="L40" s="126">
        <f>K40*D40</f>
        <v>0</v>
      </c>
      <c r="M40" s="122"/>
      <c r="N40" s="123" t="s">
        <v>103</v>
      </c>
      <c r="O40" s="124">
        <v>1</v>
      </c>
      <c r="P40" s="124">
        <v>1</v>
      </c>
      <c r="Q40" s="125">
        <f t="shared" si="14"/>
        <v>1</v>
      </c>
    </row>
    <row r="41" spans="1:20" ht="12.75" customHeight="1">
      <c r="A41" s="195"/>
      <c r="B41" s="478"/>
      <c r="C41" s="479"/>
      <c r="D41" s="126">
        <f t="shared" si="13"/>
        <v>0</v>
      </c>
      <c r="E41" s="192"/>
      <c r="F41" s="193"/>
      <c r="G41" s="193"/>
      <c r="H41" s="193"/>
      <c r="I41" s="193"/>
      <c r="J41" s="130">
        <f>IF(OR(E41=$D$13,E41=""),$J$15*SUM(F41:I41),IF(E41="3rd party",$J$15*SUM(F41:I41),2%*SUM(F41:I41)))</f>
        <v>0</v>
      </c>
      <c r="K41" s="131">
        <f>SUM(F41:J41)</f>
        <v>0</v>
      </c>
      <c r="L41" s="126">
        <f>K41*D41</f>
        <v>0</v>
      </c>
      <c r="M41" s="122"/>
      <c r="N41" s="123" t="s">
        <v>104</v>
      </c>
      <c r="O41" s="124">
        <v>1</v>
      </c>
      <c r="P41" s="124">
        <v>1</v>
      </c>
      <c r="Q41" s="125">
        <f t="shared" si="14"/>
        <v>1</v>
      </c>
    </row>
    <row r="42" spans="1:20" ht="12.5">
      <c r="A42" s="135" t="s">
        <v>83</v>
      </c>
      <c r="B42" s="480"/>
      <c r="C42" s="481"/>
      <c r="D42" s="126">
        <f t="shared" si="13"/>
        <v>13.618</v>
      </c>
      <c r="E42" s="196"/>
      <c r="F42" s="137">
        <f>+Q47</f>
        <v>22.880796738295</v>
      </c>
      <c r="G42" s="197"/>
      <c r="H42" s="197"/>
      <c r="I42" s="197"/>
      <c r="J42" s="130">
        <f>IF(OR(E42=$D$13,E42=""),$J$15*SUM(F42:I42),IF(E42="3rd party",$J$15*SUM(F42:I42),2%*SUM(F42:I42)))</f>
        <v>2.7456956085953999</v>
      </c>
      <c r="K42" s="131">
        <f>SUM(F42:J42)</f>
        <v>25.626492346890402</v>
      </c>
      <c r="L42" s="126">
        <f>K42*D42</f>
        <v>348.98157277995352</v>
      </c>
      <c r="M42" s="122"/>
      <c r="N42" s="123" t="s">
        <v>86</v>
      </c>
      <c r="O42" s="124">
        <v>1</v>
      </c>
      <c r="P42" s="124">
        <v>1.6600499999999998</v>
      </c>
      <c r="Q42" s="125">
        <f t="shared" si="14"/>
        <v>1.6600499999999998</v>
      </c>
    </row>
    <row r="43" spans="1:20" ht="15.75" customHeight="1" thickBot="1">
      <c r="A43" s="179" t="s">
        <v>105</v>
      </c>
      <c r="B43" s="482"/>
      <c r="C43" s="483"/>
      <c r="D43" s="141">
        <f t="shared" si="13"/>
        <v>13.618</v>
      </c>
      <c r="E43" s="198"/>
      <c r="F43" s="199">
        <f t="shared" ref="F43:L43" si="15">SUM(F38:F42)</f>
        <v>122.880796738295</v>
      </c>
      <c r="G43" s="199">
        <f t="shared" si="15"/>
        <v>0</v>
      </c>
      <c r="H43" s="199">
        <f t="shared" si="15"/>
        <v>0</v>
      </c>
      <c r="I43" s="199">
        <f t="shared" si="15"/>
        <v>0</v>
      </c>
      <c r="J43" s="130">
        <f t="shared" si="15"/>
        <v>14.745695608595399</v>
      </c>
      <c r="K43" s="131">
        <f t="shared" si="15"/>
        <v>137.62649234689042</v>
      </c>
      <c r="L43" s="126">
        <f t="shared" si="15"/>
        <v>1874.1975727799536</v>
      </c>
      <c r="M43" s="146"/>
      <c r="N43" s="200" t="s">
        <v>106</v>
      </c>
      <c r="O43" s="124">
        <v>1</v>
      </c>
      <c r="P43" s="124">
        <v>2.9707467382949999</v>
      </c>
      <c r="Q43" s="125">
        <f t="shared" si="14"/>
        <v>2.9707467382949999</v>
      </c>
    </row>
    <row r="44" spans="1:20" ht="13.5" thickBot="1">
      <c r="A44" s="201"/>
      <c r="B44" s="45"/>
      <c r="C44" s="45"/>
      <c r="D44" s="122"/>
      <c r="E44" s="110"/>
      <c r="F44" s="202"/>
      <c r="G44" s="202"/>
      <c r="H44" s="202"/>
      <c r="I44" s="202"/>
      <c r="J44" s="203"/>
      <c r="K44" s="202"/>
      <c r="L44" s="204"/>
      <c r="M44" s="114"/>
      <c r="N44" s="200" t="s">
        <v>107</v>
      </c>
      <c r="O44" s="124">
        <v>6</v>
      </c>
      <c r="P44" s="124">
        <v>0.5</v>
      </c>
      <c r="Q44" s="125">
        <f t="shared" si="14"/>
        <v>3</v>
      </c>
    </row>
    <row r="45" spans="1:20" ht="12.5">
      <c r="A45" s="205" t="s">
        <v>108</v>
      </c>
      <c r="B45" s="206"/>
      <c r="C45" s="207"/>
      <c r="D45" s="117">
        <f>IF(K45&gt;0,+$K$12,0)</f>
        <v>13.618</v>
      </c>
      <c r="E45" s="208" t="s">
        <v>73</v>
      </c>
      <c r="F45" s="209"/>
      <c r="G45" s="210">
        <v>5.1696277216928763</v>
      </c>
      <c r="H45" s="210">
        <v>30</v>
      </c>
      <c r="I45" s="210">
        <v>6.8661466779527229</v>
      </c>
      <c r="J45" s="120">
        <f>IF(OR(E45=$D$13,E45=""),$J$15*SUM(F45:I45),IF(E45="3rd party",$J$15*SUM(F45:I45),2%*SUM(F45:I45)))</f>
        <v>5.0442929279574713</v>
      </c>
      <c r="K45" s="211">
        <f>SUM(F45:J45)</f>
        <v>47.080067327603068</v>
      </c>
      <c r="L45" s="212">
        <f>K45*D45</f>
        <v>641.13635686729856</v>
      </c>
      <c r="M45" s="114"/>
      <c r="N45" s="200" t="s">
        <v>109</v>
      </c>
      <c r="O45" s="124">
        <v>1</v>
      </c>
      <c r="P45" s="124">
        <v>1.5</v>
      </c>
      <c r="Q45" s="125">
        <f t="shared" si="14"/>
        <v>1.5</v>
      </c>
    </row>
    <row r="46" spans="1:20" ht="12.5">
      <c r="A46" s="135" t="s">
        <v>110</v>
      </c>
      <c r="B46" s="213"/>
      <c r="C46" s="214"/>
      <c r="D46" s="126">
        <f>IF(K46&gt;0,+$K$12,0)</f>
        <v>13.618</v>
      </c>
      <c r="E46" s="132" t="s">
        <v>73</v>
      </c>
      <c r="F46" s="215"/>
      <c r="G46" s="216">
        <v>3.4147983426486084</v>
      </c>
      <c r="H46" s="217">
        <v>2.3947351807786266</v>
      </c>
      <c r="I46" s="217">
        <v>10</v>
      </c>
      <c r="J46" s="130">
        <f>IF(OR(E46=$D$13,E46=""),$J$15*SUM(F46:I46),IF(E46="3rd party",$J$15*SUM(F46:I46),2%*SUM(F46:I46)))</f>
        <v>1.8971440228112679</v>
      </c>
      <c r="K46" s="218">
        <f>SUM(F46:J46)</f>
        <v>17.706677546238502</v>
      </c>
      <c r="L46" s="219">
        <f>K46*D46</f>
        <v>241.12953482467594</v>
      </c>
      <c r="M46" s="114"/>
      <c r="N46" s="181"/>
      <c r="O46" s="182"/>
      <c r="P46" s="182"/>
      <c r="Q46" s="220"/>
    </row>
    <row r="47" spans="1:20" thickBot="1">
      <c r="A47" s="140" t="s">
        <v>111</v>
      </c>
      <c r="B47" s="221"/>
      <c r="C47" s="222"/>
      <c r="D47" s="141">
        <f>IF(K47&gt;0,+$K$12,0)</f>
        <v>13.618</v>
      </c>
      <c r="E47" s="223" t="s">
        <v>73</v>
      </c>
      <c r="F47" s="224"/>
      <c r="G47" s="225">
        <v>12.850574794496962</v>
      </c>
      <c r="H47" s="225">
        <v>12.027006114909309</v>
      </c>
      <c r="I47" s="225">
        <v>16</v>
      </c>
      <c r="J47" s="226">
        <f>IF(OR(E47=$D$13,E47=""),$J$15*SUM(F47:I47),IF(E47="3rd party",$J$15*SUM(F47:I47),2%*SUM(F47:I47)))</f>
        <v>4.9053097091287521</v>
      </c>
      <c r="K47" s="227">
        <f>SUM(F47:J47)</f>
        <v>45.782890618535021</v>
      </c>
      <c r="L47" s="228">
        <f>K47*D47</f>
        <v>623.47140444320996</v>
      </c>
      <c r="M47" s="114"/>
      <c r="N47" s="229"/>
      <c r="O47" s="229"/>
      <c r="P47" s="230"/>
      <c r="Q47" s="185">
        <f>SUM(Q38:Q46)</f>
        <v>22.880796738295</v>
      </c>
    </row>
    <row r="48" spans="1:20" ht="4.5" customHeight="1" thickBot="1">
      <c r="A48" s="231"/>
      <c r="B48" s="13"/>
      <c r="C48" s="13"/>
      <c r="D48" s="232"/>
      <c r="E48" s="233"/>
      <c r="F48" s="234"/>
      <c r="G48" s="234"/>
      <c r="H48" s="234"/>
      <c r="I48" s="234"/>
      <c r="J48" s="234"/>
      <c r="K48" s="235"/>
      <c r="L48" s="236"/>
      <c r="M48" s="114"/>
      <c r="N48" s="229"/>
      <c r="O48" s="229"/>
      <c r="P48" s="230"/>
    </row>
    <row r="49" spans="1:18" ht="12.75" hidden="1" customHeight="1">
      <c r="A49" s="237" t="s">
        <v>112</v>
      </c>
      <c r="B49" s="238"/>
      <c r="C49" s="239"/>
      <c r="D49" s="240">
        <f>L8</f>
        <v>0</v>
      </c>
      <c r="E49" s="241"/>
      <c r="F49" s="242"/>
      <c r="G49" s="243"/>
      <c r="H49" s="243"/>
      <c r="I49" s="243"/>
      <c r="J49" s="243">
        <f>K14*(F49+H49+I49)</f>
        <v>0</v>
      </c>
      <c r="K49" s="243">
        <f>SUM(F49:J49)</f>
        <v>0</v>
      </c>
      <c r="L49" s="244">
        <f>K49*D49</f>
        <v>0</v>
      </c>
      <c r="M49" s="114"/>
      <c r="N49" s="229"/>
      <c r="O49" s="229"/>
      <c r="P49" s="230"/>
    </row>
    <row r="50" spans="1:18" ht="13.5" thickBot="1">
      <c r="A50" s="245" t="s">
        <v>113</v>
      </c>
      <c r="B50" s="246"/>
      <c r="C50" s="247"/>
      <c r="D50" s="248">
        <f>IF(K50&gt;0,+$K$12*2,0)</f>
        <v>0</v>
      </c>
      <c r="E50" s="249"/>
      <c r="F50" s="250"/>
      <c r="G50" s="251"/>
      <c r="H50" s="251"/>
      <c r="I50" s="251"/>
      <c r="J50" s="252">
        <f>IF(OR(E50=$D$13,E50=""),$J$15*SUM(F50:I50),IF(E50="3rd party",$J$15*SUM(F50:I50),2%*SUM(F50:I50)))</f>
        <v>0</v>
      </c>
      <c r="K50" s="253">
        <f>SUM(F50:J50)</f>
        <v>0</v>
      </c>
      <c r="L50" s="254">
        <f>K50*D50</f>
        <v>0</v>
      </c>
      <c r="M50" s="114"/>
      <c r="N50" s="255"/>
      <c r="O50" s="255"/>
      <c r="P50" s="255"/>
      <c r="Q50" s="2"/>
    </row>
    <row r="51" spans="1:18" ht="5.25" customHeight="1" thickBot="1">
      <c r="A51" s="201"/>
      <c r="D51" s="122"/>
      <c r="E51" s="256"/>
      <c r="F51" s="203"/>
      <c r="G51" s="203"/>
      <c r="H51" s="203"/>
      <c r="I51" s="203"/>
      <c r="J51" s="203"/>
      <c r="K51" s="203"/>
      <c r="L51" s="204"/>
      <c r="M51" s="114"/>
      <c r="N51" s="255"/>
      <c r="O51" s="255"/>
    </row>
    <row r="52" spans="1:18" s="2" customFormat="1" ht="13.5" thickBot="1">
      <c r="A52" s="257" t="s">
        <v>114</v>
      </c>
      <c r="B52" s="258"/>
      <c r="C52" s="258"/>
      <c r="D52" s="259"/>
      <c r="E52" s="260"/>
      <c r="F52" s="261">
        <f t="shared" ref="F52:L52" si="16">+F26+F35+F43+F45+F46+F47+F50</f>
        <v>418.22729586777496</v>
      </c>
      <c r="G52" s="261">
        <f t="shared" si="16"/>
        <v>41.771270758838448</v>
      </c>
      <c r="H52" s="261">
        <f t="shared" si="16"/>
        <v>130.46174129568794</v>
      </c>
      <c r="I52" s="261">
        <f t="shared" si="16"/>
        <v>66.326146677952721</v>
      </c>
      <c r="J52" s="261">
        <f t="shared" si="16"/>
        <v>78.814374552030486</v>
      </c>
      <c r="K52" s="261">
        <f t="shared" si="16"/>
        <v>735.60082915228463</v>
      </c>
      <c r="L52" s="262">
        <f t="shared" si="16"/>
        <v>10017.412091395812</v>
      </c>
      <c r="M52" s="255"/>
      <c r="N52" s="1"/>
      <c r="O52" s="1"/>
      <c r="P52" s="1"/>
      <c r="Q52" s="1"/>
    </row>
    <row r="53" spans="1:18" s="2" customFormat="1" ht="16" thickBot="1">
      <c r="A53" s="263" t="s">
        <v>115</v>
      </c>
      <c r="B53" s="264"/>
      <c r="C53" s="264"/>
      <c r="D53" s="265"/>
      <c r="E53" s="266"/>
      <c r="F53" s="267">
        <f t="shared" ref="F53:K53" si="17">F52/$H$8</f>
        <v>0.4430373896904396</v>
      </c>
      <c r="G53" s="267">
        <f t="shared" si="17"/>
        <v>4.4249227498769542E-2</v>
      </c>
      <c r="H53" s="267">
        <f t="shared" si="17"/>
        <v>0.13820099713526265</v>
      </c>
      <c r="I53" s="267">
        <f t="shared" si="17"/>
        <v>7.026074859952619E-2</v>
      </c>
      <c r="J53" s="267">
        <f t="shared" si="17"/>
        <v>8.3489803550879746E-2</v>
      </c>
      <c r="K53" s="267">
        <f t="shared" si="17"/>
        <v>0.77923816647487776</v>
      </c>
      <c r="L53" s="268"/>
      <c r="M53" s="255"/>
      <c r="N53" s="269"/>
      <c r="O53" s="269"/>
      <c r="P53" s="1"/>
      <c r="Q53" s="1"/>
      <c r="R53" s="1"/>
    </row>
    <row r="54" spans="1:18" ht="6.75" customHeight="1">
      <c r="F54" s="484"/>
      <c r="G54" s="485"/>
      <c r="H54" s="485"/>
      <c r="I54" s="486"/>
      <c r="J54" s="270"/>
      <c r="K54" s="270"/>
      <c r="N54" s="271"/>
      <c r="O54" s="271"/>
    </row>
    <row r="55" spans="1:18" s="271" customFormat="1" ht="15.5">
      <c r="D55" s="3" t="str">
        <f>"Total Cost"&amp;"("&amp;L17&amp;")"</f>
        <v>Total Cost(kRMB/yr)</v>
      </c>
      <c r="E55" s="272"/>
      <c r="F55" s="487">
        <f>+L52</f>
        <v>10017.412091395812</v>
      </c>
      <c r="G55" s="488"/>
      <c r="H55" s="488"/>
      <c r="I55" s="489"/>
      <c r="J55" s="273"/>
      <c r="K55" s="274"/>
      <c r="L55" s="269"/>
      <c r="M55" s="269"/>
      <c r="O55" s="275"/>
      <c r="P55" s="1"/>
      <c r="Q55" s="1"/>
      <c r="R55" s="1"/>
    </row>
    <row r="56" spans="1:18" s="271" customFormat="1" ht="15.5">
      <c r="D56" s="3" t="str">
        <f>"Profit Margin"&amp;"("&amp;L17&amp;")"</f>
        <v>Profit Margin(kRMB/yr)</v>
      </c>
      <c r="E56" s="272"/>
      <c r="F56" s="487">
        <f>$N$12-F55</f>
        <v>2837.9799086041876</v>
      </c>
      <c r="G56" s="488"/>
      <c r="H56" s="488"/>
      <c r="I56" s="489"/>
      <c r="J56" s="276"/>
      <c r="K56" s="277"/>
      <c r="L56" s="278"/>
      <c r="O56" s="275"/>
      <c r="P56" s="1"/>
      <c r="Q56" s="1"/>
      <c r="R56" s="1"/>
    </row>
    <row r="57" spans="1:18" s="271" customFormat="1" ht="15.5">
      <c r="D57" s="3" t="s">
        <v>116</v>
      </c>
      <c r="E57" s="272"/>
      <c r="F57" s="490">
        <f>F56/$N$12</f>
        <v>0.22076183352512219</v>
      </c>
      <c r="G57" s="491"/>
      <c r="H57" s="491"/>
      <c r="I57" s="492"/>
      <c r="J57" s="276" t="s">
        <v>117</v>
      </c>
      <c r="K57" s="277">
        <f>(H8-SUM(F52:H52))/H8</f>
        <v>0.37451238567552825</v>
      </c>
      <c r="L57" s="275"/>
      <c r="M57" s="275"/>
      <c r="O57" s="279"/>
      <c r="R57" s="1"/>
    </row>
    <row r="58" spans="1:18" s="271" customFormat="1" ht="15.5">
      <c r="D58" s="3" t="str">
        <f>"Total Capex"&amp;"("&amp;H67&amp;")"</f>
        <v>Total Capex(kRMB)</v>
      </c>
      <c r="E58" s="272"/>
      <c r="F58" s="487">
        <f>SUM(H77:J77)</f>
        <v>1.29</v>
      </c>
      <c r="G58" s="488"/>
      <c r="H58" s="488"/>
      <c r="I58" s="489"/>
      <c r="J58" s="274"/>
      <c r="K58" s="274"/>
      <c r="O58" s="275"/>
      <c r="R58" s="1"/>
    </row>
    <row r="59" spans="1:18" s="271" customFormat="1" ht="16" thickBot="1">
      <c r="D59" s="3" t="str">
        <f>"Total Revenue Expenses"&amp;"("&amp;J80&amp;")"</f>
        <v>Total Revenue Expenses(kRMB)</v>
      </c>
      <c r="E59" s="272"/>
      <c r="F59" s="475">
        <f>J87</f>
        <v>1.5049999999999999</v>
      </c>
      <c r="G59" s="476"/>
      <c r="H59" s="476"/>
      <c r="I59" s="477"/>
      <c r="J59" s="274"/>
      <c r="K59" s="274"/>
    </row>
    <row r="60" spans="1:18" s="271" customFormat="1" ht="16" thickBot="1">
      <c r="D60" s="3" t="s">
        <v>118</v>
      </c>
      <c r="E60" s="272"/>
      <c r="F60" s="475">
        <f>(F52*L8*5/365)+((K52-K50)*L8*5/365)</f>
        <v>0</v>
      </c>
      <c r="G60" s="476"/>
      <c r="H60" s="476"/>
      <c r="I60" s="477"/>
      <c r="J60" s="274"/>
      <c r="K60" s="274"/>
      <c r="L60" s="1"/>
    </row>
    <row r="61" spans="1:18" s="271" customFormat="1" ht="16" thickBot="1">
      <c r="C61" s="3" t="s">
        <v>119</v>
      </c>
      <c r="D61" s="280">
        <v>0.12</v>
      </c>
      <c r="E61" s="272"/>
      <c r="F61" s="475">
        <f>+D61*SUM(F58:I60)</f>
        <v>0.33539999999999998</v>
      </c>
      <c r="G61" s="476"/>
      <c r="H61" s="476"/>
      <c r="I61" s="477"/>
      <c r="J61" s="274"/>
      <c r="K61" s="274"/>
      <c r="L61" s="1"/>
    </row>
    <row r="62" spans="1:18" s="271" customFormat="1" ht="16" thickBot="1">
      <c r="D62" s="3" t="s">
        <v>120</v>
      </c>
      <c r="E62" s="272"/>
      <c r="F62" s="475">
        <f>+F56-F61</f>
        <v>2837.6445086041876</v>
      </c>
      <c r="G62" s="476"/>
      <c r="H62" s="476"/>
      <c r="I62" s="477"/>
      <c r="J62" s="274"/>
      <c r="K62" s="274"/>
      <c r="L62" s="1"/>
    </row>
    <row r="63" spans="1:18" ht="15.5">
      <c r="D63" s="2"/>
      <c r="Q63" s="271"/>
      <c r="R63" s="271"/>
    </row>
    <row r="64" spans="1:18" ht="5.15" customHeight="1" thickBot="1">
      <c r="P64" s="201"/>
      <c r="Q64" s="271"/>
      <c r="R64" s="271"/>
    </row>
    <row r="65" spans="1:18" s="2" customFormat="1" ht="15.5">
      <c r="A65" s="23"/>
      <c r="B65" s="24"/>
      <c r="C65" s="24"/>
      <c r="D65" s="24"/>
      <c r="E65" s="24"/>
      <c r="F65" s="281"/>
      <c r="G65" s="281"/>
      <c r="H65" s="282" t="s">
        <v>121</v>
      </c>
      <c r="I65" s="283"/>
      <c r="J65" s="284"/>
      <c r="K65" s="281"/>
      <c r="L65" s="285" t="s">
        <v>122</v>
      </c>
      <c r="M65" s="286"/>
      <c r="N65" s="283"/>
      <c r="O65" s="283"/>
      <c r="P65" s="287"/>
      <c r="Q65" s="271"/>
      <c r="R65" s="271"/>
    </row>
    <row r="66" spans="1:18" s="2" customFormat="1" ht="15.5">
      <c r="A66" s="288" t="s">
        <v>123</v>
      </c>
      <c r="B66" s="33"/>
      <c r="C66" s="33"/>
      <c r="D66" s="33"/>
      <c r="E66" s="33"/>
      <c r="F66" s="289" t="s">
        <v>124</v>
      </c>
      <c r="G66" s="289" t="s">
        <v>125</v>
      </c>
      <c r="H66" s="289" t="s">
        <v>126</v>
      </c>
      <c r="I66" s="289" t="s">
        <v>127</v>
      </c>
      <c r="J66" s="289" t="s">
        <v>128</v>
      </c>
      <c r="K66" s="289" t="s">
        <v>129</v>
      </c>
      <c r="L66" s="289" t="s">
        <v>126</v>
      </c>
      <c r="M66" s="289"/>
      <c r="N66" s="289" t="s">
        <v>127</v>
      </c>
      <c r="O66" s="290" t="s">
        <v>128</v>
      </c>
      <c r="P66" s="291"/>
      <c r="Q66" s="271"/>
      <c r="R66" s="271"/>
    </row>
    <row r="67" spans="1:18" s="45" customFormat="1" ht="16" thickBot="1">
      <c r="A67" s="292" t="s">
        <v>130</v>
      </c>
      <c r="B67" s="293"/>
      <c r="C67" s="293"/>
      <c r="D67" s="293"/>
      <c r="E67" s="293"/>
      <c r="F67" s="294" t="s">
        <v>131</v>
      </c>
      <c r="G67" s="41"/>
      <c r="H67" s="41" t="str">
        <f>"k"&amp;C14</f>
        <v>kRMB</v>
      </c>
      <c r="I67" s="41" t="str">
        <f>"k"&amp;C14</f>
        <v>kRMB</v>
      </c>
      <c r="J67" s="41" t="str">
        <f>"k"&amp;C14</f>
        <v>kRMB</v>
      </c>
      <c r="K67" s="294" t="s">
        <v>132</v>
      </c>
      <c r="L67" s="294" t="s">
        <v>133</v>
      </c>
      <c r="M67" s="294"/>
      <c r="N67" s="294" t="s">
        <v>133</v>
      </c>
      <c r="O67" s="295" t="s">
        <v>133</v>
      </c>
      <c r="P67" s="291"/>
      <c r="Q67" s="271"/>
      <c r="R67" s="271"/>
    </row>
    <row r="68" spans="1:18" ht="15.5">
      <c r="A68" s="296" t="s">
        <v>134</v>
      </c>
      <c r="B68" s="297"/>
      <c r="C68" s="297"/>
      <c r="D68" s="297"/>
      <c r="E68" s="297"/>
      <c r="F68" s="298"/>
      <c r="G68" s="298" t="s">
        <v>73</v>
      </c>
      <c r="H68" s="299">
        <v>1.29</v>
      </c>
      <c r="I68" s="299"/>
      <c r="J68" s="299"/>
      <c r="K68" s="298"/>
      <c r="L68" s="300"/>
      <c r="M68" s="301"/>
      <c r="N68" s="302"/>
      <c r="O68" s="303"/>
      <c r="P68" s="304"/>
      <c r="Q68" s="271"/>
      <c r="R68" s="271"/>
    </row>
    <row r="69" spans="1:18" ht="15.5">
      <c r="A69" s="296"/>
      <c r="B69" s="297"/>
      <c r="C69" s="297"/>
      <c r="D69" s="297"/>
      <c r="E69" s="297"/>
      <c r="F69" s="305"/>
      <c r="G69" s="305"/>
      <c r="H69" s="306"/>
      <c r="I69" s="299"/>
      <c r="J69" s="299"/>
      <c r="K69" s="305"/>
      <c r="L69" s="300"/>
      <c r="M69" s="300"/>
      <c r="N69" s="300"/>
      <c r="O69" s="307"/>
      <c r="P69" s="304"/>
      <c r="Q69" s="271"/>
      <c r="R69" s="271"/>
    </row>
    <row r="70" spans="1:18" ht="15.5">
      <c r="A70" s="296"/>
      <c r="B70" s="297"/>
      <c r="C70" s="297"/>
      <c r="D70" s="297"/>
      <c r="E70" s="297"/>
      <c r="F70" s="305"/>
      <c r="G70" s="305"/>
      <c r="H70" s="306"/>
      <c r="I70" s="299"/>
      <c r="J70" s="299"/>
      <c r="K70" s="305"/>
      <c r="L70" s="300"/>
      <c r="M70" s="300"/>
      <c r="N70" s="300"/>
      <c r="O70" s="307"/>
      <c r="P70" s="304"/>
      <c r="Q70" s="271"/>
      <c r="R70" s="271"/>
    </row>
    <row r="71" spans="1:18" ht="15.5">
      <c r="A71" s="296"/>
      <c r="B71" s="297"/>
      <c r="C71" s="297"/>
      <c r="D71" s="297"/>
      <c r="E71" s="297"/>
      <c r="F71" s="305"/>
      <c r="G71" s="305"/>
      <c r="H71" s="306"/>
      <c r="I71" s="299"/>
      <c r="J71" s="299"/>
      <c r="K71" s="305"/>
      <c r="L71" s="300"/>
      <c r="M71" s="300"/>
      <c r="N71" s="300"/>
      <c r="O71" s="307"/>
      <c r="P71" s="304"/>
      <c r="Q71" s="271"/>
      <c r="R71" s="271"/>
    </row>
    <row r="72" spans="1:18" ht="15.5">
      <c r="A72" s="308"/>
      <c r="B72" s="309"/>
      <c r="C72" s="309"/>
      <c r="D72" s="309"/>
      <c r="E72" s="309"/>
      <c r="F72" s="305"/>
      <c r="G72" s="305"/>
      <c r="H72" s="306"/>
      <c r="I72" s="299"/>
      <c r="J72" s="299"/>
      <c r="K72" s="305"/>
      <c r="L72" s="300"/>
      <c r="M72" s="300"/>
      <c r="N72" s="300"/>
      <c r="O72" s="307"/>
      <c r="P72" s="304"/>
      <c r="Q72" s="271"/>
      <c r="R72" s="271"/>
    </row>
    <row r="73" spans="1:18" ht="15.5">
      <c r="A73" s="308"/>
      <c r="B73" s="309"/>
      <c r="C73" s="309"/>
      <c r="D73" s="309"/>
      <c r="E73" s="309"/>
      <c r="F73" s="305"/>
      <c r="G73" s="305"/>
      <c r="H73" s="306"/>
      <c r="I73" s="299"/>
      <c r="J73" s="299"/>
      <c r="K73" s="305"/>
      <c r="L73" s="310"/>
      <c r="M73" s="310"/>
      <c r="N73" s="310"/>
      <c r="O73" s="311"/>
      <c r="P73" s="304"/>
      <c r="Q73" s="271"/>
      <c r="R73" s="271"/>
    </row>
    <row r="74" spans="1:18" ht="15.5">
      <c r="A74" s="308"/>
      <c r="B74" s="309"/>
      <c r="C74" s="309"/>
      <c r="D74" s="309"/>
      <c r="E74" s="309"/>
      <c r="F74" s="305"/>
      <c r="G74" s="305"/>
      <c r="H74" s="306"/>
      <c r="I74" s="299"/>
      <c r="J74" s="299"/>
      <c r="K74" s="305"/>
      <c r="L74" s="310"/>
      <c r="M74" s="310"/>
      <c r="N74" s="310"/>
      <c r="O74" s="311"/>
      <c r="P74" s="304"/>
      <c r="Q74" s="271"/>
      <c r="R74" s="271"/>
    </row>
    <row r="75" spans="1:18" ht="15.5">
      <c r="A75" s="308"/>
      <c r="B75" s="309"/>
      <c r="C75" s="309"/>
      <c r="D75" s="309"/>
      <c r="E75" s="309"/>
      <c r="F75" s="305"/>
      <c r="G75" s="305"/>
      <c r="H75" s="306"/>
      <c r="I75" s="299"/>
      <c r="J75" s="299"/>
      <c r="K75" s="305"/>
      <c r="L75" s="310"/>
      <c r="M75" s="310"/>
      <c r="N75" s="310"/>
      <c r="O75" s="311"/>
      <c r="P75" s="304"/>
      <c r="Q75" s="271"/>
      <c r="R75" s="271"/>
    </row>
    <row r="76" spans="1:18" ht="16" thickBot="1">
      <c r="A76" s="308"/>
      <c r="B76" s="309"/>
      <c r="C76" s="309"/>
      <c r="D76" s="309"/>
      <c r="E76" s="309"/>
      <c r="F76" s="305"/>
      <c r="G76" s="305"/>
      <c r="H76" s="306"/>
      <c r="I76" s="299"/>
      <c r="J76" s="299"/>
      <c r="K76" s="305"/>
      <c r="L76" s="312"/>
      <c r="M76" s="312"/>
      <c r="N76" s="312"/>
      <c r="O76" s="313"/>
      <c r="P76" s="304"/>
      <c r="Q76" s="271"/>
      <c r="R76" s="271"/>
    </row>
    <row r="77" spans="1:18" ht="16" thickBot="1">
      <c r="A77" s="314" t="s">
        <v>70</v>
      </c>
      <c r="B77" s="315"/>
      <c r="C77" s="315"/>
      <c r="D77" s="315"/>
      <c r="E77" s="315"/>
      <c r="F77" s="315"/>
      <c r="G77" s="316"/>
      <c r="H77" s="317">
        <f>SUM(H68:H76)</f>
        <v>1.29</v>
      </c>
      <c r="I77" s="317">
        <f>SUM(I68:I76)</f>
        <v>0</v>
      </c>
      <c r="J77" s="317">
        <f>SUM(J68:J76)</f>
        <v>0</v>
      </c>
      <c r="K77" s="318"/>
      <c r="L77" s="319"/>
      <c r="M77" s="319"/>
      <c r="N77" s="319"/>
      <c r="O77" s="319"/>
      <c r="P77" s="320"/>
      <c r="Q77" s="271"/>
      <c r="R77" s="271"/>
    </row>
    <row r="78" spans="1:18" ht="16" thickBot="1">
      <c r="B78" s="2"/>
      <c r="E78" s="1"/>
      <c r="K78" s="35"/>
      <c r="L78" s="321"/>
      <c r="Q78" s="271"/>
      <c r="R78" s="271"/>
    </row>
    <row r="79" spans="1:18" ht="15.5">
      <c r="A79" s="322"/>
      <c r="B79" s="23" t="s">
        <v>135</v>
      </c>
      <c r="C79" s="24"/>
      <c r="D79" s="24"/>
      <c r="E79" s="24"/>
      <c r="F79" s="24"/>
      <c r="G79" s="24"/>
      <c r="H79" s="281" t="s">
        <v>124</v>
      </c>
      <c r="I79" s="281" t="s">
        <v>125</v>
      </c>
      <c r="J79" s="281" t="s">
        <v>136</v>
      </c>
      <c r="K79" s="281" t="s">
        <v>129</v>
      </c>
      <c r="L79" s="323" t="s">
        <v>137</v>
      </c>
      <c r="M79" s="324"/>
      <c r="N79" s="324"/>
      <c r="O79" s="324"/>
      <c r="P79" s="324"/>
      <c r="Q79" s="325"/>
      <c r="R79" s="271"/>
    </row>
    <row r="80" spans="1:18" ht="16" thickBot="1">
      <c r="A80" s="322"/>
      <c r="B80" s="292" t="s">
        <v>138</v>
      </c>
      <c r="C80" s="293"/>
      <c r="D80" s="293"/>
      <c r="E80" s="293"/>
      <c r="F80" s="293"/>
      <c r="G80" s="293"/>
      <c r="H80" s="294" t="s">
        <v>131</v>
      </c>
      <c r="I80" s="41"/>
      <c r="J80" s="41" t="str">
        <f>"k"&amp;C14</f>
        <v>kRMB</v>
      </c>
      <c r="K80" s="294" t="s">
        <v>132</v>
      </c>
      <c r="L80" s="326" t="s">
        <v>133</v>
      </c>
      <c r="M80" s="324"/>
      <c r="N80" s="324"/>
      <c r="O80" s="324"/>
      <c r="P80" s="324"/>
      <c r="Q80" s="325"/>
      <c r="R80" s="271"/>
    </row>
    <row r="81" spans="2:17" ht="12.5">
      <c r="B81" s="296" t="s">
        <v>139</v>
      </c>
      <c r="C81" s="297"/>
      <c r="D81" s="297"/>
      <c r="E81" s="297"/>
      <c r="F81" s="297"/>
      <c r="G81" s="297"/>
      <c r="H81" s="298"/>
      <c r="I81" s="305" t="s">
        <v>73</v>
      </c>
      <c r="J81" s="299">
        <v>1.5049999999999999</v>
      </c>
      <c r="K81" s="298"/>
      <c r="L81" s="327"/>
      <c r="M81" s="328"/>
      <c r="N81" s="329"/>
      <c r="O81" s="329"/>
      <c r="P81" s="329"/>
      <c r="Q81" s="325"/>
    </row>
    <row r="82" spans="2:17" ht="12.5">
      <c r="B82" s="308"/>
      <c r="C82" s="309"/>
      <c r="D82" s="309"/>
      <c r="E82" s="309"/>
      <c r="F82" s="309"/>
      <c r="G82" s="309"/>
      <c r="H82" s="305"/>
      <c r="I82" s="305"/>
      <c r="J82" s="330"/>
      <c r="K82" s="305"/>
      <c r="L82" s="331"/>
      <c r="M82" s="328"/>
      <c r="N82" s="329"/>
      <c r="O82" s="329"/>
      <c r="P82" s="329"/>
      <c r="Q82" s="325"/>
    </row>
    <row r="83" spans="2:17" ht="12.5">
      <c r="B83" s="308"/>
      <c r="C83" s="309"/>
      <c r="D83" s="309"/>
      <c r="E83" s="309"/>
      <c r="F83" s="309"/>
      <c r="G83" s="309"/>
      <c r="H83" s="305"/>
      <c r="I83" s="305"/>
      <c r="J83" s="332"/>
      <c r="K83" s="305"/>
      <c r="L83" s="331"/>
      <c r="M83" s="328"/>
      <c r="N83" s="329"/>
      <c r="O83" s="329"/>
      <c r="P83" s="329"/>
      <c r="Q83" s="325"/>
    </row>
    <row r="84" spans="2:17" ht="12.5">
      <c r="B84" s="308"/>
      <c r="C84" s="309"/>
      <c r="D84" s="309"/>
      <c r="E84" s="309"/>
      <c r="F84" s="309"/>
      <c r="G84" s="309"/>
      <c r="H84" s="305"/>
      <c r="I84" s="305"/>
      <c r="J84" s="332"/>
      <c r="K84" s="305"/>
      <c r="L84" s="331"/>
      <c r="M84" s="328"/>
      <c r="N84" s="329"/>
      <c r="O84" s="329"/>
      <c r="P84" s="329"/>
    </row>
    <row r="85" spans="2:17" ht="12.5">
      <c r="B85" s="308"/>
      <c r="C85" s="309"/>
      <c r="D85" s="309"/>
      <c r="E85" s="309"/>
      <c r="F85" s="309"/>
      <c r="G85" s="309"/>
      <c r="H85" s="305"/>
      <c r="I85" s="305"/>
      <c r="J85" s="332"/>
      <c r="K85" s="305"/>
      <c r="L85" s="331"/>
      <c r="M85" s="328"/>
      <c r="N85" s="329"/>
      <c r="O85" s="329"/>
      <c r="P85" s="329"/>
    </row>
    <row r="86" spans="2:17" thickBot="1">
      <c r="B86" s="308"/>
      <c r="C86" s="309"/>
      <c r="D86" s="309"/>
      <c r="E86" s="309"/>
      <c r="F86" s="309"/>
      <c r="G86" s="309"/>
      <c r="H86" s="305"/>
      <c r="I86" s="305"/>
      <c r="J86" s="332"/>
      <c r="K86" s="305"/>
      <c r="L86" s="333"/>
      <c r="M86" s="328"/>
      <c r="N86" s="329"/>
      <c r="O86" s="329"/>
      <c r="P86" s="329"/>
    </row>
    <row r="87" spans="2:17" ht="13.5" thickBot="1">
      <c r="B87" s="314" t="s">
        <v>70</v>
      </c>
      <c r="C87" s="315"/>
      <c r="D87" s="315"/>
      <c r="E87" s="315"/>
      <c r="F87" s="315"/>
      <c r="G87" s="315"/>
      <c r="H87" s="315"/>
      <c r="I87" s="316"/>
      <c r="J87" s="317">
        <f>SUM(J81:J86)</f>
        <v>1.5049999999999999</v>
      </c>
      <c r="K87" s="318"/>
      <c r="L87" s="319"/>
      <c r="M87" s="320"/>
      <c r="N87" s="320"/>
      <c r="O87" s="320"/>
      <c r="P87" s="320"/>
    </row>
    <row r="88" spans="2:17">
      <c r="K88" s="45"/>
    </row>
  </sheetData>
  <mergeCells count="35">
    <mergeCell ref="F62:I62"/>
    <mergeCell ref="B41:C41"/>
    <mergeCell ref="B42:C42"/>
    <mergeCell ref="B43:C43"/>
    <mergeCell ref="F54:I54"/>
    <mergeCell ref="F55:I55"/>
    <mergeCell ref="F56:I56"/>
    <mergeCell ref="F57:I57"/>
    <mergeCell ref="F58:I58"/>
    <mergeCell ref="F59:I59"/>
    <mergeCell ref="F60:I60"/>
    <mergeCell ref="F61:I61"/>
    <mergeCell ref="B40:C40"/>
    <mergeCell ref="B22:C22"/>
    <mergeCell ref="B23:C23"/>
    <mergeCell ref="B24:C24"/>
    <mergeCell ref="B25:C25"/>
    <mergeCell ref="B26:C26"/>
    <mergeCell ref="B32:C32"/>
    <mergeCell ref="B34:C34"/>
    <mergeCell ref="B35:C35"/>
    <mergeCell ref="B38:C38"/>
    <mergeCell ref="B39:C39"/>
    <mergeCell ref="A29:A31"/>
    <mergeCell ref="B29:C29"/>
    <mergeCell ref="B30:C30"/>
    <mergeCell ref="B31:C31"/>
    <mergeCell ref="D8:G8"/>
    <mergeCell ref="D12:J12"/>
    <mergeCell ref="B15:C17"/>
    <mergeCell ref="N15:P17"/>
    <mergeCell ref="A19:A21"/>
    <mergeCell ref="B19:C19"/>
    <mergeCell ref="B20:C20"/>
    <mergeCell ref="B21:C21"/>
  </mergeCells>
  <phoneticPr fontId="2" type="noConversion"/>
  <conditionalFormatting sqref="G47:I47 H30:I33 F30:F34 H45:I46 G45 F19 F27:I27 F25 F20:I24 G28:G37 F38:I43">
    <cfRule type="expression" dxfId="12" priority="1" stopIfTrue="1">
      <formula>AND(E19&lt;&gt;"",F19="")</formula>
    </cfRule>
  </conditionalFormatting>
  <conditionalFormatting sqref="H25 H34 H42">
    <cfRule type="expression" dxfId="11" priority="2" stopIfTrue="1">
      <formula>AND(E25&lt;&gt;"",H25="")</formula>
    </cfRule>
  </conditionalFormatting>
  <conditionalFormatting sqref="I25 I34 I42">
    <cfRule type="expression" dxfId="10" priority="3" stopIfTrue="1">
      <formula>AND(E25&lt;&gt;"",I25="")</formula>
    </cfRule>
  </conditionalFormatting>
  <conditionalFormatting sqref="K52:L52">
    <cfRule type="expression" dxfId="9" priority="4" stopIfTrue="1">
      <formula>(E52="wait")</formula>
    </cfRule>
  </conditionalFormatting>
  <conditionalFormatting sqref="M52">
    <cfRule type="expression" dxfId="8" priority="5" stopIfTrue="1">
      <formula>(F52="wait")</formula>
    </cfRule>
  </conditionalFormatting>
  <conditionalFormatting sqref="L53:M53">
    <cfRule type="expression" dxfId="7" priority="6" stopIfTrue="1">
      <formula>(E52="wait")</formula>
    </cfRule>
  </conditionalFormatting>
  <conditionalFormatting sqref="F40 F27:F37 F42:F43">
    <cfRule type="expression" dxfId="6" priority="7" stopIfTrue="1">
      <formula>AND(E27&lt;&gt;"",F27="")</formula>
    </cfRule>
  </conditionalFormatting>
  <conditionalFormatting sqref="H27:H43">
    <cfRule type="expression" dxfId="5" priority="8" stopIfTrue="1">
      <formula>AND(E27&lt;&gt;"",H27="")</formula>
    </cfRule>
  </conditionalFormatting>
  <conditionalFormatting sqref="I27:I43">
    <cfRule type="expression" dxfId="4" priority="9" stopIfTrue="1">
      <formula>AND(E27&lt;&gt;"",I27="")</formula>
    </cfRule>
  </conditionalFormatting>
  <conditionalFormatting sqref="N50:P50">
    <cfRule type="expression" dxfId="3" priority="10" stopIfTrue="1">
      <formula>(F52="wait")</formula>
    </cfRule>
  </conditionalFormatting>
  <conditionalFormatting sqref="N51:O51">
    <cfRule type="expression" dxfId="2" priority="11" stopIfTrue="1">
      <formula>(F52="wait")</formula>
    </cfRule>
  </conditionalFormatting>
  <conditionalFormatting sqref="A13 F26:M26 F35:M35 F43:I43 M43">
    <cfRule type="cellIs" dxfId="1" priority="12" stopIfTrue="1" operator="equal">
      <formula>0</formula>
    </cfRule>
  </conditionalFormatting>
  <conditionalFormatting sqref="K48:K49 K27 K18">
    <cfRule type="cellIs" dxfId="0" priority="13" stopIfTrue="1" operator="equal">
      <formula>MAX($K$25,$P$25,$AB$25,$AH$25)</formula>
    </cfRule>
  </conditionalFormatting>
  <dataValidations count="12">
    <dataValidation type="list" allowBlank="1" showInputMessage="1" showErrorMessage="1" promptTitle="Currency of cost" prompt="Select the currency in which the cost is calculated." sqref="C14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C65550 IY65550 SU65550 ACQ65550 AMM65550 AWI65550 BGE65550 BQA65550 BZW65550 CJS65550 CTO65550 DDK65550 DNG65550 DXC65550 EGY65550 EQU65550 FAQ65550 FKM65550 FUI65550 GEE65550 GOA65550 GXW65550 HHS65550 HRO65550 IBK65550 ILG65550 IVC65550 JEY65550 JOU65550 JYQ65550 KIM65550 KSI65550 LCE65550 LMA65550 LVW65550 MFS65550 MPO65550 MZK65550 NJG65550 NTC65550 OCY65550 OMU65550 OWQ65550 PGM65550 PQI65550 QAE65550 QKA65550 QTW65550 RDS65550 RNO65550 RXK65550 SHG65550 SRC65550 TAY65550 TKU65550 TUQ65550 UEM65550 UOI65550 UYE65550 VIA65550 VRW65550 WBS65550 WLO65550 WVK65550 C131086 IY131086 SU131086 ACQ131086 AMM131086 AWI131086 BGE131086 BQA131086 BZW131086 CJS131086 CTO131086 DDK131086 DNG131086 DXC131086 EGY131086 EQU131086 FAQ131086 FKM131086 FUI131086 GEE131086 GOA131086 GXW131086 HHS131086 HRO131086 IBK131086 ILG131086 IVC131086 JEY131086 JOU131086 JYQ131086 KIM131086 KSI131086 LCE131086 LMA131086 LVW131086 MFS131086 MPO131086 MZK131086 NJG131086 NTC131086 OCY131086 OMU131086 OWQ131086 PGM131086 PQI131086 QAE131086 QKA131086 QTW131086 RDS131086 RNO131086 RXK131086 SHG131086 SRC131086 TAY131086 TKU131086 TUQ131086 UEM131086 UOI131086 UYE131086 VIA131086 VRW131086 WBS131086 WLO131086 WVK131086 C196622 IY196622 SU196622 ACQ196622 AMM196622 AWI196622 BGE196622 BQA196622 BZW196622 CJS196622 CTO196622 DDK196622 DNG196622 DXC196622 EGY196622 EQU196622 FAQ196622 FKM196622 FUI196622 GEE196622 GOA196622 GXW196622 HHS196622 HRO196622 IBK196622 ILG196622 IVC196622 JEY196622 JOU196622 JYQ196622 KIM196622 KSI196622 LCE196622 LMA196622 LVW196622 MFS196622 MPO196622 MZK196622 NJG196622 NTC196622 OCY196622 OMU196622 OWQ196622 PGM196622 PQI196622 QAE196622 QKA196622 QTW196622 RDS196622 RNO196622 RXK196622 SHG196622 SRC196622 TAY196622 TKU196622 TUQ196622 UEM196622 UOI196622 UYE196622 VIA196622 VRW196622 WBS196622 WLO196622 WVK196622 C262158 IY262158 SU262158 ACQ262158 AMM262158 AWI262158 BGE262158 BQA262158 BZW262158 CJS262158 CTO262158 DDK262158 DNG262158 DXC262158 EGY262158 EQU262158 FAQ262158 FKM262158 FUI262158 GEE262158 GOA262158 GXW262158 HHS262158 HRO262158 IBK262158 ILG262158 IVC262158 JEY262158 JOU262158 JYQ262158 KIM262158 KSI262158 LCE262158 LMA262158 LVW262158 MFS262158 MPO262158 MZK262158 NJG262158 NTC262158 OCY262158 OMU262158 OWQ262158 PGM262158 PQI262158 QAE262158 QKA262158 QTW262158 RDS262158 RNO262158 RXK262158 SHG262158 SRC262158 TAY262158 TKU262158 TUQ262158 UEM262158 UOI262158 UYE262158 VIA262158 VRW262158 WBS262158 WLO262158 WVK262158 C327694 IY327694 SU327694 ACQ327694 AMM327694 AWI327694 BGE327694 BQA327694 BZW327694 CJS327694 CTO327694 DDK327694 DNG327694 DXC327694 EGY327694 EQU327694 FAQ327694 FKM327694 FUI327694 GEE327694 GOA327694 GXW327694 HHS327694 HRO327694 IBK327694 ILG327694 IVC327694 JEY327694 JOU327694 JYQ327694 KIM327694 KSI327694 LCE327694 LMA327694 LVW327694 MFS327694 MPO327694 MZK327694 NJG327694 NTC327694 OCY327694 OMU327694 OWQ327694 PGM327694 PQI327694 QAE327694 QKA327694 QTW327694 RDS327694 RNO327694 RXK327694 SHG327694 SRC327694 TAY327694 TKU327694 TUQ327694 UEM327694 UOI327694 UYE327694 VIA327694 VRW327694 WBS327694 WLO327694 WVK327694 C393230 IY393230 SU393230 ACQ393230 AMM393230 AWI393230 BGE393230 BQA393230 BZW393230 CJS393230 CTO393230 DDK393230 DNG393230 DXC393230 EGY393230 EQU393230 FAQ393230 FKM393230 FUI393230 GEE393230 GOA393230 GXW393230 HHS393230 HRO393230 IBK393230 ILG393230 IVC393230 JEY393230 JOU393230 JYQ393230 KIM393230 KSI393230 LCE393230 LMA393230 LVW393230 MFS393230 MPO393230 MZK393230 NJG393230 NTC393230 OCY393230 OMU393230 OWQ393230 PGM393230 PQI393230 QAE393230 QKA393230 QTW393230 RDS393230 RNO393230 RXK393230 SHG393230 SRC393230 TAY393230 TKU393230 TUQ393230 UEM393230 UOI393230 UYE393230 VIA393230 VRW393230 WBS393230 WLO393230 WVK393230 C458766 IY458766 SU458766 ACQ458766 AMM458766 AWI458766 BGE458766 BQA458766 BZW458766 CJS458766 CTO458766 DDK458766 DNG458766 DXC458766 EGY458766 EQU458766 FAQ458766 FKM458766 FUI458766 GEE458766 GOA458766 GXW458766 HHS458766 HRO458766 IBK458766 ILG458766 IVC458766 JEY458766 JOU458766 JYQ458766 KIM458766 KSI458766 LCE458766 LMA458766 LVW458766 MFS458766 MPO458766 MZK458766 NJG458766 NTC458766 OCY458766 OMU458766 OWQ458766 PGM458766 PQI458766 QAE458766 QKA458766 QTW458766 RDS458766 RNO458766 RXK458766 SHG458766 SRC458766 TAY458766 TKU458766 TUQ458766 UEM458766 UOI458766 UYE458766 VIA458766 VRW458766 WBS458766 WLO458766 WVK458766 C524302 IY524302 SU524302 ACQ524302 AMM524302 AWI524302 BGE524302 BQA524302 BZW524302 CJS524302 CTO524302 DDK524302 DNG524302 DXC524302 EGY524302 EQU524302 FAQ524302 FKM524302 FUI524302 GEE524302 GOA524302 GXW524302 HHS524302 HRO524302 IBK524302 ILG524302 IVC524302 JEY524302 JOU524302 JYQ524302 KIM524302 KSI524302 LCE524302 LMA524302 LVW524302 MFS524302 MPO524302 MZK524302 NJG524302 NTC524302 OCY524302 OMU524302 OWQ524302 PGM524302 PQI524302 QAE524302 QKA524302 QTW524302 RDS524302 RNO524302 RXK524302 SHG524302 SRC524302 TAY524302 TKU524302 TUQ524302 UEM524302 UOI524302 UYE524302 VIA524302 VRW524302 WBS524302 WLO524302 WVK524302 C589838 IY589838 SU589838 ACQ589838 AMM589838 AWI589838 BGE589838 BQA589838 BZW589838 CJS589838 CTO589838 DDK589838 DNG589838 DXC589838 EGY589838 EQU589838 FAQ589838 FKM589838 FUI589838 GEE589838 GOA589838 GXW589838 HHS589838 HRO589838 IBK589838 ILG589838 IVC589838 JEY589838 JOU589838 JYQ589838 KIM589838 KSI589838 LCE589838 LMA589838 LVW589838 MFS589838 MPO589838 MZK589838 NJG589838 NTC589838 OCY589838 OMU589838 OWQ589838 PGM589838 PQI589838 QAE589838 QKA589838 QTW589838 RDS589838 RNO589838 RXK589838 SHG589838 SRC589838 TAY589838 TKU589838 TUQ589838 UEM589838 UOI589838 UYE589838 VIA589838 VRW589838 WBS589838 WLO589838 WVK589838 C655374 IY655374 SU655374 ACQ655374 AMM655374 AWI655374 BGE655374 BQA655374 BZW655374 CJS655374 CTO655374 DDK655374 DNG655374 DXC655374 EGY655374 EQU655374 FAQ655374 FKM655374 FUI655374 GEE655374 GOA655374 GXW655374 HHS655374 HRO655374 IBK655374 ILG655374 IVC655374 JEY655374 JOU655374 JYQ655374 KIM655374 KSI655374 LCE655374 LMA655374 LVW655374 MFS655374 MPO655374 MZK655374 NJG655374 NTC655374 OCY655374 OMU655374 OWQ655374 PGM655374 PQI655374 QAE655374 QKA655374 QTW655374 RDS655374 RNO655374 RXK655374 SHG655374 SRC655374 TAY655374 TKU655374 TUQ655374 UEM655374 UOI655374 UYE655374 VIA655374 VRW655374 WBS655374 WLO655374 WVK655374 C720910 IY720910 SU720910 ACQ720910 AMM720910 AWI720910 BGE720910 BQA720910 BZW720910 CJS720910 CTO720910 DDK720910 DNG720910 DXC720910 EGY720910 EQU720910 FAQ720910 FKM720910 FUI720910 GEE720910 GOA720910 GXW720910 HHS720910 HRO720910 IBK720910 ILG720910 IVC720910 JEY720910 JOU720910 JYQ720910 KIM720910 KSI720910 LCE720910 LMA720910 LVW720910 MFS720910 MPO720910 MZK720910 NJG720910 NTC720910 OCY720910 OMU720910 OWQ720910 PGM720910 PQI720910 QAE720910 QKA720910 QTW720910 RDS720910 RNO720910 RXK720910 SHG720910 SRC720910 TAY720910 TKU720910 TUQ720910 UEM720910 UOI720910 UYE720910 VIA720910 VRW720910 WBS720910 WLO720910 WVK720910 C786446 IY786446 SU786446 ACQ786446 AMM786446 AWI786446 BGE786446 BQA786446 BZW786446 CJS786446 CTO786446 DDK786446 DNG786446 DXC786446 EGY786446 EQU786446 FAQ786446 FKM786446 FUI786446 GEE786446 GOA786446 GXW786446 HHS786446 HRO786446 IBK786446 ILG786446 IVC786446 JEY786446 JOU786446 JYQ786446 KIM786446 KSI786446 LCE786446 LMA786446 LVW786446 MFS786446 MPO786446 MZK786446 NJG786446 NTC786446 OCY786446 OMU786446 OWQ786446 PGM786446 PQI786446 QAE786446 QKA786446 QTW786446 RDS786446 RNO786446 RXK786446 SHG786446 SRC786446 TAY786446 TKU786446 TUQ786446 UEM786446 UOI786446 UYE786446 VIA786446 VRW786446 WBS786446 WLO786446 WVK786446 C851982 IY851982 SU851982 ACQ851982 AMM851982 AWI851982 BGE851982 BQA851982 BZW851982 CJS851982 CTO851982 DDK851982 DNG851982 DXC851982 EGY851982 EQU851982 FAQ851982 FKM851982 FUI851982 GEE851982 GOA851982 GXW851982 HHS851982 HRO851982 IBK851982 ILG851982 IVC851982 JEY851982 JOU851982 JYQ851982 KIM851982 KSI851982 LCE851982 LMA851982 LVW851982 MFS851982 MPO851982 MZK851982 NJG851982 NTC851982 OCY851982 OMU851982 OWQ851982 PGM851982 PQI851982 QAE851982 QKA851982 QTW851982 RDS851982 RNO851982 RXK851982 SHG851982 SRC851982 TAY851982 TKU851982 TUQ851982 UEM851982 UOI851982 UYE851982 VIA851982 VRW851982 WBS851982 WLO851982 WVK851982 C917518 IY917518 SU917518 ACQ917518 AMM917518 AWI917518 BGE917518 BQA917518 BZW917518 CJS917518 CTO917518 DDK917518 DNG917518 DXC917518 EGY917518 EQU917518 FAQ917518 FKM917518 FUI917518 GEE917518 GOA917518 GXW917518 HHS917518 HRO917518 IBK917518 ILG917518 IVC917518 JEY917518 JOU917518 JYQ917518 KIM917518 KSI917518 LCE917518 LMA917518 LVW917518 MFS917518 MPO917518 MZK917518 NJG917518 NTC917518 OCY917518 OMU917518 OWQ917518 PGM917518 PQI917518 QAE917518 QKA917518 QTW917518 RDS917518 RNO917518 RXK917518 SHG917518 SRC917518 TAY917518 TKU917518 TUQ917518 UEM917518 UOI917518 UYE917518 VIA917518 VRW917518 WBS917518 WLO917518 WVK917518 C983054 IY983054 SU983054 ACQ983054 AMM983054 AWI983054 BGE983054 BQA983054 BZW983054 CJS983054 CTO983054 DDK983054 DNG983054 DXC983054 EGY983054 EQU983054 FAQ983054 FKM983054 FUI983054 GEE983054 GOA983054 GXW983054 HHS983054 HRO983054 IBK983054 ILG983054 IVC983054 JEY983054 JOU983054 JYQ983054 KIM983054 KSI983054 LCE983054 LMA983054 LVW983054 MFS983054 MPO983054 MZK983054 NJG983054 NTC983054 OCY983054 OMU983054 OWQ983054 PGM983054 PQI983054 QAE983054 QKA983054 QTW983054 RDS983054 RNO983054 RXK983054 SHG983054 SRC983054 TAY983054 TKU983054 TUQ983054 UEM983054 UOI983054 UYE983054 VIA983054 VRW983054 WBS983054 WLO983054 WVK983054">
      <formula1>"AUD,EUR,INR,JPY,KRW,MYR,RMB,TWD,THB,GBP,USD,ZAR"</formula1>
    </dataValidation>
    <dataValidation allowBlank="1" showInputMessage="1" showErrorMessage="1" promptTitle="Price per carset" prompt="If the currency of the price quoted is different from the currencyin which the cost is calculated, convert the price to the same currency as the cost. The rate used must be the same basis when it is converted to another currency. Use budget if possible." sqref="H8:J8 JD8:JF8 SZ8:TB8 ACV8:ACX8 AMR8:AMT8 AWN8:AWP8 BGJ8:BGL8 BQF8:BQH8 CAB8:CAD8 CJX8:CJZ8 CTT8:CTV8 DDP8:DDR8 DNL8:DNN8 DXH8:DXJ8 EHD8:EHF8 EQZ8:ERB8 FAV8:FAX8 FKR8:FKT8 FUN8:FUP8 GEJ8:GEL8 GOF8:GOH8 GYB8:GYD8 HHX8:HHZ8 HRT8:HRV8 IBP8:IBR8 ILL8:ILN8 IVH8:IVJ8 JFD8:JFF8 JOZ8:JPB8 JYV8:JYX8 KIR8:KIT8 KSN8:KSP8 LCJ8:LCL8 LMF8:LMH8 LWB8:LWD8 MFX8:MFZ8 MPT8:MPV8 MZP8:MZR8 NJL8:NJN8 NTH8:NTJ8 ODD8:ODF8 OMZ8:ONB8 OWV8:OWX8 PGR8:PGT8 PQN8:PQP8 QAJ8:QAL8 QKF8:QKH8 QUB8:QUD8 RDX8:RDZ8 RNT8:RNV8 RXP8:RXR8 SHL8:SHN8 SRH8:SRJ8 TBD8:TBF8 TKZ8:TLB8 TUV8:TUX8 UER8:UET8 UON8:UOP8 UYJ8:UYL8 VIF8:VIH8 VSB8:VSD8 WBX8:WBZ8 WLT8:WLV8 WVP8:WVR8 H65544:J65544 JD65544:JF65544 SZ65544:TB65544 ACV65544:ACX65544 AMR65544:AMT65544 AWN65544:AWP65544 BGJ65544:BGL65544 BQF65544:BQH65544 CAB65544:CAD65544 CJX65544:CJZ65544 CTT65544:CTV65544 DDP65544:DDR65544 DNL65544:DNN65544 DXH65544:DXJ65544 EHD65544:EHF65544 EQZ65544:ERB65544 FAV65544:FAX65544 FKR65544:FKT65544 FUN65544:FUP65544 GEJ65544:GEL65544 GOF65544:GOH65544 GYB65544:GYD65544 HHX65544:HHZ65544 HRT65544:HRV65544 IBP65544:IBR65544 ILL65544:ILN65544 IVH65544:IVJ65544 JFD65544:JFF65544 JOZ65544:JPB65544 JYV65544:JYX65544 KIR65544:KIT65544 KSN65544:KSP65544 LCJ65544:LCL65544 LMF65544:LMH65544 LWB65544:LWD65544 MFX65544:MFZ65544 MPT65544:MPV65544 MZP65544:MZR65544 NJL65544:NJN65544 NTH65544:NTJ65544 ODD65544:ODF65544 OMZ65544:ONB65544 OWV65544:OWX65544 PGR65544:PGT65544 PQN65544:PQP65544 QAJ65544:QAL65544 QKF65544:QKH65544 QUB65544:QUD65544 RDX65544:RDZ65544 RNT65544:RNV65544 RXP65544:RXR65544 SHL65544:SHN65544 SRH65544:SRJ65544 TBD65544:TBF65544 TKZ65544:TLB65544 TUV65544:TUX65544 UER65544:UET65544 UON65544:UOP65544 UYJ65544:UYL65544 VIF65544:VIH65544 VSB65544:VSD65544 WBX65544:WBZ65544 WLT65544:WLV65544 WVP65544:WVR65544 H131080:J131080 JD131080:JF131080 SZ131080:TB131080 ACV131080:ACX131080 AMR131080:AMT131080 AWN131080:AWP131080 BGJ131080:BGL131080 BQF131080:BQH131080 CAB131080:CAD131080 CJX131080:CJZ131080 CTT131080:CTV131080 DDP131080:DDR131080 DNL131080:DNN131080 DXH131080:DXJ131080 EHD131080:EHF131080 EQZ131080:ERB131080 FAV131080:FAX131080 FKR131080:FKT131080 FUN131080:FUP131080 GEJ131080:GEL131080 GOF131080:GOH131080 GYB131080:GYD131080 HHX131080:HHZ131080 HRT131080:HRV131080 IBP131080:IBR131080 ILL131080:ILN131080 IVH131080:IVJ131080 JFD131080:JFF131080 JOZ131080:JPB131080 JYV131080:JYX131080 KIR131080:KIT131080 KSN131080:KSP131080 LCJ131080:LCL131080 LMF131080:LMH131080 LWB131080:LWD131080 MFX131080:MFZ131080 MPT131080:MPV131080 MZP131080:MZR131080 NJL131080:NJN131080 NTH131080:NTJ131080 ODD131080:ODF131080 OMZ131080:ONB131080 OWV131080:OWX131080 PGR131080:PGT131080 PQN131080:PQP131080 QAJ131080:QAL131080 QKF131080:QKH131080 QUB131080:QUD131080 RDX131080:RDZ131080 RNT131080:RNV131080 RXP131080:RXR131080 SHL131080:SHN131080 SRH131080:SRJ131080 TBD131080:TBF131080 TKZ131080:TLB131080 TUV131080:TUX131080 UER131080:UET131080 UON131080:UOP131080 UYJ131080:UYL131080 VIF131080:VIH131080 VSB131080:VSD131080 WBX131080:WBZ131080 WLT131080:WLV131080 WVP131080:WVR131080 H196616:J196616 JD196616:JF196616 SZ196616:TB196616 ACV196616:ACX196616 AMR196616:AMT196616 AWN196616:AWP196616 BGJ196616:BGL196616 BQF196616:BQH196616 CAB196616:CAD196616 CJX196616:CJZ196616 CTT196616:CTV196616 DDP196616:DDR196616 DNL196616:DNN196616 DXH196616:DXJ196616 EHD196616:EHF196616 EQZ196616:ERB196616 FAV196616:FAX196616 FKR196616:FKT196616 FUN196616:FUP196616 GEJ196616:GEL196616 GOF196616:GOH196616 GYB196616:GYD196616 HHX196616:HHZ196616 HRT196616:HRV196616 IBP196616:IBR196616 ILL196616:ILN196616 IVH196616:IVJ196616 JFD196616:JFF196616 JOZ196616:JPB196616 JYV196616:JYX196616 KIR196616:KIT196616 KSN196616:KSP196616 LCJ196616:LCL196616 LMF196616:LMH196616 LWB196616:LWD196616 MFX196616:MFZ196616 MPT196616:MPV196616 MZP196616:MZR196616 NJL196616:NJN196616 NTH196616:NTJ196616 ODD196616:ODF196616 OMZ196616:ONB196616 OWV196616:OWX196616 PGR196616:PGT196616 PQN196616:PQP196616 QAJ196616:QAL196616 QKF196616:QKH196616 QUB196616:QUD196616 RDX196616:RDZ196616 RNT196616:RNV196616 RXP196616:RXR196616 SHL196616:SHN196616 SRH196616:SRJ196616 TBD196616:TBF196616 TKZ196616:TLB196616 TUV196616:TUX196616 UER196616:UET196616 UON196616:UOP196616 UYJ196616:UYL196616 VIF196616:VIH196616 VSB196616:VSD196616 WBX196616:WBZ196616 WLT196616:WLV196616 WVP196616:WVR196616 H262152:J262152 JD262152:JF262152 SZ262152:TB262152 ACV262152:ACX262152 AMR262152:AMT262152 AWN262152:AWP262152 BGJ262152:BGL262152 BQF262152:BQH262152 CAB262152:CAD262152 CJX262152:CJZ262152 CTT262152:CTV262152 DDP262152:DDR262152 DNL262152:DNN262152 DXH262152:DXJ262152 EHD262152:EHF262152 EQZ262152:ERB262152 FAV262152:FAX262152 FKR262152:FKT262152 FUN262152:FUP262152 GEJ262152:GEL262152 GOF262152:GOH262152 GYB262152:GYD262152 HHX262152:HHZ262152 HRT262152:HRV262152 IBP262152:IBR262152 ILL262152:ILN262152 IVH262152:IVJ262152 JFD262152:JFF262152 JOZ262152:JPB262152 JYV262152:JYX262152 KIR262152:KIT262152 KSN262152:KSP262152 LCJ262152:LCL262152 LMF262152:LMH262152 LWB262152:LWD262152 MFX262152:MFZ262152 MPT262152:MPV262152 MZP262152:MZR262152 NJL262152:NJN262152 NTH262152:NTJ262152 ODD262152:ODF262152 OMZ262152:ONB262152 OWV262152:OWX262152 PGR262152:PGT262152 PQN262152:PQP262152 QAJ262152:QAL262152 QKF262152:QKH262152 QUB262152:QUD262152 RDX262152:RDZ262152 RNT262152:RNV262152 RXP262152:RXR262152 SHL262152:SHN262152 SRH262152:SRJ262152 TBD262152:TBF262152 TKZ262152:TLB262152 TUV262152:TUX262152 UER262152:UET262152 UON262152:UOP262152 UYJ262152:UYL262152 VIF262152:VIH262152 VSB262152:VSD262152 WBX262152:WBZ262152 WLT262152:WLV262152 WVP262152:WVR262152 H327688:J327688 JD327688:JF327688 SZ327688:TB327688 ACV327688:ACX327688 AMR327688:AMT327688 AWN327688:AWP327688 BGJ327688:BGL327688 BQF327688:BQH327688 CAB327688:CAD327688 CJX327688:CJZ327688 CTT327688:CTV327688 DDP327688:DDR327688 DNL327688:DNN327688 DXH327688:DXJ327688 EHD327688:EHF327688 EQZ327688:ERB327688 FAV327688:FAX327688 FKR327688:FKT327688 FUN327688:FUP327688 GEJ327688:GEL327688 GOF327688:GOH327688 GYB327688:GYD327688 HHX327688:HHZ327688 HRT327688:HRV327688 IBP327688:IBR327688 ILL327688:ILN327688 IVH327688:IVJ327688 JFD327688:JFF327688 JOZ327688:JPB327688 JYV327688:JYX327688 KIR327688:KIT327688 KSN327688:KSP327688 LCJ327688:LCL327688 LMF327688:LMH327688 LWB327688:LWD327688 MFX327688:MFZ327688 MPT327688:MPV327688 MZP327688:MZR327688 NJL327688:NJN327688 NTH327688:NTJ327688 ODD327688:ODF327688 OMZ327688:ONB327688 OWV327688:OWX327688 PGR327688:PGT327688 PQN327688:PQP327688 QAJ327688:QAL327688 QKF327688:QKH327688 QUB327688:QUD327688 RDX327688:RDZ327688 RNT327688:RNV327688 RXP327688:RXR327688 SHL327688:SHN327688 SRH327688:SRJ327688 TBD327688:TBF327688 TKZ327688:TLB327688 TUV327688:TUX327688 UER327688:UET327688 UON327688:UOP327688 UYJ327688:UYL327688 VIF327688:VIH327688 VSB327688:VSD327688 WBX327688:WBZ327688 WLT327688:WLV327688 WVP327688:WVR327688 H393224:J393224 JD393224:JF393224 SZ393224:TB393224 ACV393224:ACX393224 AMR393224:AMT393224 AWN393224:AWP393224 BGJ393224:BGL393224 BQF393224:BQH393224 CAB393224:CAD393224 CJX393224:CJZ393224 CTT393224:CTV393224 DDP393224:DDR393224 DNL393224:DNN393224 DXH393224:DXJ393224 EHD393224:EHF393224 EQZ393224:ERB393224 FAV393224:FAX393224 FKR393224:FKT393224 FUN393224:FUP393224 GEJ393224:GEL393224 GOF393224:GOH393224 GYB393224:GYD393224 HHX393224:HHZ393224 HRT393224:HRV393224 IBP393224:IBR393224 ILL393224:ILN393224 IVH393224:IVJ393224 JFD393224:JFF393224 JOZ393224:JPB393224 JYV393224:JYX393224 KIR393224:KIT393224 KSN393224:KSP393224 LCJ393224:LCL393224 LMF393224:LMH393224 LWB393224:LWD393224 MFX393224:MFZ393224 MPT393224:MPV393224 MZP393224:MZR393224 NJL393224:NJN393224 NTH393224:NTJ393224 ODD393224:ODF393224 OMZ393224:ONB393224 OWV393224:OWX393224 PGR393224:PGT393224 PQN393224:PQP393224 QAJ393224:QAL393224 QKF393224:QKH393224 QUB393224:QUD393224 RDX393224:RDZ393224 RNT393224:RNV393224 RXP393224:RXR393224 SHL393224:SHN393224 SRH393224:SRJ393224 TBD393224:TBF393224 TKZ393224:TLB393224 TUV393224:TUX393224 UER393224:UET393224 UON393224:UOP393224 UYJ393224:UYL393224 VIF393224:VIH393224 VSB393224:VSD393224 WBX393224:WBZ393224 WLT393224:WLV393224 WVP393224:WVR393224 H458760:J458760 JD458760:JF458760 SZ458760:TB458760 ACV458760:ACX458760 AMR458760:AMT458760 AWN458760:AWP458760 BGJ458760:BGL458760 BQF458760:BQH458760 CAB458760:CAD458760 CJX458760:CJZ458760 CTT458760:CTV458760 DDP458760:DDR458760 DNL458760:DNN458760 DXH458760:DXJ458760 EHD458760:EHF458760 EQZ458760:ERB458760 FAV458760:FAX458760 FKR458760:FKT458760 FUN458760:FUP458760 GEJ458760:GEL458760 GOF458760:GOH458760 GYB458760:GYD458760 HHX458760:HHZ458760 HRT458760:HRV458760 IBP458760:IBR458760 ILL458760:ILN458760 IVH458760:IVJ458760 JFD458760:JFF458760 JOZ458760:JPB458760 JYV458760:JYX458760 KIR458760:KIT458760 KSN458760:KSP458760 LCJ458760:LCL458760 LMF458760:LMH458760 LWB458760:LWD458760 MFX458760:MFZ458760 MPT458760:MPV458760 MZP458760:MZR458760 NJL458760:NJN458760 NTH458760:NTJ458760 ODD458760:ODF458760 OMZ458760:ONB458760 OWV458760:OWX458760 PGR458760:PGT458760 PQN458760:PQP458760 QAJ458760:QAL458760 QKF458760:QKH458760 QUB458760:QUD458760 RDX458760:RDZ458760 RNT458760:RNV458760 RXP458760:RXR458760 SHL458760:SHN458760 SRH458760:SRJ458760 TBD458760:TBF458760 TKZ458760:TLB458760 TUV458760:TUX458760 UER458760:UET458760 UON458760:UOP458760 UYJ458760:UYL458760 VIF458760:VIH458760 VSB458760:VSD458760 WBX458760:WBZ458760 WLT458760:WLV458760 WVP458760:WVR458760 H524296:J524296 JD524296:JF524296 SZ524296:TB524296 ACV524296:ACX524296 AMR524296:AMT524296 AWN524296:AWP524296 BGJ524296:BGL524296 BQF524296:BQH524296 CAB524296:CAD524296 CJX524296:CJZ524296 CTT524296:CTV524296 DDP524296:DDR524296 DNL524296:DNN524296 DXH524296:DXJ524296 EHD524296:EHF524296 EQZ524296:ERB524296 FAV524296:FAX524296 FKR524296:FKT524296 FUN524296:FUP524296 GEJ524296:GEL524296 GOF524296:GOH524296 GYB524296:GYD524296 HHX524296:HHZ524296 HRT524296:HRV524296 IBP524296:IBR524296 ILL524296:ILN524296 IVH524296:IVJ524296 JFD524296:JFF524296 JOZ524296:JPB524296 JYV524296:JYX524296 KIR524296:KIT524296 KSN524296:KSP524296 LCJ524296:LCL524296 LMF524296:LMH524296 LWB524296:LWD524296 MFX524296:MFZ524296 MPT524296:MPV524296 MZP524296:MZR524296 NJL524296:NJN524296 NTH524296:NTJ524296 ODD524296:ODF524296 OMZ524296:ONB524296 OWV524296:OWX524296 PGR524296:PGT524296 PQN524296:PQP524296 QAJ524296:QAL524296 QKF524296:QKH524296 QUB524296:QUD524296 RDX524296:RDZ524296 RNT524296:RNV524296 RXP524296:RXR524296 SHL524296:SHN524296 SRH524296:SRJ524296 TBD524296:TBF524296 TKZ524296:TLB524296 TUV524296:TUX524296 UER524296:UET524296 UON524296:UOP524296 UYJ524296:UYL524296 VIF524296:VIH524296 VSB524296:VSD524296 WBX524296:WBZ524296 WLT524296:WLV524296 WVP524296:WVR524296 H589832:J589832 JD589832:JF589832 SZ589832:TB589832 ACV589832:ACX589832 AMR589832:AMT589832 AWN589832:AWP589832 BGJ589832:BGL589832 BQF589832:BQH589832 CAB589832:CAD589832 CJX589832:CJZ589832 CTT589832:CTV589832 DDP589832:DDR589832 DNL589832:DNN589832 DXH589832:DXJ589832 EHD589832:EHF589832 EQZ589832:ERB589832 FAV589832:FAX589832 FKR589832:FKT589832 FUN589832:FUP589832 GEJ589832:GEL589832 GOF589832:GOH589832 GYB589832:GYD589832 HHX589832:HHZ589832 HRT589832:HRV589832 IBP589832:IBR589832 ILL589832:ILN589832 IVH589832:IVJ589832 JFD589832:JFF589832 JOZ589832:JPB589832 JYV589832:JYX589832 KIR589832:KIT589832 KSN589832:KSP589832 LCJ589832:LCL589832 LMF589832:LMH589832 LWB589832:LWD589832 MFX589832:MFZ589832 MPT589832:MPV589832 MZP589832:MZR589832 NJL589832:NJN589832 NTH589832:NTJ589832 ODD589832:ODF589832 OMZ589832:ONB589832 OWV589832:OWX589832 PGR589832:PGT589832 PQN589832:PQP589832 QAJ589832:QAL589832 QKF589832:QKH589832 QUB589832:QUD589832 RDX589832:RDZ589832 RNT589832:RNV589832 RXP589832:RXR589832 SHL589832:SHN589832 SRH589832:SRJ589832 TBD589832:TBF589832 TKZ589832:TLB589832 TUV589832:TUX589832 UER589832:UET589832 UON589832:UOP589832 UYJ589832:UYL589832 VIF589832:VIH589832 VSB589832:VSD589832 WBX589832:WBZ589832 WLT589832:WLV589832 WVP589832:WVR589832 H655368:J655368 JD655368:JF655368 SZ655368:TB655368 ACV655368:ACX655368 AMR655368:AMT655368 AWN655368:AWP655368 BGJ655368:BGL655368 BQF655368:BQH655368 CAB655368:CAD655368 CJX655368:CJZ655368 CTT655368:CTV655368 DDP655368:DDR655368 DNL655368:DNN655368 DXH655368:DXJ655368 EHD655368:EHF655368 EQZ655368:ERB655368 FAV655368:FAX655368 FKR655368:FKT655368 FUN655368:FUP655368 GEJ655368:GEL655368 GOF655368:GOH655368 GYB655368:GYD655368 HHX655368:HHZ655368 HRT655368:HRV655368 IBP655368:IBR655368 ILL655368:ILN655368 IVH655368:IVJ655368 JFD655368:JFF655368 JOZ655368:JPB655368 JYV655368:JYX655368 KIR655368:KIT655368 KSN655368:KSP655368 LCJ655368:LCL655368 LMF655368:LMH655368 LWB655368:LWD655368 MFX655368:MFZ655368 MPT655368:MPV655368 MZP655368:MZR655368 NJL655368:NJN655368 NTH655368:NTJ655368 ODD655368:ODF655368 OMZ655368:ONB655368 OWV655368:OWX655368 PGR655368:PGT655368 PQN655368:PQP655368 QAJ655368:QAL655368 QKF655368:QKH655368 QUB655368:QUD655368 RDX655368:RDZ655368 RNT655368:RNV655368 RXP655368:RXR655368 SHL655368:SHN655368 SRH655368:SRJ655368 TBD655368:TBF655368 TKZ655368:TLB655368 TUV655368:TUX655368 UER655368:UET655368 UON655368:UOP655368 UYJ655368:UYL655368 VIF655368:VIH655368 VSB655368:VSD655368 WBX655368:WBZ655368 WLT655368:WLV655368 WVP655368:WVR655368 H720904:J720904 JD720904:JF720904 SZ720904:TB720904 ACV720904:ACX720904 AMR720904:AMT720904 AWN720904:AWP720904 BGJ720904:BGL720904 BQF720904:BQH720904 CAB720904:CAD720904 CJX720904:CJZ720904 CTT720904:CTV720904 DDP720904:DDR720904 DNL720904:DNN720904 DXH720904:DXJ720904 EHD720904:EHF720904 EQZ720904:ERB720904 FAV720904:FAX720904 FKR720904:FKT720904 FUN720904:FUP720904 GEJ720904:GEL720904 GOF720904:GOH720904 GYB720904:GYD720904 HHX720904:HHZ720904 HRT720904:HRV720904 IBP720904:IBR720904 ILL720904:ILN720904 IVH720904:IVJ720904 JFD720904:JFF720904 JOZ720904:JPB720904 JYV720904:JYX720904 KIR720904:KIT720904 KSN720904:KSP720904 LCJ720904:LCL720904 LMF720904:LMH720904 LWB720904:LWD720904 MFX720904:MFZ720904 MPT720904:MPV720904 MZP720904:MZR720904 NJL720904:NJN720904 NTH720904:NTJ720904 ODD720904:ODF720904 OMZ720904:ONB720904 OWV720904:OWX720904 PGR720904:PGT720904 PQN720904:PQP720904 QAJ720904:QAL720904 QKF720904:QKH720904 QUB720904:QUD720904 RDX720904:RDZ720904 RNT720904:RNV720904 RXP720904:RXR720904 SHL720904:SHN720904 SRH720904:SRJ720904 TBD720904:TBF720904 TKZ720904:TLB720904 TUV720904:TUX720904 UER720904:UET720904 UON720904:UOP720904 UYJ720904:UYL720904 VIF720904:VIH720904 VSB720904:VSD720904 WBX720904:WBZ720904 WLT720904:WLV720904 WVP720904:WVR720904 H786440:J786440 JD786440:JF786440 SZ786440:TB786440 ACV786440:ACX786440 AMR786440:AMT786440 AWN786440:AWP786440 BGJ786440:BGL786440 BQF786440:BQH786440 CAB786440:CAD786440 CJX786440:CJZ786440 CTT786440:CTV786440 DDP786440:DDR786440 DNL786440:DNN786440 DXH786440:DXJ786440 EHD786440:EHF786440 EQZ786440:ERB786440 FAV786440:FAX786440 FKR786440:FKT786440 FUN786440:FUP786440 GEJ786440:GEL786440 GOF786440:GOH786440 GYB786440:GYD786440 HHX786440:HHZ786440 HRT786440:HRV786440 IBP786440:IBR786440 ILL786440:ILN786440 IVH786440:IVJ786440 JFD786440:JFF786440 JOZ786440:JPB786440 JYV786440:JYX786440 KIR786440:KIT786440 KSN786440:KSP786440 LCJ786440:LCL786440 LMF786440:LMH786440 LWB786440:LWD786440 MFX786440:MFZ786440 MPT786440:MPV786440 MZP786440:MZR786440 NJL786440:NJN786440 NTH786440:NTJ786440 ODD786440:ODF786440 OMZ786440:ONB786440 OWV786440:OWX786440 PGR786440:PGT786440 PQN786440:PQP786440 QAJ786440:QAL786440 QKF786440:QKH786440 QUB786440:QUD786440 RDX786440:RDZ786440 RNT786440:RNV786440 RXP786440:RXR786440 SHL786440:SHN786440 SRH786440:SRJ786440 TBD786440:TBF786440 TKZ786440:TLB786440 TUV786440:TUX786440 UER786440:UET786440 UON786440:UOP786440 UYJ786440:UYL786440 VIF786440:VIH786440 VSB786440:VSD786440 WBX786440:WBZ786440 WLT786440:WLV786440 WVP786440:WVR786440 H851976:J851976 JD851976:JF851976 SZ851976:TB851976 ACV851976:ACX851976 AMR851976:AMT851976 AWN851976:AWP851976 BGJ851976:BGL851976 BQF851976:BQH851976 CAB851976:CAD851976 CJX851976:CJZ851976 CTT851976:CTV851976 DDP851976:DDR851976 DNL851976:DNN851976 DXH851976:DXJ851976 EHD851976:EHF851976 EQZ851976:ERB851976 FAV851976:FAX851976 FKR851976:FKT851976 FUN851976:FUP851976 GEJ851976:GEL851976 GOF851976:GOH851976 GYB851976:GYD851976 HHX851976:HHZ851976 HRT851976:HRV851976 IBP851976:IBR851976 ILL851976:ILN851976 IVH851976:IVJ851976 JFD851976:JFF851976 JOZ851976:JPB851976 JYV851976:JYX851976 KIR851976:KIT851976 KSN851976:KSP851976 LCJ851976:LCL851976 LMF851976:LMH851976 LWB851976:LWD851976 MFX851976:MFZ851976 MPT851976:MPV851976 MZP851976:MZR851976 NJL851976:NJN851976 NTH851976:NTJ851976 ODD851976:ODF851976 OMZ851976:ONB851976 OWV851976:OWX851976 PGR851976:PGT851976 PQN851976:PQP851976 QAJ851976:QAL851976 QKF851976:QKH851976 QUB851976:QUD851976 RDX851976:RDZ851976 RNT851976:RNV851976 RXP851976:RXR851976 SHL851976:SHN851976 SRH851976:SRJ851976 TBD851976:TBF851976 TKZ851976:TLB851976 TUV851976:TUX851976 UER851976:UET851976 UON851976:UOP851976 UYJ851976:UYL851976 VIF851976:VIH851976 VSB851976:VSD851976 WBX851976:WBZ851976 WLT851976:WLV851976 WVP851976:WVR851976 H917512:J917512 JD917512:JF917512 SZ917512:TB917512 ACV917512:ACX917512 AMR917512:AMT917512 AWN917512:AWP917512 BGJ917512:BGL917512 BQF917512:BQH917512 CAB917512:CAD917512 CJX917512:CJZ917512 CTT917512:CTV917512 DDP917512:DDR917512 DNL917512:DNN917512 DXH917512:DXJ917512 EHD917512:EHF917512 EQZ917512:ERB917512 FAV917512:FAX917512 FKR917512:FKT917512 FUN917512:FUP917512 GEJ917512:GEL917512 GOF917512:GOH917512 GYB917512:GYD917512 HHX917512:HHZ917512 HRT917512:HRV917512 IBP917512:IBR917512 ILL917512:ILN917512 IVH917512:IVJ917512 JFD917512:JFF917512 JOZ917512:JPB917512 JYV917512:JYX917512 KIR917512:KIT917512 KSN917512:KSP917512 LCJ917512:LCL917512 LMF917512:LMH917512 LWB917512:LWD917512 MFX917512:MFZ917512 MPT917512:MPV917512 MZP917512:MZR917512 NJL917512:NJN917512 NTH917512:NTJ917512 ODD917512:ODF917512 OMZ917512:ONB917512 OWV917512:OWX917512 PGR917512:PGT917512 PQN917512:PQP917512 QAJ917512:QAL917512 QKF917512:QKH917512 QUB917512:QUD917512 RDX917512:RDZ917512 RNT917512:RNV917512 RXP917512:RXR917512 SHL917512:SHN917512 SRH917512:SRJ917512 TBD917512:TBF917512 TKZ917512:TLB917512 TUV917512:TUX917512 UER917512:UET917512 UON917512:UOP917512 UYJ917512:UYL917512 VIF917512:VIH917512 VSB917512:VSD917512 WBX917512:WBZ917512 WLT917512:WLV917512 WVP917512:WVR917512 H983048:J983048 JD983048:JF983048 SZ983048:TB983048 ACV983048:ACX983048 AMR983048:AMT983048 AWN983048:AWP983048 BGJ983048:BGL983048 BQF983048:BQH983048 CAB983048:CAD983048 CJX983048:CJZ983048 CTT983048:CTV983048 DDP983048:DDR983048 DNL983048:DNN983048 DXH983048:DXJ983048 EHD983048:EHF983048 EQZ983048:ERB983048 FAV983048:FAX983048 FKR983048:FKT983048 FUN983048:FUP983048 GEJ983048:GEL983048 GOF983048:GOH983048 GYB983048:GYD983048 HHX983048:HHZ983048 HRT983048:HRV983048 IBP983048:IBR983048 ILL983048:ILN983048 IVH983048:IVJ983048 JFD983048:JFF983048 JOZ983048:JPB983048 JYV983048:JYX983048 KIR983048:KIT983048 KSN983048:KSP983048 LCJ983048:LCL983048 LMF983048:LMH983048 LWB983048:LWD983048 MFX983048:MFZ983048 MPT983048:MPV983048 MZP983048:MZR983048 NJL983048:NJN983048 NTH983048:NTJ983048 ODD983048:ODF983048 OMZ983048:ONB983048 OWV983048:OWX983048 PGR983048:PGT983048 PQN983048:PQP983048 QAJ983048:QAL983048 QKF983048:QKH983048 QUB983048:QUD983048 RDX983048:RDZ983048 RNT983048:RNV983048 RXP983048:RXR983048 SHL983048:SHN983048 SRH983048:SRJ983048 TBD983048:TBF983048 TKZ983048:TLB983048 TUV983048:TUX983048 UER983048:UET983048 UON983048:UOP983048 UYJ983048:UYL983048 VIF983048:VIH983048 VSB983048:VSD983048 WBX983048:WBZ983048 WLT983048:WLV983048 WVP983048:WVR983048"/>
    <dataValidation type="list" allowBlank="1" showInputMessage="1" showErrorMessage="1" sqref="L13 JH13 TD13 ACZ13 AMV13 AWR13 BGN13 BQJ13 CAF13 CKB13 CTX13 DDT13 DNP13 DXL13 EHH13 ERD13 FAZ13 FKV13 FUR13 GEN13 GOJ13 GYF13 HIB13 HRX13 IBT13 ILP13 IVL13 JFH13 JPD13 JYZ13 KIV13 KSR13 LCN13 LMJ13 LWF13 MGB13 MPX13 MZT13 NJP13 NTL13 ODH13 OND13 OWZ13 PGV13 PQR13 QAN13 QKJ13 QUF13 REB13 RNX13 RXT13 SHP13 SRL13 TBH13 TLD13 TUZ13 UEV13 UOR13 UYN13 VIJ13 VSF13 WCB13 WLX13 WVT13 L65549 JH65549 TD65549 ACZ65549 AMV65549 AWR65549 BGN65549 BQJ65549 CAF65549 CKB65549 CTX65549 DDT65549 DNP65549 DXL65549 EHH65549 ERD65549 FAZ65549 FKV65549 FUR65549 GEN65549 GOJ65549 GYF65549 HIB65549 HRX65549 IBT65549 ILP65549 IVL65549 JFH65549 JPD65549 JYZ65549 KIV65549 KSR65549 LCN65549 LMJ65549 LWF65549 MGB65549 MPX65549 MZT65549 NJP65549 NTL65549 ODH65549 OND65549 OWZ65549 PGV65549 PQR65549 QAN65549 QKJ65549 QUF65549 REB65549 RNX65549 RXT65549 SHP65549 SRL65549 TBH65549 TLD65549 TUZ65549 UEV65549 UOR65549 UYN65549 VIJ65549 VSF65549 WCB65549 WLX65549 WVT65549 L131085 JH131085 TD131085 ACZ131085 AMV131085 AWR131085 BGN131085 BQJ131085 CAF131085 CKB131085 CTX131085 DDT131085 DNP131085 DXL131085 EHH131085 ERD131085 FAZ131085 FKV131085 FUR131085 GEN131085 GOJ131085 GYF131085 HIB131085 HRX131085 IBT131085 ILP131085 IVL131085 JFH131085 JPD131085 JYZ131085 KIV131085 KSR131085 LCN131085 LMJ131085 LWF131085 MGB131085 MPX131085 MZT131085 NJP131085 NTL131085 ODH131085 OND131085 OWZ131085 PGV131085 PQR131085 QAN131085 QKJ131085 QUF131085 REB131085 RNX131085 RXT131085 SHP131085 SRL131085 TBH131085 TLD131085 TUZ131085 UEV131085 UOR131085 UYN131085 VIJ131085 VSF131085 WCB131085 WLX131085 WVT131085 L196621 JH196621 TD196621 ACZ196621 AMV196621 AWR196621 BGN196621 BQJ196621 CAF196621 CKB196621 CTX196621 DDT196621 DNP196621 DXL196621 EHH196621 ERD196621 FAZ196621 FKV196621 FUR196621 GEN196621 GOJ196621 GYF196621 HIB196621 HRX196621 IBT196621 ILP196621 IVL196621 JFH196621 JPD196621 JYZ196621 KIV196621 KSR196621 LCN196621 LMJ196621 LWF196621 MGB196621 MPX196621 MZT196621 NJP196621 NTL196621 ODH196621 OND196621 OWZ196621 PGV196621 PQR196621 QAN196621 QKJ196621 QUF196621 REB196621 RNX196621 RXT196621 SHP196621 SRL196621 TBH196621 TLD196621 TUZ196621 UEV196621 UOR196621 UYN196621 VIJ196621 VSF196621 WCB196621 WLX196621 WVT196621 L262157 JH262157 TD262157 ACZ262157 AMV262157 AWR262157 BGN262157 BQJ262157 CAF262157 CKB262157 CTX262157 DDT262157 DNP262157 DXL262157 EHH262157 ERD262157 FAZ262157 FKV262157 FUR262157 GEN262157 GOJ262157 GYF262157 HIB262157 HRX262157 IBT262157 ILP262157 IVL262157 JFH262157 JPD262157 JYZ262157 KIV262157 KSR262157 LCN262157 LMJ262157 LWF262157 MGB262157 MPX262157 MZT262157 NJP262157 NTL262157 ODH262157 OND262157 OWZ262157 PGV262157 PQR262157 QAN262157 QKJ262157 QUF262157 REB262157 RNX262157 RXT262157 SHP262157 SRL262157 TBH262157 TLD262157 TUZ262157 UEV262157 UOR262157 UYN262157 VIJ262157 VSF262157 WCB262157 WLX262157 WVT262157 L327693 JH327693 TD327693 ACZ327693 AMV327693 AWR327693 BGN327693 BQJ327693 CAF327693 CKB327693 CTX327693 DDT327693 DNP327693 DXL327693 EHH327693 ERD327693 FAZ327693 FKV327693 FUR327693 GEN327693 GOJ327693 GYF327693 HIB327693 HRX327693 IBT327693 ILP327693 IVL327693 JFH327693 JPD327693 JYZ327693 KIV327693 KSR327693 LCN327693 LMJ327693 LWF327693 MGB327693 MPX327693 MZT327693 NJP327693 NTL327693 ODH327693 OND327693 OWZ327693 PGV327693 PQR327693 QAN327693 QKJ327693 QUF327693 REB327693 RNX327693 RXT327693 SHP327693 SRL327693 TBH327693 TLD327693 TUZ327693 UEV327693 UOR327693 UYN327693 VIJ327693 VSF327693 WCB327693 WLX327693 WVT327693 L393229 JH393229 TD393229 ACZ393229 AMV393229 AWR393229 BGN393229 BQJ393229 CAF393229 CKB393229 CTX393229 DDT393229 DNP393229 DXL393229 EHH393229 ERD393229 FAZ393229 FKV393229 FUR393229 GEN393229 GOJ393229 GYF393229 HIB393229 HRX393229 IBT393229 ILP393229 IVL393229 JFH393229 JPD393229 JYZ393229 KIV393229 KSR393229 LCN393229 LMJ393229 LWF393229 MGB393229 MPX393229 MZT393229 NJP393229 NTL393229 ODH393229 OND393229 OWZ393229 PGV393229 PQR393229 QAN393229 QKJ393229 QUF393229 REB393229 RNX393229 RXT393229 SHP393229 SRL393229 TBH393229 TLD393229 TUZ393229 UEV393229 UOR393229 UYN393229 VIJ393229 VSF393229 WCB393229 WLX393229 WVT393229 L458765 JH458765 TD458765 ACZ458765 AMV458765 AWR458765 BGN458765 BQJ458765 CAF458765 CKB458765 CTX458765 DDT458765 DNP458765 DXL458765 EHH458765 ERD458765 FAZ458765 FKV458765 FUR458765 GEN458765 GOJ458765 GYF458765 HIB458765 HRX458765 IBT458765 ILP458765 IVL458765 JFH458765 JPD458765 JYZ458765 KIV458765 KSR458765 LCN458765 LMJ458765 LWF458765 MGB458765 MPX458765 MZT458765 NJP458765 NTL458765 ODH458765 OND458765 OWZ458765 PGV458765 PQR458765 QAN458765 QKJ458765 QUF458765 REB458765 RNX458765 RXT458765 SHP458765 SRL458765 TBH458765 TLD458765 TUZ458765 UEV458765 UOR458765 UYN458765 VIJ458765 VSF458765 WCB458765 WLX458765 WVT458765 L524301 JH524301 TD524301 ACZ524301 AMV524301 AWR524301 BGN524301 BQJ524301 CAF524301 CKB524301 CTX524301 DDT524301 DNP524301 DXL524301 EHH524301 ERD524301 FAZ524301 FKV524301 FUR524301 GEN524301 GOJ524301 GYF524301 HIB524301 HRX524301 IBT524301 ILP524301 IVL524301 JFH524301 JPD524301 JYZ524301 KIV524301 KSR524301 LCN524301 LMJ524301 LWF524301 MGB524301 MPX524301 MZT524301 NJP524301 NTL524301 ODH524301 OND524301 OWZ524301 PGV524301 PQR524301 QAN524301 QKJ524301 QUF524301 REB524301 RNX524301 RXT524301 SHP524301 SRL524301 TBH524301 TLD524301 TUZ524301 UEV524301 UOR524301 UYN524301 VIJ524301 VSF524301 WCB524301 WLX524301 WVT524301 L589837 JH589837 TD589837 ACZ589837 AMV589837 AWR589837 BGN589837 BQJ589837 CAF589837 CKB589837 CTX589837 DDT589837 DNP589837 DXL589837 EHH589837 ERD589837 FAZ589837 FKV589837 FUR589837 GEN589837 GOJ589837 GYF589837 HIB589837 HRX589837 IBT589837 ILP589837 IVL589837 JFH589837 JPD589837 JYZ589837 KIV589837 KSR589837 LCN589837 LMJ589837 LWF589837 MGB589837 MPX589837 MZT589837 NJP589837 NTL589837 ODH589837 OND589837 OWZ589837 PGV589837 PQR589837 QAN589837 QKJ589837 QUF589837 REB589837 RNX589837 RXT589837 SHP589837 SRL589837 TBH589837 TLD589837 TUZ589837 UEV589837 UOR589837 UYN589837 VIJ589837 VSF589837 WCB589837 WLX589837 WVT589837 L655373 JH655373 TD655373 ACZ655373 AMV655373 AWR655373 BGN655373 BQJ655373 CAF655373 CKB655373 CTX655373 DDT655373 DNP655373 DXL655373 EHH655373 ERD655373 FAZ655373 FKV655373 FUR655373 GEN655373 GOJ655373 GYF655373 HIB655373 HRX655373 IBT655373 ILP655373 IVL655373 JFH655373 JPD655373 JYZ655373 KIV655373 KSR655373 LCN655373 LMJ655373 LWF655373 MGB655373 MPX655373 MZT655373 NJP655373 NTL655373 ODH655373 OND655373 OWZ655373 PGV655373 PQR655373 QAN655373 QKJ655373 QUF655373 REB655373 RNX655373 RXT655373 SHP655373 SRL655373 TBH655373 TLD655373 TUZ655373 UEV655373 UOR655373 UYN655373 VIJ655373 VSF655373 WCB655373 WLX655373 WVT655373 L720909 JH720909 TD720909 ACZ720909 AMV720909 AWR720909 BGN720909 BQJ720909 CAF720909 CKB720909 CTX720909 DDT720909 DNP720909 DXL720909 EHH720909 ERD720909 FAZ720909 FKV720909 FUR720909 GEN720909 GOJ720909 GYF720909 HIB720909 HRX720909 IBT720909 ILP720909 IVL720909 JFH720909 JPD720909 JYZ720909 KIV720909 KSR720909 LCN720909 LMJ720909 LWF720909 MGB720909 MPX720909 MZT720909 NJP720909 NTL720909 ODH720909 OND720909 OWZ720909 PGV720909 PQR720909 QAN720909 QKJ720909 QUF720909 REB720909 RNX720909 RXT720909 SHP720909 SRL720909 TBH720909 TLD720909 TUZ720909 UEV720909 UOR720909 UYN720909 VIJ720909 VSF720909 WCB720909 WLX720909 WVT720909 L786445 JH786445 TD786445 ACZ786445 AMV786445 AWR786445 BGN786445 BQJ786445 CAF786445 CKB786445 CTX786445 DDT786445 DNP786445 DXL786445 EHH786445 ERD786445 FAZ786445 FKV786445 FUR786445 GEN786445 GOJ786445 GYF786445 HIB786445 HRX786445 IBT786445 ILP786445 IVL786445 JFH786445 JPD786445 JYZ786445 KIV786445 KSR786445 LCN786445 LMJ786445 LWF786445 MGB786445 MPX786445 MZT786445 NJP786445 NTL786445 ODH786445 OND786445 OWZ786445 PGV786445 PQR786445 QAN786445 QKJ786445 QUF786445 REB786445 RNX786445 RXT786445 SHP786445 SRL786445 TBH786445 TLD786445 TUZ786445 UEV786445 UOR786445 UYN786445 VIJ786445 VSF786445 WCB786445 WLX786445 WVT786445 L851981 JH851981 TD851981 ACZ851981 AMV851981 AWR851981 BGN851981 BQJ851981 CAF851981 CKB851981 CTX851981 DDT851981 DNP851981 DXL851981 EHH851981 ERD851981 FAZ851981 FKV851981 FUR851981 GEN851981 GOJ851981 GYF851981 HIB851981 HRX851981 IBT851981 ILP851981 IVL851981 JFH851981 JPD851981 JYZ851981 KIV851981 KSR851981 LCN851981 LMJ851981 LWF851981 MGB851981 MPX851981 MZT851981 NJP851981 NTL851981 ODH851981 OND851981 OWZ851981 PGV851981 PQR851981 QAN851981 QKJ851981 QUF851981 REB851981 RNX851981 RXT851981 SHP851981 SRL851981 TBH851981 TLD851981 TUZ851981 UEV851981 UOR851981 UYN851981 VIJ851981 VSF851981 WCB851981 WLX851981 WVT851981 L917517 JH917517 TD917517 ACZ917517 AMV917517 AWR917517 BGN917517 BQJ917517 CAF917517 CKB917517 CTX917517 DDT917517 DNP917517 DXL917517 EHH917517 ERD917517 FAZ917517 FKV917517 FUR917517 GEN917517 GOJ917517 GYF917517 HIB917517 HRX917517 IBT917517 ILP917517 IVL917517 JFH917517 JPD917517 JYZ917517 KIV917517 KSR917517 LCN917517 LMJ917517 LWF917517 MGB917517 MPX917517 MZT917517 NJP917517 NTL917517 ODH917517 OND917517 OWZ917517 PGV917517 PQR917517 QAN917517 QKJ917517 QUF917517 REB917517 RNX917517 RXT917517 SHP917517 SRL917517 TBH917517 TLD917517 TUZ917517 UEV917517 UOR917517 UYN917517 VIJ917517 VSF917517 WCB917517 WLX917517 WVT917517 L983053 JH983053 TD983053 ACZ983053 AMV983053 AWR983053 BGN983053 BQJ983053 CAF983053 CKB983053 CTX983053 DDT983053 DNP983053 DXL983053 EHH983053 ERD983053 FAZ983053 FKV983053 FUR983053 GEN983053 GOJ983053 GYF983053 HIB983053 HRX983053 IBT983053 ILP983053 IVL983053 JFH983053 JPD983053 JYZ983053 KIV983053 KSR983053 LCN983053 LMJ983053 LWF983053 MGB983053 MPX983053 MZT983053 NJP983053 NTL983053 ODH983053 OND983053 OWZ983053 PGV983053 PQR983053 QAN983053 QKJ983053 QUF983053 REB983053 RNX983053 RXT983053 SHP983053 SRL983053 TBH983053 TLD983053 TUZ983053 UEV983053 UOR983053 UYN983053 VIJ983053 VSF983053 WCB983053 WLX983053 WVT983053">
      <formula1>"'Dec 07,'Jan 08,'Feb 08,'Mar 08,'Apr 08,'May 08,'Jun 08,'Jul 08,'Aug 08,'Sept 08,'Oct 08,'Nov 08,'Dec 08,'Jan 09,'Feb 09,'Mar 09,'April 09,'May 09,'June 09,'Jul 09,'Aug 09,'Sept 09,'Oct 09,'Nov 09,'Dec 09"</formula1>
    </dataValidation>
    <dataValidation type="list" allowBlank="1" showInputMessage="1" showErrorMessage="1" sqref="L14 JH14 TD14 ACZ14 AMV14 AWR14 BGN14 BQJ14 CAF14 CKB14 CTX14 DDT14 DNP14 DXL14 EHH14 ERD14 FAZ14 FKV14 FUR14 GEN14 GOJ14 GYF14 HIB14 HRX14 IBT14 ILP14 IVL14 JFH14 JPD14 JYZ14 KIV14 KSR14 LCN14 LMJ14 LWF14 MGB14 MPX14 MZT14 NJP14 NTL14 ODH14 OND14 OWZ14 PGV14 PQR14 QAN14 QKJ14 QUF14 REB14 RNX14 RXT14 SHP14 SRL14 TBH14 TLD14 TUZ14 UEV14 UOR14 UYN14 VIJ14 VSF14 WCB14 WLX14 WVT14 L65550 JH65550 TD65550 ACZ65550 AMV65550 AWR65550 BGN65550 BQJ65550 CAF65550 CKB65550 CTX65550 DDT65550 DNP65550 DXL65550 EHH65550 ERD65550 FAZ65550 FKV65550 FUR65550 GEN65550 GOJ65550 GYF65550 HIB65550 HRX65550 IBT65550 ILP65550 IVL65550 JFH65550 JPD65550 JYZ65550 KIV65550 KSR65550 LCN65550 LMJ65550 LWF65550 MGB65550 MPX65550 MZT65550 NJP65550 NTL65550 ODH65550 OND65550 OWZ65550 PGV65550 PQR65550 QAN65550 QKJ65550 QUF65550 REB65550 RNX65550 RXT65550 SHP65550 SRL65550 TBH65550 TLD65550 TUZ65550 UEV65550 UOR65550 UYN65550 VIJ65550 VSF65550 WCB65550 WLX65550 WVT65550 L131086 JH131086 TD131086 ACZ131086 AMV131086 AWR131086 BGN131086 BQJ131086 CAF131086 CKB131086 CTX131086 DDT131086 DNP131086 DXL131086 EHH131086 ERD131086 FAZ131086 FKV131086 FUR131086 GEN131086 GOJ131086 GYF131086 HIB131086 HRX131086 IBT131086 ILP131086 IVL131086 JFH131086 JPD131086 JYZ131086 KIV131086 KSR131086 LCN131086 LMJ131086 LWF131086 MGB131086 MPX131086 MZT131086 NJP131086 NTL131086 ODH131086 OND131086 OWZ131086 PGV131086 PQR131086 QAN131086 QKJ131086 QUF131086 REB131086 RNX131086 RXT131086 SHP131086 SRL131086 TBH131086 TLD131086 TUZ131086 UEV131086 UOR131086 UYN131086 VIJ131086 VSF131086 WCB131086 WLX131086 WVT131086 L196622 JH196622 TD196622 ACZ196622 AMV196622 AWR196622 BGN196622 BQJ196622 CAF196622 CKB196622 CTX196622 DDT196622 DNP196622 DXL196622 EHH196622 ERD196622 FAZ196622 FKV196622 FUR196622 GEN196622 GOJ196622 GYF196622 HIB196622 HRX196622 IBT196622 ILP196622 IVL196622 JFH196622 JPD196622 JYZ196622 KIV196622 KSR196622 LCN196622 LMJ196622 LWF196622 MGB196622 MPX196622 MZT196622 NJP196622 NTL196622 ODH196622 OND196622 OWZ196622 PGV196622 PQR196622 QAN196622 QKJ196622 QUF196622 REB196622 RNX196622 RXT196622 SHP196622 SRL196622 TBH196622 TLD196622 TUZ196622 UEV196622 UOR196622 UYN196622 VIJ196622 VSF196622 WCB196622 WLX196622 WVT196622 L262158 JH262158 TD262158 ACZ262158 AMV262158 AWR262158 BGN262158 BQJ262158 CAF262158 CKB262158 CTX262158 DDT262158 DNP262158 DXL262158 EHH262158 ERD262158 FAZ262158 FKV262158 FUR262158 GEN262158 GOJ262158 GYF262158 HIB262158 HRX262158 IBT262158 ILP262158 IVL262158 JFH262158 JPD262158 JYZ262158 KIV262158 KSR262158 LCN262158 LMJ262158 LWF262158 MGB262158 MPX262158 MZT262158 NJP262158 NTL262158 ODH262158 OND262158 OWZ262158 PGV262158 PQR262158 QAN262158 QKJ262158 QUF262158 REB262158 RNX262158 RXT262158 SHP262158 SRL262158 TBH262158 TLD262158 TUZ262158 UEV262158 UOR262158 UYN262158 VIJ262158 VSF262158 WCB262158 WLX262158 WVT262158 L327694 JH327694 TD327694 ACZ327694 AMV327694 AWR327694 BGN327694 BQJ327694 CAF327694 CKB327694 CTX327694 DDT327694 DNP327694 DXL327694 EHH327694 ERD327694 FAZ327694 FKV327694 FUR327694 GEN327694 GOJ327694 GYF327694 HIB327694 HRX327694 IBT327694 ILP327694 IVL327694 JFH327694 JPD327694 JYZ327694 KIV327694 KSR327694 LCN327694 LMJ327694 LWF327694 MGB327694 MPX327694 MZT327694 NJP327694 NTL327694 ODH327694 OND327694 OWZ327694 PGV327694 PQR327694 QAN327694 QKJ327694 QUF327694 REB327694 RNX327694 RXT327694 SHP327694 SRL327694 TBH327694 TLD327694 TUZ327694 UEV327694 UOR327694 UYN327694 VIJ327694 VSF327694 WCB327694 WLX327694 WVT327694 L393230 JH393230 TD393230 ACZ393230 AMV393230 AWR393230 BGN393230 BQJ393230 CAF393230 CKB393230 CTX393230 DDT393230 DNP393230 DXL393230 EHH393230 ERD393230 FAZ393230 FKV393230 FUR393230 GEN393230 GOJ393230 GYF393230 HIB393230 HRX393230 IBT393230 ILP393230 IVL393230 JFH393230 JPD393230 JYZ393230 KIV393230 KSR393230 LCN393230 LMJ393230 LWF393230 MGB393230 MPX393230 MZT393230 NJP393230 NTL393230 ODH393230 OND393230 OWZ393230 PGV393230 PQR393230 QAN393230 QKJ393230 QUF393230 REB393230 RNX393230 RXT393230 SHP393230 SRL393230 TBH393230 TLD393230 TUZ393230 UEV393230 UOR393230 UYN393230 VIJ393230 VSF393230 WCB393230 WLX393230 WVT393230 L458766 JH458766 TD458766 ACZ458766 AMV458766 AWR458766 BGN458766 BQJ458766 CAF458766 CKB458766 CTX458766 DDT458766 DNP458766 DXL458766 EHH458766 ERD458766 FAZ458766 FKV458766 FUR458766 GEN458766 GOJ458766 GYF458766 HIB458766 HRX458766 IBT458766 ILP458766 IVL458766 JFH458766 JPD458766 JYZ458766 KIV458766 KSR458766 LCN458766 LMJ458766 LWF458766 MGB458766 MPX458766 MZT458766 NJP458766 NTL458766 ODH458766 OND458766 OWZ458766 PGV458766 PQR458766 QAN458766 QKJ458766 QUF458766 REB458766 RNX458766 RXT458766 SHP458766 SRL458766 TBH458766 TLD458766 TUZ458766 UEV458766 UOR458766 UYN458766 VIJ458766 VSF458766 WCB458766 WLX458766 WVT458766 L524302 JH524302 TD524302 ACZ524302 AMV524302 AWR524302 BGN524302 BQJ524302 CAF524302 CKB524302 CTX524302 DDT524302 DNP524302 DXL524302 EHH524302 ERD524302 FAZ524302 FKV524302 FUR524302 GEN524302 GOJ524302 GYF524302 HIB524302 HRX524302 IBT524302 ILP524302 IVL524302 JFH524302 JPD524302 JYZ524302 KIV524302 KSR524302 LCN524302 LMJ524302 LWF524302 MGB524302 MPX524302 MZT524302 NJP524302 NTL524302 ODH524302 OND524302 OWZ524302 PGV524302 PQR524302 QAN524302 QKJ524302 QUF524302 REB524302 RNX524302 RXT524302 SHP524302 SRL524302 TBH524302 TLD524302 TUZ524302 UEV524302 UOR524302 UYN524302 VIJ524302 VSF524302 WCB524302 WLX524302 WVT524302 L589838 JH589838 TD589838 ACZ589838 AMV589838 AWR589838 BGN589838 BQJ589838 CAF589838 CKB589838 CTX589838 DDT589838 DNP589838 DXL589838 EHH589838 ERD589838 FAZ589838 FKV589838 FUR589838 GEN589838 GOJ589838 GYF589838 HIB589838 HRX589838 IBT589838 ILP589838 IVL589838 JFH589838 JPD589838 JYZ589838 KIV589838 KSR589838 LCN589838 LMJ589838 LWF589838 MGB589838 MPX589838 MZT589838 NJP589838 NTL589838 ODH589838 OND589838 OWZ589838 PGV589838 PQR589838 QAN589838 QKJ589838 QUF589838 REB589838 RNX589838 RXT589838 SHP589838 SRL589838 TBH589838 TLD589838 TUZ589838 UEV589838 UOR589838 UYN589838 VIJ589838 VSF589838 WCB589838 WLX589838 WVT589838 L655374 JH655374 TD655374 ACZ655374 AMV655374 AWR655374 BGN655374 BQJ655374 CAF655374 CKB655374 CTX655374 DDT655374 DNP655374 DXL655374 EHH655374 ERD655374 FAZ655374 FKV655374 FUR655374 GEN655374 GOJ655374 GYF655374 HIB655374 HRX655374 IBT655374 ILP655374 IVL655374 JFH655374 JPD655374 JYZ655374 KIV655374 KSR655374 LCN655374 LMJ655374 LWF655374 MGB655374 MPX655374 MZT655374 NJP655374 NTL655374 ODH655374 OND655374 OWZ655374 PGV655374 PQR655374 QAN655374 QKJ655374 QUF655374 REB655374 RNX655374 RXT655374 SHP655374 SRL655374 TBH655374 TLD655374 TUZ655374 UEV655374 UOR655374 UYN655374 VIJ655374 VSF655374 WCB655374 WLX655374 WVT655374 L720910 JH720910 TD720910 ACZ720910 AMV720910 AWR720910 BGN720910 BQJ720910 CAF720910 CKB720910 CTX720910 DDT720910 DNP720910 DXL720910 EHH720910 ERD720910 FAZ720910 FKV720910 FUR720910 GEN720910 GOJ720910 GYF720910 HIB720910 HRX720910 IBT720910 ILP720910 IVL720910 JFH720910 JPD720910 JYZ720910 KIV720910 KSR720910 LCN720910 LMJ720910 LWF720910 MGB720910 MPX720910 MZT720910 NJP720910 NTL720910 ODH720910 OND720910 OWZ720910 PGV720910 PQR720910 QAN720910 QKJ720910 QUF720910 REB720910 RNX720910 RXT720910 SHP720910 SRL720910 TBH720910 TLD720910 TUZ720910 UEV720910 UOR720910 UYN720910 VIJ720910 VSF720910 WCB720910 WLX720910 WVT720910 L786446 JH786446 TD786446 ACZ786446 AMV786446 AWR786446 BGN786446 BQJ786446 CAF786446 CKB786446 CTX786446 DDT786446 DNP786446 DXL786446 EHH786446 ERD786446 FAZ786446 FKV786446 FUR786446 GEN786446 GOJ786446 GYF786446 HIB786446 HRX786446 IBT786446 ILP786446 IVL786446 JFH786446 JPD786446 JYZ786446 KIV786446 KSR786446 LCN786446 LMJ786446 LWF786446 MGB786446 MPX786446 MZT786446 NJP786446 NTL786446 ODH786446 OND786446 OWZ786446 PGV786446 PQR786446 QAN786446 QKJ786446 QUF786446 REB786446 RNX786446 RXT786446 SHP786446 SRL786446 TBH786446 TLD786446 TUZ786446 UEV786446 UOR786446 UYN786446 VIJ786446 VSF786446 WCB786446 WLX786446 WVT786446 L851982 JH851982 TD851982 ACZ851982 AMV851982 AWR851982 BGN851982 BQJ851982 CAF851982 CKB851982 CTX851982 DDT851982 DNP851982 DXL851982 EHH851982 ERD851982 FAZ851982 FKV851982 FUR851982 GEN851982 GOJ851982 GYF851982 HIB851982 HRX851982 IBT851982 ILP851982 IVL851982 JFH851982 JPD851982 JYZ851982 KIV851982 KSR851982 LCN851982 LMJ851982 LWF851982 MGB851982 MPX851982 MZT851982 NJP851982 NTL851982 ODH851982 OND851982 OWZ851982 PGV851982 PQR851982 QAN851982 QKJ851982 QUF851982 REB851982 RNX851982 RXT851982 SHP851982 SRL851982 TBH851982 TLD851982 TUZ851982 UEV851982 UOR851982 UYN851982 VIJ851982 VSF851982 WCB851982 WLX851982 WVT851982 L917518 JH917518 TD917518 ACZ917518 AMV917518 AWR917518 BGN917518 BQJ917518 CAF917518 CKB917518 CTX917518 DDT917518 DNP917518 DXL917518 EHH917518 ERD917518 FAZ917518 FKV917518 FUR917518 GEN917518 GOJ917518 GYF917518 HIB917518 HRX917518 IBT917518 ILP917518 IVL917518 JFH917518 JPD917518 JYZ917518 KIV917518 KSR917518 LCN917518 LMJ917518 LWF917518 MGB917518 MPX917518 MZT917518 NJP917518 NTL917518 ODH917518 OND917518 OWZ917518 PGV917518 PQR917518 QAN917518 QKJ917518 QUF917518 REB917518 RNX917518 RXT917518 SHP917518 SRL917518 TBH917518 TLD917518 TUZ917518 UEV917518 UOR917518 UYN917518 VIJ917518 VSF917518 WCB917518 WLX917518 WVT917518 L983054 JH983054 TD983054 ACZ983054 AMV983054 AWR983054 BGN983054 BQJ983054 CAF983054 CKB983054 CTX983054 DDT983054 DNP983054 DXL983054 EHH983054 ERD983054 FAZ983054 FKV983054 FUR983054 GEN983054 GOJ983054 GYF983054 HIB983054 HRX983054 IBT983054 ILP983054 IVL983054 JFH983054 JPD983054 JYZ983054 KIV983054 KSR983054 LCN983054 LMJ983054 LWF983054 MGB983054 MPX983054 MZT983054 NJP983054 NTL983054 ODH983054 OND983054 OWZ983054 PGV983054 PQR983054 QAN983054 QKJ983054 QUF983054 REB983054 RNX983054 RXT983054 SHP983054 SRL983054 TBH983054 TLD983054 TUZ983054 UEV983054 UOR983054 UYN983054 VIJ983054 VSF983054 WCB983054 WLX983054 WVT983054">
      <formula1>"No,Yes"</formula1>
    </dataValidation>
    <dataValidation type="list" allowBlank="1" showInputMessage="1" showErrorMessage="1" promptTitle="Site" prompt="If not on the list, manually enter the site in column BN" sqref="I81:I86 JE81:JE86 TA81:TA86 ACW81:ACW86 AMS81:AMS86 AWO81:AWO86 BGK81:BGK86 BQG81:BQG86 CAC81:CAC86 CJY81:CJY86 CTU81:CTU86 DDQ81:DDQ86 DNM81:DNM86 DXI81:DXI86 EHE81:EHE86 ERA81:ERA86 FAW81:FAW86 FKS81:FKS86 FUO81:FUO86 GEK81:GEK86 GOG81:GOG86 GYC81:GYC86 HHY81:HHY86 HRU81:HRU86 IBQ81:IBQ86 ILM81:ILM86 IVI81:IVI86 JFE81:JFE86 JPA81:JPA86 JYW81:JYW86 KIS81:KIS86 KSO81:KSO86 LCK81:LCK86 LMG81:LMG86 LWC81:LWC86 MFY81:MFY86 MPU81:MPU86 MZQ81:MZQ86 NJM81:NJM86 NTI81:NTI86 ODE81:ODE86 ONA81:ONA86 OWW81:OWW86 PGS81:PGS86 PQO81:PQO86 QAK81:QAK86 QKG81:QKG86 QUC81:QUC86 RDY81:RDY86 RNU81:RNU86 RXQ81:RXQ86 SHM81:SHM86 SRI81:SRI86 TBE81:TBE86 TLA81:TLA86 TUW81:TUW86 UES81:UES86 UOO81:UOO86 UYK81:UYK86 VIG81:VIG86 VSC81:VSC86 WBY81:WBY86 WLU81:WLU86 WVQ81:WVQ86 I65617:I65622 JE65617:JE65622 TA65617:TA65622 ACW65617:ACW65622 AMS65617:AMS65622 AWO65617:AWO65622 BGK65617:BGK65622 BQG65617:BQG65622 CAC65617:CAC65622 CJY65617:CJY65622 CTU65617:CTU65622 DDQ65617:DDQ65622 DNM65617:DNM65622 DXI65617:DXI65622 EHE65617:EHE65622 ERA65617:ERA65622 FAW65617:FAW65622 FKS65617:FKS65622 FUO65617:FUO65622 GEK65617:GEK65622 GOG65617:GOG65622 GYC65617:GYC65622 HHY65617:HHY65622 HRU65617:HRU65622 IBQ65617:IBQ65622 ILM65617:ILM65622 IVI65617:IVI65622 JFE65617:JFE65622 JPA65617:JPA65622 JYW65617:JYW65622 KIS65617:KIS65622 KSO65617:KSO65622 LCK65617:LCK65622 LMG65617:LMG65622 LWC65617:LWC65622 MFY65617:MFY65622 MPU65617:MPU65622 MZQ65617:MZQ65622 NJM65617:NJM65622 NTI65617:NTI65622 ODE65617:ODE65622 ONA65617:ONA65622 OWW65617:OWW65622 PGS65617:PGS65622 PQO65617:PQO65622 QAK65617:QAK65622 QKG65617:QKG65622 QUC65617:QUC65622 RDY65617:RDY65622 RNU65617:RNU65622 RXQ65617:RXQ65622 SHM65617:SHM65622 SRI65617:SRI65622 TBE65617:TBE65622 TLA65617:TLA65622 TUW65617:TUW65622 UES65617:UES65622 UOO65617:UOO65622 UYK65617:UYK65622 VIG65617:VIG65622 VSC65617:VSC65622 WBY65617:WBY65622 WLU65617:WLU65622 WVQ65617:WVQ65622 I131153:I131158 JE131153:JE131158 TA131153:TA131158 ACW131153:ACW131158 AMS131153:AMS131158 AWO131153:AWO131158 BGK131153:BGK131158 BQG131153:BQG131158 CAC131153:CAC131158 CJY131153:CJY131158 CTU131153:CTU131158 DDQ131153:DDQ131158 DNM131153:DNM131158 DXI131153:DXI131158 EHE131153:EHE131158 ERA131153:ERA131158 FAW131153:FAW131158 FKS131153:FKS131158 FUO131153:FUO131158 GEK131153:GEK131158 GOG131153:GOG131158 GYC131153:GYC131158 HHY131153:HHY131158 HRU131153:HRU131158 IBQ131153:IBQ131158 ILM131153:ILM131158 IVI131153:IVI131158 JFE131153:JFE131158 JPA131153:JPA131158 JYW131153:JYW131158 KIS131153:KIS131158 KSO131153:KSO131158 LCK131153:LCK131158 LMG131153:LMG131158 LWC131153:LWC131158 MFY131153:MFY131158 MPU131153:MPU131158 MZQ131153:MZQ131158 NJM131153:NJM131158 NTI131153:NTI131158 ODE131153:ODE131158 ONA131153:ONA131158 OWW131153:OWW131158 PGS131153:PGS131158 PQO131153:PQO131158 QAK131153:QAK131158 QKG131153:QKG131158 QUC131153:QUC131158 RDY131153:RDY131158 RNU131153:RNU131158 RXQ131153:RXQ131158 SHM131153:SHM131158 SRI131153:SRI131158 TBE131153:TBE131158 TLA131153:TLA131158 TUW131153:TUW131158 UES131153:UES131158 UOO131153:UOO131158 UYK131153:UYK131158 VIG131153:VIG131158 VSC131153:VSC131158 WBY131153:WBY131158 WLU131153:WLU131158 WVQ131153:WVQ131158 I196689:I196694 JE196689:JE196694 TA196689:TA196694 ACW196689:ACW196694 AMS196689:AMS196694 AWO196689:AWO196694 BGK196689:BGK196694 BQG196689:BQG196694 CAC196689:CAC196694 CJY196689:CJY196694 CTU196689:CTU196694 DDQ196689:DDQ196694 DNM196689:DNM196694 DXI196689:DXI196694 EHE196689:EHE196694 ERA196689:ERA196694 FAW196689:FAW196694 FKS196689:FKS196694 FUO196689:FUO196694 GEK196689:GEK196694 GOG196689:GOG196694 GYC196689:GYC196694 HHY196689:HHY196694 HRU196689:HRU196694 IBQ196689:IBQ196694 ILM196689:ILM196694 IVI196689:IVI196694 JFE196689:JFE196694 JPA196689:JPA196694 JYW196689:JYW196694 KIS196689:KIS196694 KSO196689:KSO196694 LCK196689:LCK196694 LMG196689:LMG196694 LWC196689:LWC196694 MFY196689:MFY196694 MPU196689:MPU196694 MZQ196689:MZQ196694 NJM196689:NJM196694 NTI196689:NTI196694 ODE196689:ODE196694 ONA196689:ONA196694 OWW196689:OWW196694 PGS196689:PGS196694 PQO196689:PQO196694 QAK196689:QAK196694 QKG196689:QKG196694 QUC196689:QUC196694 RDY196689:RDY196694 RNU196689:RNU196694 RXQ196689:RXQ196694 SHM196689:SHM196694 SRI196689:SRI196694 TBE196689:TBE196694 TLA196689:TLA196694 TUW196689:TUW196694 UES196689:UES196694 UOO196689:UOO196694 UYK196689:UYK196694 VIG196689:VIG196694 VSC196689:VSC196694 WBY196689:WBY196694 WLU196689:WLU196694 WVQ196689:WVQ196694 I262225:I262230 JE262225:JE262230 TA262225:TA262230 ACW262225:ACW262230 AMS262225:AMS262230 AWO262225:AWO262230 BGK262225:BGK262230 BQG262225:BQG262230 CAC262225:CAC262230 CJY262225:CJY262230 CTU262225:CTU262230 DDQ262225:DDQ262230 DNM262225:DNM262230 DXI262225:DXI262230 EHE262225:EHE262230 ERA262225:ERA262230 FAW262225:FAW262230 FKS262225:FKS262230 FUO262225:FUO262230 GEK262225:GEK262230 GOG262225:GOG262230 GYC262225:GYC262230 HHY262225:HHY262230 HRU262225:HRU262230 IBQ262225:IBQ262230 ILM262225:ILM262230 IVI262225:IVI262230 JFE262225:JFE262230 JPA262225:JPA262230 JYW262225:JYW262230 KIS262225:KIS262230 KSO262225:KSO262230 LCK262225:LCK262230 LMG262225:LMG262230 LWC262225:LWC262230 MFY262225:MFY262230 MPU262225:MPU262230 MZQ262225:MZQ262230 NJM262225:NJM262230 NTI262225:NTI262230 ODE262225:ODE262230 ONA262225:ONA262230 OWW262225:OWW262230 PGS262225:PGS262230 PQO262225:PQO262230 QAK262225:QAK262230 QKG262225:QKG262230 QUC262225:QUC262230 RDY262225:RDY262230 RNU262225:RNU262230 RXQ262225:RXQ262230 SHM262225:SHM262230 SRI262225:SRI262230 TBE262225:TBE262230 TLA262225:TLA262230 TUW262225:TUW262230 UES262225:UES262230 UOO262225:UOO262230 UYK262225:UYK262230 VIG262225:VIG262230 VSC262225:VSC262230 WBY262225:WBY262230 WLU262225:WLU262230 WVQ262225:WVQ262230 I327761:I327766 JE327761:JE327766 TA327761:TA327766 ACW327761:ACW327766 AMS327761:AMS327766 AWO327761:AWO327766 BGK327761:BGK327766 BQG327761:BQG327766 CAC327761:CAC327766 CJY327761:CJY327766 CTU327761:CTU327766 DDQ327761:DDQ327766 DNM327761:DNM327766 DXI327761:DXI327766 EHE327761:EHE327766 ERA327761:ERA327766 FAW327761:FAW327766 FKS327761:FKS327766 FUO327761:FUO327766 GEK327761:GEK327766 GOG327761:GOG327766 GYC327761:GYC327766 HHY327761:HHY327766 HRU327761:HRU327766 IBQ327761:IBQ327766 ILM327761:ILM327766 IVI327761:IVI327766 JFE327761:JFE327766 JPA327761:JPA327766 JYW327761:JYW327766 KIS327761:KIS327766 KSO327761:KSO327766 LCK327761:LCK327766 LMG327761:LMG327766 LWC327761:LWC327766 MFY327761:MFY327766 MPU327761:MPU327766 MZQ327761:MZQ327766 NJM327761:NJM327766 NTI327761:NTI327766 ODE327761:ODE327766 ONA327761:ONA327766 OWW327761:OWW327766 PGS327761:PGS327766 PQO327761:PQO327766 QAK327761:QAK327766 QKG327761:QKG327766 QUC327761:QUC327766 RDY327761:RDY327766 RNU327761:RNU327766 RXQ327761:RXQ327766 SHM327761:SHM327766 SRI327761:SRI327766 TBE327761:TBE327766 TLA327761:TLA327766 TUW327761:TUW327766 UES327761:UES327766 UOO327761:UOO327766 UYK327761:UYK327766 VIG327761:VIG327766 VSC327761:VSC327766 WBY327761:WBY327766 WLU327761:WLU327766 WVQ327761:WVQ327766 I393297:I393302 JE393297:JE393302 TA393297:TA393302 ACW393297:ACW393302 AMS393297:AMS393302 AWO393297:AWO393302 BGK393297:BGK393302 BQG393297:BQG393302 CAC393297:CAC393302 CJY393297:CJY393302 CTU393297:CTU393302 DDQ393297:DDQ393302 DNM393297:DNM393302 DXI393297:DXI393302 EHE393297:EHE393302 ERA393297:ERA393302 FAW393297:FAW393302 FKS393297:FKS393302 FUO393297:FUO393302 GEK393297:GEK393302 GOG393297:GOG393302 GYC393297:GYC393302 HHY393297:HHY393302 HRU393297:HRU393302 IBQ393297:IBQ393302 ILM393297:ILM393302 IVI393297:IVI393302 JFE393297:JFE393302 JPA393297:JPA393302 JYW393297:JYW393302 KIS393297:KIS393302 KSO393297:KSO393302 LCK393297:LCK393302 LMG393297:LMG393302 LWC393297:LWC393302 MFY393297:MFY393302 MPU393297:MPU393302 MZQ393297:MZQ393302 NJM393297:NJM393302 NTI393297:NTI393302 ODE393297:ODE393302 ONA393297:ONA393302 OWW393297:OWW393302 PGS393297:PGS393302 PQO393297:PQO393302 QAK393297:QAK393302 QKG393297:QKG393302 QUC393297:QUC393302 RDY393297:RDY393302 RNU393297:RNU393302 RXQ393297:RXQ393302 SHM393297:SHM393302 SRI393297:SRI393302 TBE393297:TBE393302 TLA393297:TLA393302 TUW393297:TUW393302 UES393297:UES393302 UOO393297:UOO393302 UYK393297:UYK393302 VIG393297:VIG393302 VSC393297:VSC393302 WBY393297:WBY393302 WLU393297:WLU393302 WVQ393297:WVQ393302 I458833:I458838 JE458833:JE458838 TA458833:TA458838 ACW458833:ACW458838 AMS458833:AMS458838 AWO458833:AWO458838 BGK458833:BGK458838 BQG458833:BQG458838 CAC458833:CAC458838 CJY458833:CJY458838 CTU458833:CTU458838 DDQ458833:DDQ458838 DNM458833:DNM458838 DXI458833:DXI458838 EHE458833:EHE458838 ERA458833:ERA458838 FAW458833:FAW458838 FKS458833:FKS458838 FUO458833:FUO458838 GEK458833:GEK458838 GOG458833:GOG458838 GYC458833:GYC458838 HHY458833:HHY458838 HRU458833:HRU458838 IBQ458833:IBQ458838 ILM458833:ILM458838 IVI458833:IVI458838 JFE458833:JFE458838 JPA458833:JPA458838 JYW458833:JYW458838 KIS458833:KIS458838 KSO458833:KSO458838 LCK458833:LCK458838 LMG458833:LMG458838 LWC458833:LWC458838 MFY458833:MFY458838 MPU458833:MPU458838 MZQ458833:MZQ458838 NJM458833:NJM458838 NTI458833:NTI458838 ODE458833:ODE458838 ONA458833:ONA458838 OWW458833:OWW458838 PGS458833:PGS458838 PQO458833:PQO458838 QAK458833:QAK458838 QKG458833:QKG458838 QUC458833:QUC458838 RDY458833:RDY458838 RNU458833:RNU458838 RXQ458833:RXQ458838 SHM458833:SHM458838 SRI458833:SRI458838 TBE458833:TBE458838 TLA458833:TLA458838 TUW458833:TUW458838 UES458833:UES458838 UOO458833:UOO458838 UYK458833:UYK458838 VIG458833:VIG458838 VSC458833:VSC458838 WBY458833:WBY458838 WLU458833:WLU458838 WVQ458833:WVQ458838 I524369:I524374 JE524369:JE524374 TA524369:TA524374 ACW524369:ACW524374 AMS524369:AMS524374 AWO524369:AWO524374 BGK524369:BGK524374 BQG524369:BQG524374 CAC524369:CAC524374 CJY524369:CJY524374 CTU524369:CTU524374 DDQ524369:DDQ524374 DNM524369:DNM524374 DXI524369:DXI524374 EHE524369:EHE524374 ERA524369:ERA524374 FAW524369:FAW524374 FKS524369:FKS524374 FUO524369:FUO524374 GEK524369:GEK524374 GOG524369:GOG524374 GYC524369:GYC524374 HHY524369:HHY524374 HRU524369:HRU524374 IBQ524369:IBQ524374 ILM524369:ILM524374 IVI524369:IVI524374 JFE524369:JFE524374 JPA524369:JPA524374 JYW524369:JYW524374 KIS524369:KIS524374 KSO524369:KSO524374 LCK524369:LCK524374 LMG524369:LMG524374 LWC524369:LWC524374 MFY524369:MFY524374 MPU524369:MPU524374 MZQ524369:MZQ524374 NJM524369:NJM524374 NTI524369:NTI524374 ODE524369:ODE524374 ONA524369:ONA524374 OWW524369:OWW524374 PGS524369:PGS524374 PQO524369:PQO524374 QAK524369:QAK524374 QKG524369:QKG524374 QUC524369:QUC524374 RDY524369:RDY524374 RNU524369:RNU524374 RXQ524369:RXQ524374 SHM524369:SHM524374 SRI524369:SRI524374 TBE524369:TBE524374 TLA524369:TLA524374 TUW524369:TUW524374 UES524369:UES524374 UOO524369:UOO524374 UYK524369:UYK524374 VIG524369:VIG524374 VSC524369:VSC524374 WBY524369:WBY524374 WLU524369:WLU524374 WVQ524369:WVQ524374 I589905:I589910 JE589905:JE589910 TA589905:TA589910 ACW589905:ACW589910 AMS589905:AMS589910 AWO589905:AWO589910 BGK589905:BGK589910 BQG589905:BQG589910 CAC589905:CAC589910 CJY589905:CJY589910 CTU589905:CTU589910 DDQ589905:DDQ589910 DNM589905:DNM589910 DXI589905:DXI589910 EHE589905:EHE589910 ERA589905:ERA589910 FAW589905:FAW589910 FKS589905:FKS589910 FUO589905:FUO589910 GEK589905:GEK589910 GOG589905:GOG589910 GYC589905:GYC589910 HHY589905:HHY589910 HRU589905:HRU589910 IBQ589905:IBQ589910 ILM589905:ILM589910 IVI589905:IVI589910 JFE589905:JFE589910 JPA589905:JPA589910 JYW589905:JYW589910 KIS589905:KIS589910 KSO589905:KSO589910 LCK589905:LCK589910 LMG589905:LMG589910 LWC589905:LWC589910 MFY589905:MFY589910 MPU589905:MPU589910 MZQ589905:MZQ589910 NJM589905:NJM589910 NTI589905:NTI589910 ODE589905:ODE589910 ONA589905:ONA589910 OWW589905:OWW589910 PGS589905:PGS589910 PQO589905:PQO589910 QAK589905:QAK589910 QKG589905:QKG589910 QUC589905:QUC589910 RDY589905:RDY589910 RNU589905:RNU589910 RXQ589905:RXQ589910 SHM589905:SHM589910 SRI589905:SRI589910 TBE589905:TBE589910 TLA589905:TLA589910 TUW589905:TUW589910 UES589905:UES589910 UOO589905:UOO589910 UYK589905:UYK589910 VIG589905:VIG589910 VSC589905:VSC589910 WBY589905:WBY589910 WLU589905:WLU589910 WVQ589905:WVQ589910 I655441:I655446 JE655441:JE655446 TA655441:TA655446 ACW655441:ACW655446 AMS655441:AMS655446 AWO655441:AWO655446 BGK655441:BGK655446 BQG655441:BQG655446 CAC655441:CAC655446 CJY655441:CJY655446 CTU655441:CTU655446 DDQ655441:DDQ655446 DNM655441:DNM655446 DXI655441:DXI655446 EHE655441:EHE655446 ERA655441:ERA655446 FAW655441:FAW655446 FKS655441:FKS655446 FUO655441:FUO655446 GEK655441:GEK655446 GOG655441:GOG655446 GYC655441:GYC655446 HHY655441:HHY655446 HRU655441:HRU655446 IBQ655441:IBQ655446 ILM655441:ILM655446 IVI655441:IVI655446 JFE655441:JFE655446 JPA655441:JPA655446 JYW655441:JYW655446 KIS655441:KIS655446 KSO655441:KSO655446 LCK655441:LCK655446 LMG655441:LMG655446 LWC655441:LWC655446 MFY655441:MFY655446 MPU655441:MPU655446 MZQ655441:MZQ655446 NJM655441:NJM655446 NTI655441:NTI655446 ODE655441:ODE655446 ONA655441:ONA655446 OWW655441:OWW655446 PGS655441:PGS655446 PQO655441:PQO655446 QAK655441:QAK655446 QKG655441:QKG655446 QUC655441:QUC655446 RDY655441:RDY655446 RNU655441:RNU655446 RXQ655441:RXQ655446 SHM655441:SHM655446 SRI655441:SRI655446 TBE655441:TBE655446 TLA655441:TLA655446 TUW655441:TUW655446 UES655441:UES655446 UOO655441:UOO655446 UYK655441:UYK655446 VIG655441:VIG655446 VSC655441:VSC655446 WBY655441:WBY655446 WLU655441:WLU655446 WVQ655441:WVQ655446 I720977:I720982 JE720977:JE720982 TA720977:TA720982 ACW720977:ACW720982 AMS720977:AMS720982 AWO720977:AWO720982 BGK720977:BGK720982 BQG720977:BQG720982 CAC720977:CAC720982 CJY720977:CJY720982 CTU720977:CTU720982 DDQ720977:DDQ720982 DNM720977:DNM720982 DXI720977:DXI720982 EHE720977:EHE720982 ERA720977:ERA720982 FAW720977:FAW720982 FKS720977:FKS720982 FUO720977:FUO720982 GEK720977:GEK720982 GOG720977:GOG720982 GYC720977:GYC720982 HHY720977:HHY720982 HRU720977:HRU720982 IBQ720977:IBQ720982 ILM720977:ILM720982 IVI720977:IVI720982 JFE720977:JFE720982 JPA720977:JPA720982 JYW720977:JYW720982 KIS720977:KIS720982 KSO720977:KSO720982 LCK720977:LCK720982 LMG720977:LMG720982 LWC720977:LWC720982 MFY720977:MFY720982 MPU720977:MPU720982 MZQ720977:MZQ720982 NJM720977:NJM720982 NTI720977:NTI720982 ODE720977:ODE720982 ONA720977:ONA720982 OWW720977:OWW720982 PGS720977:PGS720982 PQO720977:PQO720982 QAK720977:QAK720982 QKG720977:QKG720982 QUC720977:QUC720982 RDY720977:RDY720982 RNU720977:RNU720982 RXQ720977:RXQ720982 SHM720977:SHM720982 SRI720977:SRI720982 TBE720977:TBE720982 TLA720977:TLA720982 TUW720977:TUW720982 UES720977:UES720982 UOO720977:UOO720982 UYK720977:UYK720982 VIG720977:VIG720982 VSC720977:VSC720982 WBY720977:WBY720982 WLU720977:WLU720982 WVQ720977:WVQ720982 I786513:I786518 JE786513:JE786518 TA786513:TA786518 ACW786513:ACW786518 AMS786513:AMS786518 AWO786513:AWO786518 BGK786513:BGK786518 BQG786513:BQG786518 CAC786513:CAC786518 CJY786513:CJY786518 CTU786513:CTU786518 DDQ786513:DDQ786518 DNM786513:DNM786518 DXI786513:DXI786518 EHE786513:EHE786518 ERA786513:ERA786518 FAW786513:FAW786518 FKS786513:FKS786518 FUO786513:FUO786518 GEK786513:GEK786518 GOG786513:GOG786518 GYC786513:GYC786518 HHY786513:HHY786518 HRU786513:HRU786518 IBQ786513:IBQ786518 ILM786513:ILM786518 IVI786513:IVI786518 JFE786513:JFE786518 JPA786513:JPA786518 JYW786513:JYW786518 KIS786513:KIS786518 KSO786513:KSO786518 LCK786513:LCK786518 LMG786513:LMG786518 LWC786513:LWC786518 MFY786513:MFY786518 MPU786513:MPU786518 MZQ786513:MZQ786518 NJM786513:NJM786518 NTI786513:NTI786518 ODE786513:ODE786518 ONA786513:ONA786518 OWW786513:OWW786518 PGS786513:PGS786518 PQO786513:PQO786518 QAK786513:QAK786518 QKG786513:QKG786518 QUC786513:QUC786518 RDY786513:RDY786518 RNU786513:RNU786518 RXQ786513:RXQ786518 SHM786513:SHM786518 SRI786513:SRI786518 TBE786513:TBE786518 TLA786513:TLA786518 TUW786513:TUW786518 UES786513:UES786518 UOO786513:UOO786518 UYK786513:UYK786518 VIG786513:VIG786518 VSC786513:VSC786518 WBY786513:WBY786518 WLU786513:WLU786518 WVQ786513:WVQ786518 I852049:I852054 JE852049:JE852054 TA852049:TA852054 ACW852049:ACW852054 AMS852049:AMS852054 AWO852049:AWO852054 BGK852049:BGK852054 BQG852049:BQG852054 CAC852049:CAC852054 CJY852049:CJY852054 CTU852049:CTU852054 DDQ852049:DDQ852054 DNM852049:DNM852054 DXI852049:DXI852054 EHE852049:EHE852054 ERA852049:ERA852054 FAW852049:FAW852054 FKS852049:FKS852054 FUO852049:FUO852054 GEK852049:GEK852054 GOG852049:GOG852054 GYC852049:GYC852054 HHY852049:HHY852054 HRU852049:HRU852054 IBQ852049:IBQ852054 ILM852049:ILM852054 IVI852049:IVI852054 JFE852049:JFE852054 JPA852049:JPA852054 JYW852049:JYW852054 KIS852049:KIS852054 KSO852049:KSO852054 LCK852049:LCK852054 LMG852049:LMG852054 LWC852049:LWC852054 MFY852049:MFY852054 MPU852049:MPU852054 MZQ852049:MZQ852054 NJM852049:NJM852054 NTI852049:NTI852054 ODE852049:ODE852054 ONA852049:ONA852054 OWW852049:OWW852054 PGS852049:PGS852054 PQO852049:PQO852054 QAK852049:QAK852054 QKG852049:QKG852054 QUC852049:QUC852054 RDY852049:RDY852054 RNU852049:RNU852054 RXQ852049:RXQ852054 SHM852049:SHM852054 SRI852049:SRI852054 TBE852049:TBE852054 TLA852049:TLA852054 TUW852049:TUW852054 UES852049:UES852054 UOO852049:UOO852054 UYK852049:UYK852054 VIG852049:VIG852054 VSC852049:VSC852054 WBY852049:WBY852054 WLU852049:WLU852054 WVQ852049:WVQ852054 I917585:I917590 JE917585:JE917590 TA917585:TA917590 ACW917585:ACW917590 AMS917585:AMS917590 AWO917585:AWO917590 BGK917585:BGK917590 BQG917585:BQG917590 CAC917585:CAC917590 CJY917585:CJY917590 CTU917585:CTU917590 DDQ917585:DDQ917590 DNM917585:DNM917590 DXI917585:DXI917590 EHE917585:EHE917590 ERA917585:ERA917590 FAW917585:FAW917590 FKS917585:FKS917590 FUO917585:FUO917590 GEK917585:GEK917590 GOG917585:GOG917590 GYC917585:GYC917590 HHY917585:HHY917590 HRU917585:HRU917590 IBQ917585:IBQ917590 ILM917585:ILM917590 IVI917585:IVI917590 JFE917585:JFE917590 JPA917585:JPA917590 JYW917585:JYW917590 KIS917585:KIS917590 KSO917585:KSO917590 LCK917585:LCK917590 LMG917585:LMG917590 LWC917585:LWC917590 MFY917585:MFY917590 MPU917585:MPU917590 MZQ917585:MZQ917590 NJM917585:NJM917590 NTI917585:NTI917590 ODE917585:ODE917590 ONA917585:ONA917590 OWW917585:OWW917590 PGS917585:PGS917590 PQO917585:PQO917590 QAK917585:QAK917590 QKG917585:QKG917590 QUC917585:QUC917590 RDY917585:RDY917590 RNU917585:RNU917590 RXQ917585:RXQ917590 SHM917585:SHM917590 SRI917585:SRI917590 TBE917585:TBE917590 TLA917585:TLA917590 TUW917585:TUW917590 UES917585:UES917590 UOO917585:UOO917590 UYK917585:UYK917590 VIG917585:VIG917590 VSC917585:VSC917590 WBY917585:WBY917590 WLU917585:WLU917590 WVQ917585:WVQ917590 I983121:I983126 JE983121:JE983126 TA983121:TA983126 ACW983121:ACW983126 AMS983121:AMS983126 AWO983121:AWO983126 BGK983121:BGK983126 BQG983121:BQG983126 CAC983121:CAC983126 CJY983121:CJY983126 CTU983121:CTU983126 DDQ983121:DDQ983126 DNM983121:DNM983126 DXI983121:DXI983126 EHE983121:EHE983126 ERA983121:ERA983126 FAW983121:FAW983126 FKS983121:FKS983126 FUO983121:FUO983126 GEK983121:GEK983126 GOG983121:GOG983126 GYC983121:GYC983126 HHY983121:HHY983126 HRU983121:HRU983126 IBQ983121:IBQ983126 ILM983121:ILM983126 IVI983121:IVI983126 JFE983121:JFE983126 JPA983121:JPA983126 JYW983121:JYW983126 KIS983121:KIS983126 KSO983121:KSO983126 LCK983121:LCK983126 LMG983121:LMG983126 LWC983121:LWC983126 MFY983121:MFY983126 MPU983121:MPU983126 MZQ983121:MZQ983126 NJM983121:NJM983126 NTI983121:NTI983126 ODE983121:ODE983126 ONA983121:ONA983126 OWW983121:OWW983126 PGS983121:PGS983126 PQO983121:PQO983126 QAK983121:QAK983126 QKG983121:QKG983126 QUC983121:QUC983126 RDY983121:RDY983126 RNU983121:RNU983126 RXQ983121:RXQ983126 SHM983121:SHM983126 SRI983121:SRI983126 TBE983121:TBE983126 TLA983121:TLA983126 TUW983121:TUW983126 UES983121:UES983126 UOO983121:UOO983126 UYK983121:UYK983126 VIG983121:VIG983126 VSC983121:VSC983126 WBY983121:WBY983126 WLU983121:WLU983126 WVQ983121:WVQ983126 G68:G76 JC68:JC76 SY68:SY76 ACU68:ACU76 AMQ68:AMQ76 AWM68:AWM76 BGI68:BGI76 BQE68:BQE76 CAA68:CAA76 CJW68:CJW76 CTS68:CTS76 DDO68:DDO76 DNK68:DNK76 DXG68:DXG76 EHC68:EHC76 EQY68:EQY76 FAU68:FAU76 FKQ68:FKQ76 FUM68:FUM76 GEI68:GEI76 GOE68:GOE76 GYA68:GYA76 HHW68:HHW76 HRS68:HRS76 IBO68:IBO76 ILK68:ILK76 IVG68:IVG76 JFC68:JFC76 JOY68:JOY76 JYU68:JYU76 KIQ68:KIQ76 KSM68:KSM76 LCI68:LCI76 LME68:LME76 LWA68:LWA76 MFW68:MFW76 MPS68:MPS76 MZO68:MZO76 NJK68:NJK76 NTG68:NTG76 ODC68:ODC76 OMY68:OMY76 OWU68:OWU76 PGQ68:PGQ76 PQM68:PQM76 QAI68:QAI76 QKE68:QKE76 QUA68:QUA76 RDW68:RDW76 RNS68:RNS76 RXO68:RXO76 SHK68:SHK76 SRG68:SRG76 TBC68:TBC76 TKY68:TKY76 TUU68:TUU76 UEQ68:UEQ76 UOM68:UOM76 UYI68:UYI76 VIE68:VIE76 VSA68:VSA76 WBW68:WBW76 WLS68:WLS76 WVO68:WVO76 G65604:G65612 JC65604:JC65612 SY65604:SY65612 ACU65604:ACU65612 AMQ65604:AMQ65612 AWM65604:AWM65612 BGI65604:BGI65612 BQE65604:BQE65612 CAA65604:CAA65612 CJW65604:CJW65612 CTS65604:CTS65612 DDO65604:DDO65612 DNK65604:DNK65612 DXG65604:DXG65612 EHC65604:EHC65612 EQY65604:EQY65612 FAU65604:FAU65612 FKQ65604:FKQ65612 FUM65604:FUM65612 GEI65604:GEI65612 GOE65604:GOE65612 GYA65604:GYA65612 HHW65604:HHW65612 HRS65604:HRS65612 IBO65604:IBO65612 ILK65604:ILK65612 IVG65604:IVG65612 JFC65604:JFC65612 JOY65604:JOY65612 JYU65604:JYU65612 KIQ65604:KIQ65612 KSM65604:KSM65612 LCI65604:LCI65612 LME65604:LME65612 LWA65604:LWA65612 MFW65604:MFW65612 MPS65604:MPS65612 MZO65604:MZO65612 NJK65604:NJK65612 NTG65604:NTG65612 ODC65604:ODC65612 OMY65604:OMY65612 OWU65604:OWU65612 PGQ65604:PGQ65612 PQM65604:PQM65612 QAI65604:QAI65612 QKE65604:QKE65612 QUA65604:QUA65612 RDW65604:RDW65612 RNS65604:RNS65612 RXO65604:RXO65612 SHK65604:SHK65612 SRG65604:SRG65612 TBC65604:TBC65612 TKY65604:TKY65612 TUU65604:TUU65612 UEQ65604:UEQ65612 UOM65604:UOM65612 UYI65604:UYI65612 VIE65604:VIE65612 VSA65604:VSA65612 WBW65604:WBW65612 WLS65604:WLS65612 WVO65604:WVO65612 G131140:G131148 JC131140:JC131148 SY131140:SY131148 ACU131140:ACU131148 AMQ131140:AMQ131148 AWM131140:AWM131148 BGI131140:BGI131148 BQE131140:BQE131148 CAA131140:CAA131148 CJW131140:CJW131148 CTS131140:CTS131148 DDO131140:DDO131148 DNK131140:DNK131148 DXG131140:DXG131148 EHC131140:EHC131148 EQY131140:EQY131148 FAU131140:FAU131148 FKQ131140:FKQ131148 FUM131140:FUM131148 GEI131140:GEI131148 GOE131140:GOE131148 GYA131140:GYA131148 HHW131140:HHW131148 HRS131140:HRS131148 IBO131140:IBO131148 ILK131140:ILK131148 IVG131140:IVG131148 JFC131140:JFC131148 JOY131140:JOY131148 JYU131140:JYU131148 KIQ131140:KIQ131148 KSM131140:KSM131148 LCI131140:LCI131148 LME131140:LME131148 LWA131140:LWA131148 MFW131140:MFW131148 MPS131140:MPS131148 MZO131140:MZO131148 NJK131140:NJK131148 NTG131140:NTG131148 ODC131140:ODC131148 OMY131140:OMY131148 OWU131140:OWU131148 PGQ131140:PGQ131148 PQM131140:PQM131148 QAI131140:QAI131148 QKE131140:QKE131148 QUA131140:QUA131148 RDW131140:RDW131148 RNS131140:RNS131148 RXO131140:RXO131148 SHK131140:SHK131148 SRG131140:SRG131148 TBC131140:TBC131148 TKY131140:TKY131148 TUU131140:TUU131148 UEQ131140:UEQ131148 UOM131140:UOM131148 UYI131140:UYI131148 VIE131140:VIE131148 VSA131140:VSA131148 WBW131140:WBW131148 WLS131140:WLS131148 WVO131140:WVO131148 G196676:G196684 JC196676:JC196684 SY196676:SY196684 ACU196676:ACU196684 AMQ196676:AMQ196684 AWM196676:AWM196684 BGI196676:BGI196684 BQE196676:BQE196684 CAA196676:CAA196684 CJW196676:CJW196684 CTS196676:CTS196684 DDO196676:DDO196684 DNK196676:DNK196684 DXG196676:DXG196684 EHC196676:EHC196684 EQY196676:EQY196684 FAU196676:FAU196684 FKQ196676:FKQ196684 FUM196676:FUM196684 GEI196676:GEI196684 GOE196676:GOE196684 GYA196676:GYA196684 HHW196676:HHW196684 HRS196676:HRS196684 IBO196676:IBO196684 ILK196676:ILK196684 IVG196676:IVG196684 JFC196676:JFC196684 JOY196676:JOY196684 JYU196676:JYU196684 KIQ196676:KIQ196684 KSM196676:KSM196684 LCI196676:LCI196684 LME196676:LME196684 LWA196676:LWA196684 MFW196676:MFW196684 MPS196676:MPS196684 MZO196676:MZO196684 NJK196676:NJK196684 NTG196676:NTG196684 ODC196676:ODC196684 OMY196676:OMY196684 OWU196676:OWU196684 PGQ196676:PGQ196684 PQM196676:PQM196684 QAI196676:QAI196684 QKE196676:QKE196684 QUA196676:QUA196684 RDW196676:RDW196684 RNS196676:RNS196684 RXO196676:RXO196684 SHK196676:SHK196684 SRG196676:SRG196684 TBC196676:TBC196684 TKY196676:TKY196684 TUU196676:TUU196684 UEQ196676:UEQ196684 UOM196676:UOM196684 UYI196676:UYI196684 VIE196676:VIE196684 VSA196676:VSA196684 WBW196676:WBW196684 WLS196676:WLS196684 WVO196676:WVO196684 G262212:G262220 JC262212:JC262220 SY262212:SY262220 ACU262212:ACU262220 AMQ262212:AMQ262220 AWM262212:AWM262220 BGI262212:BGI262220 BQE262212:BQE262220 CAA262212:CAA262220 CJW262212:CJW262220 CTS262212:CTS262220 DDO262212:DDO262220 DNK262212:DNK262220 DXG262212:DXG262220 EHC262212:EHC262220 EQY262212:EQY262220 FAU262212:FAU262220 FKQ262212:FKQ262220 FUM262212:FUM262220 GEI262212:GEI262220 GOE262212:GOE262220 GYA262212:GYA262220 HHW262212:HHW262220 HRS262212:HRS262220 IBO262212:IBO262220 ILK262212:ILK262220 IVG262212:IVG262220 JFC262212:JFC262220 JOY262212:JOY262220 JYU262212:JYU262220 KIQ262212:KIQ262220 KSM262212:KSM262220 LCI262212:LCI262220 LME262212:LME262220 LWA262212:LWA262220 MFW262212:MFW262220 MPS262212:MPS262220 MZO262212:MZO262220 NJK262212:NJK262220 NTG262212:NTG262220 ODC262212:ODC262220 OMY262212:OMY262220 OWU262212:OWU262220 PGQ262212:PGQ262220 PQM262212:PQM262220 QAI262212:QAI262220 QKE262212:QKE262220 QUA262212:QUA262220 RDW262212:RDW262220 RNS262212:RNS262220 RXO262212:RXO262220 SHK262212:SHK262220 SRG262212:SRG262220 TBC262212:TBC262220 TKY262212:TKY262220 TUU262212:TUU262220 UEQ262212:UEQ262220 UOM262212:UOM262220 UYI262212:UYI262220 VIE262212:VIE262220 VSA262212:VSA262220 WBW262212:WBW262220 WLS262212:WLS262220 WVO262212:WVO262220 G327748:G327756 JC327748:JC327756 SY327748:SY327756 ACU327748:ACU327756 AMQ327748:AMQ327756 AWM327748:AWM327756 BGI327748:BGI327756 BQE327748:BQE327756 CAA327748:CAA327756 CJW327748:CJW327756 CTS327748:CTS327756 DDO327748:DDO327756 DNK327748:DNK327756 DXG327748:DXG327756 EHC327748:EHC327756 EQY327748:EQY327756 FAU327748:FAU327756 FKQ327748:FKQ327756 FUM327748:FUM327756 GEI327748:GEI327756 GOE327748:GOE327756 GYA327748:GYA327756 HHW327748:HHW327756 HRS327748:HRS327756 IBO327748:IBO327756 ILK327748:ILK327756 IVG327748:IVG327756 JFC327748:JFC327756 JOY327748:JOY327756 JYU327748:JYU327756 KIQ327748:KIQ327756 KSM327748:KSM327756 LCI327748:LCI327756 LME327748:LME327756 LWA327748:LWA327756 MFW327748:MFW327756 MPS327748:MPS327756 MZO327748:MZO327756 NJK327748:NJK327756 NTG327748:NTG327756 ODC327748:ODC327756 OMY327748:OMY327756 OWU327748:OWU327756 PGQ327748:PGQ327756 PQM327748:PQM327756 QAI327748:QAI327756 QKE327748:QKE327756 QUA327748:QUA327756 RDW327748:RDW327756 RNS327748:RNS327756 RXO327748:RXO327756 SHK327748:SHK327756 SRG327748:SRG327756 TBC327748:TBC327756 TKY327748:TKY327756 TUU327748:TUU327756 UEQ327748:UEQ327756 UOM327748:UOM327756 UYI327748:UYI327756 VIE327748:VIE327756 VSA327748:VSA327756 WBW327748:WBW327756 WLS327748:WLS327756 WVO327748:WVO327756 G393284:G393292 JC393284:JC393292 SY393284:SY393292 ACU393284:ACU393292 AMQ393284:AMQ393292 AWM393284:AWM393292 BGI393284:BGI393292 BQE393284:BQE393292 CAA393284:CAA393292 CJW393284:CJW393292 CTS393284:CTS393292 DDO393284:DDO393292 DNK393284:DNK393292 DXG393284:DXG393292 EHC393284:EHC393292 EQY393284:EQY393292 FAU393284:FAU393292 FKQ393284:FKQ393292 FUM393284:FUM393292 GEI393284:GEI393292 GOE393284:GOE393292 GYA393284:GYA393292 HHW393284:HHW393292 HRS393284:HRS393292 IBO393284:IBO393292 ILK393284:ILK393292 IVG393284:IVG393292 JFC393284:JFC393292 JOY393284:JOY393292 JYU393284:JYU393292 KIQ393284:KIQ393292 KSM393284:KSM393292 LCI393284:LCI393292 LME393284:LME393292 LWA393284:LWA393292 MFW393284:MFW393292 MPS393284:MPS393292 MZO393284:MZO393292 NJK393284:NJK393292 NTG393284:NTG393292 ODC393284:ODC393292 OMY393284:OMY393292 OWU393284:OWU393292 PGQ393284:PGQ393292 PQM393284:PQM393292 QAI393284:QAI393292 QKE393284:QKE393292 QUA393284:QUA393292 RDW393284:RDW393292 RNS393284:RNS393292 RXO393284:RXO393292 SHK393284:SHK393292 SRG393284:SRG393292 TBC393284:TBC393292 TKY393284:TKY393292 TUU393284:TUU393292 UEQ393284:UEQ393292 UOM393284:UOM393292 UYI393284:UYI393292 VIE393284:VIE393292 VSA393284:VSA393292 WBW393284:WBW393292 WLS393284:WLS393292 WVO393284:WVO393292 G458820:G458828 JC458820:JC458828 SY458820:SY458828 ACU458820:ACU458828 AMQ458820:AMQ458828 AWM458820:AWM458828 BGI458820:BGI458828 BQE458820:BQE458828 CAA458820:CAA458828 CJW458820:CJW458828 CTS458820:CTS458828 DDO458820:DDO458828 DNK458820:DNK458828 DXG458820:DXG458828 EHC458820:EHC458828 EQY458820:EQY458828 FAU458820:FAU458828 FKQ458820:FKQ458828 FUM458820:FUM458828 GEI458820:GEI458828 GOE458820:GOE458828 GYA458820:GYA458828 HHW458820:HHW458828 HRS458820:HRS458828 IBO458820:IBO458828 ILK458820:ILK458828 IVG458820:IVG458828 JFC458820:JFC458828 JOY458820:JOY458828 JYU458820:JYU458828 KIQ458820:KIQ458828 KSM458820:KSM458828 LCI458820:LCI458828 LME458820:LME458828 LWA458820:LWA458828 MFW458820:MFW458828 MPS458820:MPS458828 MZO458820:MZO458828 NJK458820:NJK458828 NTG458820:NTG458828 ODC458820:ODC458828 OMY458820:OMY458828 OWU458820:OWU458828 PGQ458820:PGQ458828 PQM458820:PQM458828 QAI458820:QAI458828 QKE458820:QKE458828 QUA458820:QUA458828 RDW458820:RDW458828 RNS458820:RNS458828 RXO458820:RXO458828 SHK458820:SHK458828 SRG458820:SRG458828 TBC458820:TBC458828 TKY458820:TKY458828 TUU458820:TUU458828 UEQ458820:UEQ458828 UOM458820:UOM458828 UYI458820:UYI458828 VIE458820:VIE458828 VSA458820:VSA458828 WBW458820:WBW458828 WLS458820:WLS458828 WVO458820:WVO458828 G524356:G524364 JC524356:JC524364 SY524356:SY524364 ACU524356:ACU524364 AMQ524356:AMQ524364 AWM524356:AWM524364 BGI524356:BGI524364 BQE524356:BQE524364 CAA524356:CAA524364 CJW524356:CJW524364 CTS524356:CTS524364 DDO524356:DDO524364 DNK524356:DNK524364 DXG524356:DXG524364 EHC524356:EHC524364 EQY524356:EQY524364 FAU524356:FAU524364 FKQ524356:FKQ524364 FUM524356:FUM524364 GEI524356:GEI524364 GOE524356:GOE524364 GYA524356:GYA524364 HHW524356:HHW524364 HRS524356:HRS524364 IBO524356:IBO524364 ILK524356:ILK524364 IVG524356:IVG524364 JFC524356:JFC524364 JOY524356:JOY524364 JYU524356:JYU524364 KIQ524356:KIQ524364 KSM524356:KSM524364 LCI524356:LCI524364 LME524356:LME524364 LWA524356:LWA524364 MFW524356:MFW524364 MPS524356:MPS524364 MZO524356:MZO524364 NJK524356:NJK524364 NTG524356:NTG524364 ODC524356:ODC524364 OMY524356:OMY524364 OWU524356:OWU524364 PGQ524356:PGQ524364 PQM524356:PQM524364 QAI524356:QAI524364 QKE524356:QKE524364 QUA524356:QUA524364 RDW524356:RDW524364 RNS524356:RNS524364 RXO524356:RXO524364 SHK524356:SHK524364 SRG524356:SRG524364 TBC524356:TBC524364 TKY524356:TKY524364 TUU524356:TUU524364 UEQ524356:UEQ524364 UOM524356:UOM524364 UYI524356:UYI524364 VIE524356:VIE524364 VSA524356:VSA524364 WBW524356:WBW524364 WLS524356:WLS524364 WVO524356:WVO524364 G589892:G589900 JC589892:JC589900 SY589892:SY589900 ACU589892:ACU589900 AMQ589892:AMQ589900 AWM589892:AWM589900 BGI589892:BGI589900 BQE589892:BQE589900 CAA589892:CAA589900 CJW589892:CJW589900 CTS589892:CTS589900 DDO589892:DDO589900 DNK589892:DNK589900 DXG589892:DXG589900 EHC589892:EHC589900 EQY589892:EQY589900 FAU589892:FAU589900 FKQ589892:FKQ589900 FUM589892:FUM589900 GEI589892:GEI589900 GOE589892:GOE589900 GYA589892:GYA589900 HHW589892:HHW589900 HRS589892:HRS589900 IBO589892:IBO589900 ILK589892:ILK589900 IVG589892:IVG589900 JFC589892:JFC589900 JOY589892:JOY589900 JYU589892:JYU589900 KIQ589892:KIQ589900 KSM589892:KSM589900 LCI589892:LCI589900 LME589892:LME589900 LWA589892:LWA589900 MFW589892:MFW589900 MPS589892:MPS589900 MZO589892:MZO589900 NJK589892:NJK589900 NTG589892:NTG589900 ODC589892:ODC589900 OMY589892:OMY589900 OWU589892:OWU589900 PGQ589892:PGQ589900 PQM589892:PQM589900 QAI589892:QAI589900 QKE589892:QKE589900 QUA589892:QUA589900 RDW589892:RDW589900 RNS589892:RNS589900 RXO589892:RXO589900 SHK589892:SHK589900 SRG589892:SRG589900 TBC589892:TBC589900 TKY589892:TKY589900 TUU589892:TUU589900 UEQ589892:UEQ589900 UOM589892:UOM589900 UYI589892:UYI589900 VIE589892:VIE589900 VSA589892:VSA589900 WBW589892:WBW589900 WLS589892:WLS589900 WVO589892:WVO589900 G655428:G655436 JC655428:JC655436 SY655428:SY655436 ACU655428:ACU655436 AMQ655428:AMQ655436 AWM655428:AWM655436 BGI655428:BGI655436 BQE655428:BQE655436 CAA655428:CAA655436 CJW655428:CJW655436 CTS655428:CTS655436 DDO655428:DDO655436 DNK655428:DNK655436 DXG655428:DXG655436 EHC655428:EHC655436 EQY655428:EQY655436 FAU655428:FAU655436 FKQ655428:FKQ655436 FUM655428:FUM655436 GEI655428:GEI655436 GOE655428:GOE655436 GYA655428:GYA655436 HHW655428:HHW655436 HRS655428:HRS655436 IBO655428:IBO655436 ILK655428:ILK655436 IVG655428:IVG655436 JFC655428:JFC655436 JOY655428:JOY655436 JYU655428:JYU655436 KIQ655428:KIQ655436 KSM655428:KSM655436 LCI655428:LCI655436 LME655428:LME655436 LWA655428:LWA655436 MFW655428:MFW655436 MPS655428:MPS655436 MZO655428:MZO655436 NJK655428:NJK655436 NTG655428:NTG655436 ODC655428:ODC655436 OMY655428:OMY655436 OWU655428:OWU655436 PGQ655428:PGQ655436 PQM655428:PQM655436 QAI655428:QAI655436 QKE655428:QKE655436 QUA655428:QUA655436 RDW655428:RDW655436 RNS655428:RNS655436 RXO655428:RXO655436 SHK655428:SHK655436 SRG655428:SRG655436 TBC655428:TBC655436 TKY655428:TKY655436 TUU655428:TUU655436 UEQ655428:UEQ655436 UOM655428:UOM655436 UYI655428:UYI655436 VIE655428:VIE655436 VSA655428:VSA655436 WBW655428:WBW655436 WLS655428:WLS655436 WVO655428:WVO655436 G720964:G720972 JC720964:JC720972 SY720964:SY720972 ACU720964:ACU720972 AMQ720964:AMQ720972 AWM720964:AWM720972 BGI720964:BGI720972 BQE720964:BQE720972 CAA720964:CAA720972 CJW720964:CJW720972 CTS720964:CTS720972 DDO720964:DDO720972 DNK720964:DNK720972 DXG720964:DXG720972 EHC720964:EHC720972 EQY720964:EQY720972 FAU720964:FAU720972 FKQ720964:FKQ720972 FUM720964:FUM720972 GEI720964:GEI720972 GOE720964:GOE720972 GYA720964:GYA720972 HHW720964:HHW720972 HRS720964:HRS720972 IBO720964:IBO720972 ILK720964:ILK720972 IVG720964:IVG720972 JFC720964:JFC720972 JOY720964:JOY720972 JYU720964:JYU720972 KIQ720964:KIQ720972 KSM720964:KSM720972 LCI720964:LCI720972 LME720964:LME720972 LWA720964:LWA720972 MFW720964:MFW720972 MPS720964:MPS720972 MZO720964:MZO720972 NJK720964:NJK720972 NTG720964:NTG720972 ODC720964:ODC720972 OMY720964:OMY720972 OWU720964:OWU720972 PGQ720964:PGQ720972 PQM720964:PQM720972 QAI720964:QAI720972 QKE720964:QKE720972 QUA720964:QUA720972 RDW720964:RDW720972 RNS720964:RNS720972 RXO720964:RXO720972 SHK720964:SHK720972 SRG720964:SRG720972 TBC720964:TBC720972 TKY720964:TKY720972 TUU720964:TUU720972 UEQ720964:UEQ720972 UOM720964:UOM720972 UYI720964:UYI720972 VIE720964:VIE720972 VSA720964:VSA720972 WBW720964:WBW720972 WLS720964:WLS720972 WVO720964:WVO720972 G786500:G786508 JC786500:JC786508 SY786500:SY786508 ACU786500:ACU786508 AMQ786500:AMQ786508 AWM786500:AWM786508 BGI786500:BGI786508 BQE786500:BQE786508 CAA786500:CAA786508 CJW786500:CJW786508 CTS786500:CTS786508 DDO786500:DDO786508 DNK786500:DNK786508 DXG786500:DXG786508 EHC786500:EHC786508 EQY786500:EQY786508 FAU786500:FAU786508 FKQ786500:FKQ786508 FUM786500:FUM786508 GEI786500:GEI786508 GOE786500:GOE786508 GYA786500:GYA786508 HHW786500:HHW786508 HRS786500:HRS786508 IBO786500:IBO786508 ILK786500:ILK786508 IVG786500:IVG786508 JFC786500:JFC786508 JOY786500:JOY786508 JYU786500:JYU786508 KIQ786500:KIQ786508 KSM786500:KSM786508 LCI786500:LCI786508 LME786500:LME786508 LWA786500:LWA786508 MFW786500:MFW786508 MPS786500:MPS786508 MZO786500:MZO786508 NJK786500:NJK786508 NTG786500:NTG786508 ODC786500:ODC786508 OMY786500:OMY786508 OWU786500:OWU786508 PGQ786500:PGQ786508 PQM786500:PQM786508 QAI786500:QAI786508 QKE786500:QKE786508 QUA786500:QUA786508 RDW786500:RDW786508 RNS786500:RNS786508 RXO786500:RXO786508 SHK786500:SHK786508 SRG786500:SRG786508 TBC786500:TBC786508 TKY786500:TKY786508 TUU786500:TUU786508 UEQ786500:UEQ786508 UOM786500:UOM786508 UYI786500:UYI786508 VIE786500:VIE786508 VSA786500:VSA786508 WBW786500:WBW786508 WLS786500:WLS786508 WVO786500:WVO786508 G852036:G852044 JC852036:JC852044 SY852036:SY852044 ACU852036:ACU852044 AMQ852036:AMQ852044 AWM852036:AWM852044 BGI852036:BGI852044 BQE852036:BQE852044 CAA852036:CAA852044 CJW852036:CJW852044 CTS852036:CTS852044 DDO852036:DDO852044 DNK852036:DNK852044 DXG852036:DXG852044 EHC852036:EHC852044 EQY852036:EQY852044 FAU852036:FAU852044 FKQ852036:FKQ852044 FUM852036:FUM852044 GEI852036:GEI852044 GOE852036:GOE852044 GYA852036:GYA852044 HHW852036:HHW852044 HRS852036:HRS852044 IBO852036:IBO852044 ILK852036:ILK852044 IVG852036:IVG852044 JFC852036:JFC852044 JOY852036:JOY852044 JYU852036:JYU852044 KIQ852036:KIQ852044 KSM852036:KSM852044 LCI852036:LCI852044 LME852036:LME852044 LWA852036:LWA852044 MFW852036:MFW852044 MPS852036:MPS852044 MZO852036:MZO852044 NJK852036:NJK852044 NTG852036:NTG852044 ODC852036:ODC852044 OMY852036:OMY852044 OWU852036:OWU852044 PGQ852036:PGQ852044 PQM852036:PQM852044 QAI852036:QAI852044 QKE852036:QKE852044 QUA852036:QUA852044 RDW852036:RDW852044 RNS852036:RNS852044 RXO852036:RXO852044 SHK852036:SHK852044 SRG852036:SRG852044 TBC852036:TBC852044 TKY852036:TKY852044 TUU852036:TUU852044 UEQ852036:UEQ852044 UOM852036:UOM852044 UYI852036:UYI852044 VIE852036:VIE852044 VSA852036:VSA852044 WBW852036:WBW852044 WLS852036:WLS852044 WVO852036:WVO852044 G917572:G917580 JC917572:JC917580 SY917572:SY917580 ACU917572:ACU917580 AMQ917572:AMQ917580 AWM917572:AWM917580 BGI917572:BGI917580 BQE917572:BQE917580 CAA917572:CAA917580 CJW917572:CJW917580 CTS917572:CTS917580 DDO917572:DDO917580 DNK917572:DNK917580 DXG917572:DXG917580 EHC917572:EHC917580 EQY917572:EQY917580 FAU917572:FAU917580 FKQ917572:FKQ917580 FUM917572:FUM917580 GEI917572:GEI917580 GOE917572:GOE917580 GYA917572:GYA917580 HHW917572:HHW917580 HRS917572:HRS917580 IBO917572:IBO917580 ILK917572:ILK917580 IVG917572:IVG917580 JFC917572:JFC917580 JOY917572:JOY917580 JYU917572:JYU917580 KIQ917572:KIQ917580 KSM917572:KSM917580 LCI917572:LCI917580 LME917572:LME917580 LWA917572:LWA917580 MFW917572:MFW917580 MPS917572:MPS917580 MZO917572:MZO917580 NJK917572:NJK917580 NTG917572:NTG917580 ODC917572:ODC917580 OMY917572:OMY917580 OWU917572:OWU917580 PGQ917572:PGQ917580 PQM917572:PQM917580 QAI917572:QAI917580 QKE917572:QKE917580 QUA917572:QUA917580 RDW917572:RDW917580 RNS917572:RNS917580 RXO917572:RXO917580 SHK917572:SHK917580 SRG917572:SRG917580 TBC917572:TBC917580 TKY917572:TKY917580 TUU917572:TUU917580 UEQ917572:UEQ917580 UOM917572:UOM917580 UYI917572:UYI917580 VIE917572:VIE917580 VSA917572:VSA917580 WBW917572:WBW917580 WLS917572:WLS917580 WVO917572:WVO917580 G983108:G983116 JC983108:JC983116 SY983108:SY983116 ACU983108:ACU983116 AMQ983108:AMQ983116 AWM983108:AWM983116 BGI983108:BGI983116 BQE983108:BQE983116 CAA983108:CAA983116 CJW983108:CJW983116 CTS983108:CTS983116 DDO983108:DDO983116 DNK983108:DNK983116 DXG983108:DXG983116 EHC983108:EHC983116 EQY983108:EQY983116 FAU983108:FAU983116 FKQ983108:FKQ983116 FUM983108:FUM983116 GEI983108:GEI983116 GOE983108:GOE983116 GYA983108:GYA983116 HHW983108:HHW983116 HRS983108:HRS983116 IBO983108:IBO983116 ILK983108:ILK983116 IVG983108:IVG983116 JFC983108:JFC983116 JOY983108:JOY983116 JYU983108:JYU983116 KIQ983108:KIQ983116 KSM983108:KSM983116 LCI983108:LCI983116 LME983108:LME983116 LWA983108:LWA983116 MFW983108:MFW983116 MPS983108:MPS983116 MZO983108:MZO983116 NJK983108:NJK983116 NTG983108:NTG983116 ODC983108:ODC983116 OMY983108:OMY983116 OWU983108:OWU983116 PGQ983108:PGQ983116 PQM983108:PQM983116 QAI983108:QAI983116 QKE983108:QKE983116 QUA983108:QUA983116 RDW983108:RDW983116 RNS983108:RNS983116 RXO983108:RXO983116 SHK983108:SHK983116 SRG983108:SRG983116 TBC983108:TBC983116 TKY983108:TKY983116 TUU983108:TUU983116 UEQ983108:UEQ983116 UOM983108:UOM983116 UYI983108:UYI983116 VIE983108:VIE983116 VSA983108:VSA983116 WBW983108:WBW983116 WLS983108:WLS983116 WVO983108:WVO983116">
      <formula1>"CHE,RAY,RYO,PEN,UTS,MEL,GTK,SDS,PEL,TAI"</formula1>
    </dataValidation>
    <dataValidation type="list" allowBlank="1" showInputMessage="1" showErrorMessage="1" promptTitle="Pdt Line" prompt="Select relevant product line in which capex is spent." sqref="F68:F76 JB68:JB76 SX68:SX76 ACT68:ACT76 AMP68:AMP76 AWL68:AWL76 BGH68:BGH76 BQD68:BQD76 BZZ68:BZZ76 CJV68:CJV76 CTR68:CTR76 DDN68:DDN76 DNJ68:DNJ76 DXF68:DXF76 EHB68:EHB76 EQX68:EQX76 FAT68:FAT76 FKP68:FKP76 FUL68:FUL76 GEH68:GEH76 GOD68:GOD76 GXZ68:GXZ76 HHV68:HHV76 HRR68:HRR76 IBN68:IBN76 ILJ68:ILJ76 IVF68:IVF76 JFB68:JFB76 JOX68:JOX76 JYT68:JYT76 KIP68:KIP76 KSL68:KSL76 LCH68:LCH76 LMD68:LMD76 LVZ68:LVZ76 MFV68:MFV76 MPR68:MPR76 MZN68:MZN76 NJJ68:NJJ76 NTF68:NTF76 ODB68:ODB76 OMX68:OMX76 OWT68:OWT76 PGP68:PGP76 PQL68:PQL76 QAH68:QAH76 QKD68:QKD76 QTZ68:QTZ76 RDV68:RDV76 RNR68:RNR76 RXN68:RXN76 SHJ68:SHJ76 SRF68:SRF76 TBB68:TBB76 TKX68:TKX76 TUT68:TUT76 UEP68:UEP76 UOL68:UOL76 UYH68:UYH76 VID68:VID76 VRZ68:VRZ76 WBV68:WBV76 WLR68:WLR76 WVN68:WVN76 F65604:F65612 JB65604:JB65612 SX65604:SX65612 ACT65604:ACT65612 AMP65604:AMP65612 AWL65604:AWL65612 BGH65604:BGH65612 BQD65604:BQD65612 BZZ65604:BZZ65612 CJV65604:CJV65612 CTR65604:CTR65612 DDN65604:DDN65612 DNJ65604:DNJ65612 DXF65604:DXF65612 EHB65604:EHB65612 EQX65604:EQX65612 FAT65604:FAT65612 FKP65604:FKP65612 FUL65604:FUL65612 GEH65604:GEH65612 GOD65604:GOD65612 GXZ65604:GXZ65612 HHV65604:HHV65612 HRR65604:HRR65612 IBN65604:IBN65612 ILJ65604:ILJ65612 IVF65604:IVF65612 JFB65604:JFB65612 JOX65604:JOX65612 JYT65604:JYT65612 KIP65604:KIP65612 KSL65604:KSL65612 LCH65604:LCH65612 LMD65604:LMD65612 LVZ65604:LVZ65612 MFV65604:MFV65612 MPR65604:MPR65612 MZN65604:MZN65612 NJJ65604:NJJ65612 NTF65604:NTF65612 ODB65604:ODB65612 OMX65604:OMX65612 OWT65604:OWT65612 PGP65604:PGP65612 PQL65604:PQL65612 QAH65604:QAH65612 QKD65604:QKD65612 QTZ65604:QTZ65612 RDV65604:RDV65612 RNR65604:RNR65612 RXN65604:RXN65612 SHJ65604:SHJ65612 SRF65604:SRF65612 TBB65604:TBB65612 TKX65604:TKX65612 TUT65604:TUT65612 UEP65604:UEP65612 UOL65604:UOL65612 UYH65604:UYH65612 VID65604:VID65612 VRZ65604:VRZ65612 WBV65604:WBV65612 WLR65604:WLR65612 WVN65604:WVN65612 F131140:F131148 JB131140:JB131148 SX131140:SX131148 ACT131140:ACT131148 AMP131140:AMP131148 AWL131140:AWL131148 BGH131140:BGH131148 BQD131140:BQD131148 BZZ131140:BZZ131148 CJV131140:CJV131148 CTR131140:CTR131148 DDN131140:DDN131148 DNJ131140:DNJ131148 DXF131140:DXF131148 EHB131140:EHB131148 EQX131140:EQX131148 FAT131140:FAT131148 FKP131140:FKP131148 FUL131140:FUL131148 GEH131140:GEH131148 GOD131140:GOD131148 GXZ131140:GXZ131148 HHV131140:HHV131148 HRR131140:HRR131148 IBN131140:IBN131148 ILJ131140:ILJ131148 IVF131140:IVF131148 JFB131140:JFB131148 JOX131140:JOX131148 JYT131140:JYT131148 KIP131140:KIP131148 KSL131140:KSL131148 LCH131140:LCH131148 LMD131140:LMD131148 LVZ131140:LVZ131148 MFV131140:MFV131148 MPR131140:MPR131148 MZN131140:MZN131148 NJJ131140:NJJ131148 NTF131140:NTF131148 ODB131140:ODB131148 OMX131140:OMX131148 OWT131140:OWT131148 PGP131140:PGP131148 PQL131140:PQL131148 QAH131140:QAH131148 QKD131140:QKD131148 QTZ131140:QTZ131148 RDV131140:RDV131148 RNR131140:RNR131148 RXN131140:RXN131148 SHJ131140:SHJ131148 SRF131140:SRF131148 TBB131140:TBB131148 TKX131140:TKX131148 TUT131140:TUT131148 UEP131140:UEP131148 UOL131140:UOL131148 UYH131140:UYH131148 VID131140:VID131148 VRZ131140:VRZ131148 WBV131140:WBV131148 WLR131140:WLR131148 WVN131140:WVN131148 F196676:F196684 JB196676:JB196684 SX196676:SX196684 ACT196676:ACT196684 AMP196676:AMP196684 AWL196676:AWL196684 BGH196676:BGH196684 BQD196676:BQD196684 BZZ196676:BZZ196684 CJV196676:CJV196684 CTR196676:CTR196684 DDN196676:DDN196684 DNJ196676:DNJ196684 DXF196676:DXF196684 EHB196676:EHB196684 EQX196676:EQX196684 FAT196676:FAT196684 FKP196676:FKP196684 FUL196676:FUL196684 GEH196676:GEH196684 GOD196676:GOD196684 GXZ196676:GXZ196684 HHV196676:HHV196684 HRR196676:HRR196684 IBN196676:IBN196684 ILJ196676:ILJ196684 IVF196676:IVF196684 JFB196676:JFB196684 JOX196676:JOX196684 JYT196676:JYT196684 KIP196676:KIP196684 KSL196676:KSL196684 LCH196676:LCH196684 LMD196676:LMD196684 LVZ196676:LVZ196684 MFV196676:MFV196684 MPR196676:MPR196684 MZN196676:MZN196684 NJJ196676:NJJ196684 NTF196676:NTF196684 ODB196676:ODB196684 OMX196676:OMX196684 OWT196676:OWT196684 PGP196676:PGP196684 PQL196676:PQL196684 QAH196676:QAH196684 QKD196676:QKD196684 QTZ196676:QTZ196684 RDV196676:RDV196684 RNR196676:RNR196684 RXN196676:RXN196684 SHJ196676:SHJ196684 SRF196676:SRF196684 TBB196676:TBB196684 TKX196676:TKX196684 TUT196676:TUT196684 UEP196676:UEP196684 UOL196676:UOL196684 UYH196676:UYH196684 VID196676:VID196684 VRZ196676:VRZ196684 WBV196676:WBV196684 WLR196676:WLR196684 WVN196676:WVN196684 F262212:F262220 JB262212:JB262220 SX262212:SX262220 ACT262212:ACT262220 AMP262212:AMP262220 AWL262212:AWL262220 BGH262212:BGH262220 BQD262212:BQD262220 BZZ262212:BZZ262220 CJV262212:CJV262220 CTR262212:CTR262220 DDN262212:DDN262220 DNJ262212:DNJ262220 DXF262212:DXF262220 EHB262212:EHB262220 EQX262212:EQX262220 FAT262212:FAT262220 FKP262212:FKP262220 FUL262212:FUL262220 GEH262212:GEH262220 GOD262212:GOD262220 GXZ262212:GXZ262220 HHV262212:HHV262220 HRR262212:HRR262220 IBN262212:IBN262220 ILJ262212:ILJ262220 IVF262212:IVF262220 JFB262212:JFB262220 JOX262212:JOX262220 JYT262212:JYT262220 KIP262212:KIP262220 KSL262212:KSL262220 LCH262212:LCH262220 LMD262212:LMD262220 LVZ262212:LVZ262220 MFV262212:MFV262220 MPR262212:MPR262220 MZN262212:MZN262220 NJJ262212:NJJ262220 NTF262212:NTF262220 ODB262212:ODB262220 OMX262212:OMX262220 OWT262212:OWT262220 PGP262212:PGP262220 PQL262212:PQL262220 QAH262212:QAH262220 QKD262212:QKD262220 QTZ262212:QTZ262220 RDV262212:RDV262220 RNR262212:RNR262220 RXN262212:RXN262220 SHJ262212:SHJ262220 SRF262212:SRF262220 TBB262212:TBB262220 TKX262212:TKX262220 TUT262212:TUT262220 UEP262212:UEP262220 UOL262212:UOL262220 UYH262212:UYH262220 VID262212:VID262220 VRZ262212:VRZ262220 WBV262212:WBV262220 WLR262212:WLR262220 WVN262212:WVN262220 F327748:F327756 JB327748:JB327756 SX327748:SX327756 ACT327748:ACT327756 AMP327748:AMP327756 AWL327748:AWL327756 BGH327748:BGH327756 BQD327748:BQD327756 BZZ327748:BZZ327756 CJV327748:CJV327756 CTR327748:CTR327756 DDN327748:DDN327756 DNJ327748:DNJ327756 DXF327748:DXF327756 EHB327748:EHB327756 EQX327748:EQX327756 FAT327748:FAT327756 FKP327748:FKP327756 FUL327748:FUL327756 GEH327748:GEH327756 GOD327748:GOD327756 GXZ327748:GXZ327756 HHV327748:HHV327756 HRR327748:HRR327756 IBN327748:IBN327756 ILJ327748:ILJ327756 IVF327748:IVF327756 JFB327748:JFB327756 JOX327748:JOX327756 JYT327748:JYT327756 KIP327748:KIP327756 KSL327748:KSL327756 LCH327748:LCH327756 LMD327748:LMD327756 LVZ327748:LVZ327756 MFV327748:MFV327756 MPR327748:MPR327756 MZN327748:MZN327756 NJJ327748:NJJ327756 NTF327748:NTF327756 ODB327748:ODB327756 OMX327748:OMX327756 OWT327748:OWT327756 PGP327748:PGP327756 PQL327748:PQL327756 QAH327748:QAH327756 QKD327748:QKD327756 QTZ327748:QTZ327756 RDV327748:RDV327756 RNR327748:RNR327756 RXN327748:RXN327756 SHJ327748:SHJ327756 SRF327748:SRF327756 TBB327748:TBB327756 TKX327748:TKX327756 TUT327748:TUT327756 UEP327748:UEP327756 UOL327748:UOL327756 UYH327748:UYH327756 VID327748:VID327756 VRZ327748:VRZ327756 WBV327748:WBV327756 WLR327748:WLR327756 WVN327748:WVN327756 F393284:F393292 JB393284:JB393292 SX393284:SX393292 ACT393284:ACT393292 AMP393284:AMP393292 AWL393284:AWL393292 BGH393284:BGH393292 BQD393284:BQD393292 BZZ393284:BZZ393292 CJV393284:CJV393292 CTR393284:CTR393292 DDN393284:DDN393292 DNJ393284:DNJ393292 DXF393284:DXF393292 EHB393284:EHB393292 EQX393284:EQX393292 FAT393284:FAT393292 FKP393284:FKP393292 FUL393284:FUL393292 GEH393284:GEH393292 GOD393284:GOD393292 GXZ393284:GXZ393292 HHV393284:HHV393292 HRR393284:HRR393292 IBN393284:IBN393292 ILJ393284:ILJ393292 IVF393284:IVF393292 JFB393284:JFB393292 JOX393284:JOX393292 JYT393284:JYT393292 KIP393284:KIP393292 KSL393284:KSL393292 LCH393284:LCH393292 LMD393284:LMD393292 LVZ393284:LVZ393292 MFV393284:MFV393292 MPR393284:MPR393292 MZN393284:MZN393292 NJJ393284:NJJ393292 NTF393284:NTF393292 ODB393284:ODB393292 OMX393284:OMX393292 OWT393284:OWT393292 PGP393284:PGP393292 PQL393284:PQL393292 QAH393284:QAH393292 QKD393284:QKD393292 QTZ393284:QTZ393292 RDV393284:RDV393292 RNR393284:RNR393292 RXN393284:RXN393292 SHJ393284:SHJ393292 SRF393284:SRF393292 TBB393284:TBB393292 TKX393284:TKX393292 TUT393284:TUT393292 UEP393284:UEP393292 UOL393284:UOL393292 UYH393284:UYH393292 VID393284:VID393292 VRZ393284:VRZ393292 WBV393284:WBV393292 WLR393284:WLR393292 WVN393284:WVN393292 F458820:F458828 JB458820:JB458828 SX458820:SX458828 ACT458820:ACT458828 AMP458820:AMP458828 AWL458820:AWL458828 BGH458820:BGH458828 BQD458820:BQD458828 BZZ458820:BZZ458828 CJV458820:CJV458828 CTR458820:CTR458828 DDN458820:DDN458828 DNJ458820:DNJ458828 DXF458820:DXF458828 EHB458820:EHB458828 EQX458820:EQX458828 FAT458820:FAT458828 FKP458820:FKP458828 FUL458820:FUL458828 GEH458820:GEH458828 GOD458820:GOD458828 GXZ458820:GXZ458828 HHV458820:HHV458828 HRR458820:HRR458828 IBN458820:IBN458828 ILJ458820:ILJ458828 IVF458820:IVF458828 JFB458820:JFB458828 JOX458820:JOX458828 JYT458820:JYT458828 KIP458820:KIP458828 KSL458820:KSL458828 LCH458820:LCH458828 LMD458820:LMD458828 LVZ458820:LVZ458828 MFV458820:MFV458828 MPR458820:MPR458828 MZN458820:MZN458828 NJJ458820:NJJ458828 NTF458820:NTF458828 ODB458820:ODB458828 OMX458820:OMX458828 OWT458820:OWT458828 PGP458820:PGP458828 PQL458820:PQL458828 QAH458820:QAH458828 QKD458820:QKD458828 QTZ458820:QTZ458828 RDV458820:RDV458828 RNR458820:RNR458828 RXN458820:RXN458828 SHJ458820:SHJ458828 SRF458820:SRF458828 TBB458820:TBB458828 TKX458820:TKX458828 TUT458820:TUT458828 UEP458820:UEP458828 UOL458820:UOL458828 UYH458820:UYH458828 VID458820:VID458828 VRZ458820:VRZ458828 WBV458820:WBV458828 WLR458820:WLR458828 WVN458820:WVN458828 F524356:F524364 JB524356:JB524364 SX524356:SX524364 ACT524356:ACT524364 AMP524356:AMP524364 AWL524356:AWL524364 BGH524356:BGH524364 BQD524356:BQD524364 BZZ524356:BZZ524364 CJV524356:CJV524364 CTR524356:CTR524364 DDN524356:DDN524364 DNJ524356:DNJ524364 DXF524356:DXF524364 EHB524356:EHB524364 EQX524356:EQX524364 FAT524356:FAT524364 FKP524356:FKP524364 FUL524356:FUL524364 GEH524356:GEH524364 GOD524356:GOD524364 GXZ524356:GXZ524364 HHV524356:HHV524364 HRR524356:HRR524364 IBN524356:IBN524364 ILJ524356:ILJ524364 IVF524356:IVF524364 JFB524356:JFB524364 JOX524356:JOX524364 JYT524356:JYT524364 KIP524356:KIP524364 KSL524356:KSL524364 LCH524356:LCH524364 LMD524356:LMD524364 LVZ524356:LVZ524364 MFV524356:MFV524364 MPR524356:MPR524364 MZN524356:MZN524364 NJJ524356:NJJ524364 NTF524356:NTF524364 ODB524356:ODB524364 OMX524356:OMX524364 OWT524356:OWT524364 PGP524356:PGP524364 PQL524356:PQL524364 QAH524356:QAH524364 QKD524356:QKD524364 QTZ524356:QTZ524364 RDV524356:RDV524364 RNR524356:RNR524364 RXN524356:RXN524364 SHJ524356:SHJ524364 SRF524356:SRF524364 TBB524356:TBB524364 TKX524356:TKX524364 TUT524356:TUT524364 UEP524356:UEP524364 UOL524356:UOL524364 UYH524356:UYH524364 VID524356:VID524364 VRZ524356:VRZ524364 WBV524356:WBV524364 WLR524356:WLR524364 WVN524356:WVN524364 F589892:F589900 JB589892:JB589900 SX589892:SX589900 ACT589892:ACT589900 AMP589892:AMP589900 AWL589892:AWL589900 BGH589892:BGH589900 BQD589892:BQD589900 BZZ589892:BZZ589900 CJV589892:CJV589900 CTR589892:CTR589900 DDN589892:DDN589900 DNJ589892:DNJ589900 DXF589892:DXF589900 EHB589892:EHB589900 EQX589892:EQX589900 FAT589892:FAT589900 FKP589892:FKP589900 FUL589892:FUL589900 GEH589892:GEH589900 GOD589892:GOD589900 GXZ589892:GXZ589900 HHV589892:HHV589900 HRR589892:HRR589900 IBN589892:IBN589900 ILJ589892:ILJ589900 IVF589892:IVF589900 JFB589892:JFB589900 JOX589892:JOX589900 JYT589892:JYT589900 KIP589892:KIP589900 KSL589892:KSL589900 LCH589892:LCH589900 LMD589892:LMD589900 LVZ589892:LVZ589900 MFV589892:MFV589900 MPR589892:MPR589900 MZN589892:MZN589900 NJJ589892:NJJ589900 NTF589892:NTF589900 ODB589892:ODB589900 OMX589892:OMX589900 OWT589892:OWT589900 PGP589892:PGP589900 PQL589892:PQL589900 QAH589892:QAH589900 QKD589892:QKD589900 QTZ589892:QTZ589900 RDV589892:RDV589900 RNR589892:RNR589900 RXN589892:RXN589900 SHJ589892:SHJ589900 SRF589892:SRF589900 TBB589892:TBB589900 TKX589892:TKX589900 TUT589892:TUT589900 UEP589892:UEP589900 UOL589892:UOL589900 UYH589892:UYH589900 VID589892:VID589900 VRZ589892:VRZ589900 WBV589892:WBV589900 WLR589892:WLR589900 WVN589892:WVN589900 F655428:F655436 JB655428:JB655436 SX655428:SX655436 ACT655428:ACT655436 AMP655428:AMP655436 AWL655428:AWL655436 BGH655428:BGH655436 BQD655428:BQD655436 BZZ655428:BZZ655436 CJV655428:CJV655436 CTR655428:CTR655436 DDN655428:DDN655436 DNJ655428:DNJ655436 DXF655428:DXF655436 EHB655428:EHB655436 EQX655428:EQX655436 FAT655428:FAT655436 FKP655428:FKP655436 FUL655428:FUL655436 GEH655428:GEH655436 GOD655428:GOD655436 GXZ655428:GXZ655436 HHV655428:HHV655436 HRR655428:HRR655436 IBN655428:IBN655436 ILJ655428:ILJ655436 IVF655428:IVF655436 JFB655428:JFB655436 JOX655428:JOX655436 JYT655428:JYT655436 KIP655428:KIP655436 KSL655428:KSL655436 LCH655428:LCH655436 LMD655428:LMD655436 LVZ655428:LVZ655436 MFV655428:MFV655436 MPR655428:MPR655436 MZN655428:MZN655436 NJJ655428:NJJ655436 NTF655428:NTF655436 ODB655428:ODB655436 OMX655428:OMX655436 OWT655428:OWT655436 PGP655428:PGP655436 PQL655428:PQL655436 QAH655428:QAH655436 QKD655428:QKD655436 QTZ655428:QTZ655436 RDV655428:RDV655436 RNR655428:RNR655436 RXN655428:RXN655436 SHJ655428:SHJ655436 SRF655428:SRF655436 TBB655428:TBB655436 TKX655428:TKX655436 TUT655428:TUT655436 UEP655428:UEP655436 UOL655428:UOL655436 UYH655428:UYH655436 VID655428:VID655436 VRZ655428:VRZ655436 WBV655428:WBV655436 WLR655428:WLR655436 WVN655428:WVN655436 F720964:F720972 JB720964:JB720972 SX720964:SX720972 ACT720964:ACT720972 AMP720964:AMP720972 AWL720964:AWL720972 BGH720964:BGH720972 BQD720964:BQD720972 BZZ720964:BZZ720972 CJV720964:CJV720972 CTR720964:CTR720972 DDN720964:DDN720972 DNJ720964:DNJ720972 DXF720964:DXF720972 EHB720964:EHB720972 EQX720964:EQX720972 FAT720964:FAT720972 FKP720964:FKP720972 FUL720964:FUL720972 GEH720964:GEH720972 GOD720964:GOD720972 GXZ720964:GXZ720972 HHV720964:HHV720972 HRR720964:HRR720972 IBN720964:IBN720972 ILJ720964:ILJ720972 IVF720964:IVF720972 JFB720964:JFB720972 JOX720964:JOX720972 JYT720964:JYT720972 KIP720964:KIP720972 KSL720964:KSL720972 LCH720964:LCH720972 LMD720964:LMD720972 LVZ720964:LVZ720972 MFV720964:MFV720972 MPR720964:MPR720972 MZN720964:MZN720972 NJJ720964:NJJ720972 NTF720964:NTF720972 ODB720964:ODB720972 OMX720964:OMX720972 OWT720964:OWT720972 PGP720964:PGP720972 PQL720964:PQL720972 QAH720964:QAH720972 QKD720964:QKD720972 QTZ720964:QTZ720972 RDV720964:RDV720972 RNR720964:RNR720972 RXN720964:RXN720972 SHJ720964:SHJ720972 SRF720964:SRF720972 TBB720964:TBB720972 TKX720964:TKX720972 TUT720964:TUT720972 UEP720964:UEP720972 UOL720964:UOL720972 UYH720964:UYH720972 VID720964:VID720972 VRZ720964:VRZ720972 WBV720964:WBV720972 WLR720964:WLR720972 WVN720964:WVN720972 F786500:F786508 JB786500:JB786508 SX786500:SX786508 ACT786500:ACT786508 AMP786500:AMP786508 AWL786500:AWL786508 BGH786500:BGH786508 BQD786500:BQD786508 BZZ786500:BZZ786508 CJV786500:CJV786508 CTR786500:CTR786508 DDN786500:DDN786508 DNJ786500:DNJ786508 DXF786500:DXF786508 EHB786500:EHB786508 EQX786500:EQX786508 FAT786500:FAT786508 FKP786500:FKP786508 FUL786500:FUL786508 GEH786500:GEH786508 GOD786500:GOD786508 GXZ786500:GXZ786508 HHV786500:HHV786508 HRR786500:HRR786508 IBN786500:IBN786508 ILJ786500:ILJ786508 IVF786500:IVF786508 JFB786500:JFB786508 JOX786500:JOX786508 JYT786500:JYT786508 KIP786500:KIP786508 KSL786500:KSL786508 LCH786500:LCH786508 LMD786500:LMD786508 LVZ786500:LVZ786508 MFV786500:MFV786508 MPR786500:MPR786508 MZN786500:MZN786508 NJJ786500:NJJ786508 NTF786500:NTF786508 ODB786500:ODB786508 OMX786500:OMX786508 OWT786500:OWT786508 PGP786500:PGP786508 PQL786500:PQL786508 QAH786500:QAH786508 QKD786500:QKD786508 QTZ786500:QTZ786508 RDV786500:RDV786508 RNR786500:RNR786508 RXN786500:RXN786508 SHJ786500:SHJ786508 SRF786500:SRF786508 TBB786500:TBB786508 TKX786500:TKX786508 TUT786500:TUT786508 UEP786500:UEP786508 UOL786500:UOL786508 UYH786500:UYH786508 VID786500:VID786508 VRZ786500:VRZ786508 WBV786500:WBV786508 WLR786500:WLR786508 WVN786500:WVN786508 F852036:F852044 JB852036:JB852044 SX852036:SX852044 ACT852036:ACT852044 AMP852036:AMP852044 AWL852036:AWL852044 BGH852036:BGH852044 BQD852036:BQD852044 BZZ852036:BZZ852044 CJV852036:CJV852044 CTR852036:CTR852044 DDN852036:DDN852044 DNJ852036:DNJ852044 DXF852036:DXF852044 EHB852036:EHB852044 EQX852036:EQX852044 FAT852036:FAT852044 FKP852036:FKP852044 FUL852036:FUL852044 GEH852036:GEH852044 GOD852036:GOD852044 GXZ852036:GXZ852044 HHV852036:HHV852044 HRR852036:HRR852044 IBN852036:IBN852044 ILJ852036:ILJ852044 IVF852036:IVF852044 JFB852036:JFB852044 JOX852036:JOX852044 JYT852036:JYT852044 KIP852036:KIP852044 KSL852036:KSL852044 LCH852036:LCH852044 LMD852036:LMD852044 LVZ852036:LVZ852044 MFV852036:MFV852044 MPR852036:MPR852044 MZN852036:MZN852044 NJJ852036:NJJ852044 NTF852036:NTF852044 ODB852036:ODB852044 OMX852036:OMX852044 OWT852036:OWT852044 PGP852036:PGP852044 PQL852036:PQL852044 QAH852036:QAH852044 QKD852036:QKD852044 QTZ852036:QTZ852044 RDV852036:RDV852044 RNR852036:RNR852044 RXN852036:RXN852044 SHJ852036:SHJ852044 SRF852036:SRF852044 TBB852036:TBB852044 TKX852036:TKX852044 TUT852036:TUT852044 UEP852036:UEP852044 UOL852036:UOL852044 UYH852036:UYH852044 VID852036:VID852044 VRZ852036:VRZ852044 WBV852036:WBV852044 WLR852036:WLR852044 WVN852036:WVN852044 F917572:F917580 JB917572:JB917580 SX917572:SX917580 ACT917572:ACT917580 AMP917572:AMP917580 AWL917572:AWL917580 BGH917572:BGH917580 BQD917572:BQD917580 BZZ917572:BZZ917580 CJV917572:CJV917580 CTR917572:CTR917580 DDN917572:DDN917580 DNJ917572:DNJ917580 DXF917572:DXF917580 EHB917572:EHB917580 EQX917572:EQX917580 FAT917572:FAT917580 FKP917572:FKP917580 FUL917572:FUL917580 GEH917572:GEH917580 GOD917572:GOD917580 GXZ917572:GXZ917580 HHV917572:HHV917580 HRR917572:HRR917580 IBN917572:IBN917580 ILJ917572:ILJ917580 IVF917572:IVF917580 JFB917572:JFB917580 JOX917572:JOX917580 JYT917572:JYT917580 KIP917572:KIP917580 KSL917572:KSL917580 LCH917572:LCH917580 LMD917572:LMD917580 LVZ917572:LVZ917580 MFV917572:MFV917580 MPR917572:MPR917580 MZN917572:MZN917580 NJJ917572:NJJ917580 NTF917572:NTF917580 ODB917572:ODB917580 OMX917572:OMX917580 OWT917572:OWT917580 PGP917572:PGP917580 PQL917572:PQL917580 QAH917572:QAH917580 QKD917572:QKD917580 QTZ917572:QTZ917580 RDV917572:RDV917580 RNR917572:RNR917580 RXN917572:RXN917580 SHJ917572:SHJ917580 SRF917572:SRF917580 TBB917572:TBB917580 TKX917572:TKX917580 TUT917572:TUT917580 UEP917572:UEP917580 UOL917572:UOL917580 UYH917572:UYH917580 VID917572:VID917580 VRZ917572:VRZ917580 WBV917572:WBV917580 WLR917572:WLR917580 WVN917572:WVN917580 F983108:F983116 JB983108:JB983116 SX983108:SX983116 ACT983108:ACT983116 AMP983108:AMP983116 AWL983108:AWL983116 BGH983108:BGH983116 BQD983108:BQD983116 BZZ983108:BZZ983116 CJV983108:CJV983116 CTR983108:CTR983116 DDN983108:DDN983116 DNJ983108:DNJ983116 DXF983108:DXF983116 EHB983108:EHB983116 EQX983108:EQX983116 FAT983108:FAT983116 FKP983108:FKP983116 FUL983108:FUL983116 GEH983108:GEH983116 GOD983108:GOD983116 GXZ983108:GXZ983116 HHV983108:HHV983116 HRR983108:HRR983116 IBN983108:IBN983116 ILJ983108:ILJ983116 IVF983108:IVF983116 JFB983108:JFB983116 JOX983108:JOX983116 JYT983108:JYT983116 KIP983108:KIP983116 KSL983108:KSL983116 LCH983108:LCH983116 LMD983108:LMD983116 LVZ983108:LVZ983116 MFV983108:MFV983116 MPR983108:MPR983116 MZN983108:MZN983116 NJJ983108:NJJ983116 NTF983108:NTF983116 ODB983108:ODB983116 OMX983108:OMX983116 OWT983108:OWT983116 PGP983108:PGP983116 PQL983108:PQL983116 QAH983108:QAH983116 QKD983108:QKD983116 QTZ983108:QTZ983116 RDV983108:RDV983116 RNR983108:RNR983116 RXN983108:RXN983116 SHJ983108:SHJ983116 SRF983108:SRF983116 TBB983108:TBB983116 TKX983108:TKX983116 TUT983108:TUT983116 UEP983108:UEP983116 UOL983108:UOL983116 UYH983108:UYH983116 VID983108:VID983116 VRZ983108:VRZ983116 WBV983108:WBV983116 WLR983108:WLR983116 WVN983108:WVN983116">
      <formula1>"FOR,FIR,Fcage,FJ Tot,ICS,Tulip,Tripode,Tulip&amp;Tripode,Plunge OR,Plunge IR,Pcage,Plunge Tot,Assy"</formula1>
    </dataValidation>
    <dataValidation type="list" allowBlank="1" showInputMessage="1" showErrorMessage="1" promptTitle="Pdt Line" prompt="Select relevant product line in which revenue expenses are incurred." sqref="H81:H86 JD81:JD86 SZ81:SZ86 ACV81:ACV86 AMR81:AMR86 AWN81:AWN86 BGJ81:BGJ86 BQF81:BQF86 CAB81:CAB86 CJX81:CJX86 CTT81:CTT86 DDP81:DDP86 DNL81:DNL86 DXH81:DXH86 EHD81:EHD86 EQZ81:EQZ86 FAV81:FAV86 FKR81:FKR86 FUN81:FUN86 GEJ81:GEJ86 GOF81:GOF86 GYB81:GYB86 HHX81:HHX86 HRT81:HRT86 IBP81:IBP86 ILL81:ILL86 IVH81:IVH86 JFD81:JFD86 JOZ81:JOZ86 JYV81:JYV86 KIR81:KIR86 KSN81:KSN86 LCJ81:LCJ86 LMF81:LMF86 LWB81:LWB86 MFX81:MFX86 MPT81:MPT86 MZP81:MZP86 NJL81:NJL86 NTH81:NTH86 ODD81:ODD86 OMZ81:OMZ86 OWV81:OWV86 PGR81:PGR86 PQN81:PQN86 QAJ81:QAJ86 QKF81:QKF86 QUB81:QUB86 RDX81:RDX86 RNT81:RNT86 RXP81:RXP86 SHL81:SHL86 SRH81:SRH86 TBD81:TBD86 TKZ81:TKZ86 TUV81:TUV86 UER81:UER86 UON81:UON86 UYJ81:UYJ86 VIF81:VIF86 VSB81:VSB86 WBX81:WBX86 WLT81:WLT86 WVP81:WVP86 H65617:H65622 JD65617:JD65622 SZ65617:SZ65622 ACV65617:ACV65622 AMR65617:AMR65622 AWN65617:AWN65622 BGJ65617:BGJ65622 BQF65617:BQF65622 CAB65617:CAB65622 CJX65617:CJX65622 CTT65617:CTT65622 DDP65617:DDP65622 DNL65617:DNL65622 DXH65617:DXH65622 EHD65617:EHD65622 EQZ65617:EQZ65622 FAV65617:FAV65622 FKR65617:FKR65622 FUN65617:FUN65622 GEJ65617:GEJ65622 GOF65617:GOF65622 GYB65617:GYB65622 HHX65617:HHX65622 HRT65617:HRT65622 IBP65617:IBP65622 ILL65617:ILL65622 IVH65617:IVH65622 JFD65617:JFD65622 JOZ65617:JOZ65622 JYV65617:JYV65622 KIR65617:KIR65622 KSN65617:KSN65622 LCJ65617:LCJ65622 LMF65617:LMF65622 LWB65617:LWB65622 MFX65617:MFX65622 MPT65617:MPT65622 MZP65617:MZP65622 NJL65617:NJL65622 NTH65617:NTH65622 ODD65617:ODD65622 OMZ65617:OMZ65622 OWV65617:OWV65622 PGR65617:PGR65622 PQN65617:PQN65622 QAJ65617:QAJ65622 QKF65617:QKF65622 QUB65617:QUB65622 RDX65617:RDX65622 RNT65617:RNT65622 RXP65617:RXP65622 SHL65617:SHL65622 SRH65617:SRH65622 TBD65617:TBD65622 TKZ65617:TKZ65622 TUV65617:TUV65622 UER65617:UER65622 UON65617:UON65622 UYJ65617:UYJ65622 VIF65617:VIF65622 VSB65617:VSB65622 WBX65617:WBX65622 WLT65617:WLT65622 WVP65617:WVP65622 H131153:H131158 JD131153:JD131158 SZ131153:SZ131158 ACV131153:ACV131158 AMR131153:AMR131158 AWN131153:AWN131158 BGJ131153:BGJ131158 BQF131153:BQF131158 CAB131153:CAB131158 CJX131153:CJX131158 CTT131153:CTT131158 DDP131153:DDP131158 DNL131153:DNL131158 DXH131153:DXH131158 EHD131153:EHD131158 EQZ131153:EQZ131158 FAV131153:FAV131158 FKR131153:FKR131158 FUN131153:FUN131158 GEJ131153:GEJ131158 GOF131153:GOF131158 GYB131153:GYB131158 HHX131153:HHX131158 HRT131153:HRT131158 IBP131153:IBP131158 ILL131153:ILL131158 IVH131153:IVH131158 JFD131153:JFD131158 JOZ131153:JOZ131158 JYV131153:JYV131158 KIR131153:KIR131158 KSN131153:KSN131158 LCJ131153:LCJ131158 LMF131153:LMF131158 LWB131153:LWB131158 MFX131153:MFX131158 MPT131153:MPT131158 MZP131153:MZP131158 NJL131153:NJL131158 NTH131153:NTH131158 ODD131153:ODD131158 OMZ131153:OMZ131158 OWV131153:OWV131158 PGR131153:PGR131158 PQN131153:PQN131158 QAJ131153:QAJ131158 QKF131153:QKF131158 QUB131153:QUB131158 RDX131153:RDX131158 RNT131153:RNT131158 RXP131153:RXP131158 SHL131153:SHL131158 SRH131153:SRH131158 TBD131153:TBD131158 TKZ131153:TKZ131158 TUV131153:TUV131158 UER131153:UER131158 UON131153:UON131158 UYJ131153:UYJ131158 VIF131153:VIF131158 VSB131153:VSB131158 WBX131153:WBX131158 WLT131153:WLT131158 WVP131153:WVP131158 H196689:H196694 JD196689:JD196694 SZ196689:SZ196694 ACV196689:ACV196694 AMR196689:AMR196694 AWN196689:AWN196694 BGJ196689:BGJ196694 BQF196689:BQF196694 CAB196689:CAB196694 CJX196689:CJX196694 CTT196689:CTT196694 DDP196689:DDP196694 DNL196689:DNL196694 DXH196689:DXH196694 EHD196689:EHD196694 EQZ196689:EQZ196694 FAV196689:FAV196694 FKR196689:FKR196694 FUN196689:FUN196694 GEJ196689:GEJ196694 GOF196689:GOF196694 GYB196689:GYB196694 HHX196689:HHX196694 HRT196689:HRT196694 IBP196689:IBP196694 ILL196689:ILL196694 IVH196689:IVH196694 JFD196689:JFD196694 JOZ196689:JOZ196694 JYV196689:JYV196694 KIR196689:KIR196694 KSN196689:KSN196694 LCJ196689:LCJ196694 LMF196689:LMF196694 LWB196689:LWB196694 MFX196689:MFX196694 MPT196689:MPT196694 MZP196689:MZP196694 NJL196689:NJL196694 NTH196689:NTH196694 ODD196689:ODD196694 OMZ196689:OMZ196694 OWV196689:OWV196694 PGR196689:PGR196694 PQN196689:PQN196694 QAJ196689:QAJ196694 QKF196689:QKF196694 QUB196689:QUB196694 RDX196689:RDX196694 RNT196689:RNT196694 RXP196689:RXP196694 SHL196689:SHL196694 SRH196689:SRH196694 TBD196689:TBD196694 TKZ196689:TKZ196694 TUV196689:TUV196694 UER196689:UER196694 UON196689:UON196694 UYJ196689:UYJ196694 VIF196689:VIF196694 VSB196689:VSB196694 WBX196689:WBX196694 WLT196689:WLT196694 WVP196689:WVP196694 H262225:H262230 JD262225:JD262230 SZ262225:SZ262230 ACV262225:ACV262230 AMR262225:AMR262230 AWN262225:AWN262230 BGJ262225:BGJ262230 BQF262225:BQF262230 CAB262225:CAB262230 CJX262225:CJX262230 CTT262225:CTT262230 DDP262225:DDP262230 DNL262225:DNL262230 DXH262225:DXH262230 EHD262225:EHD262230 EQZ262225:EQZ262230 FAV262225:FAV262230 FKR262225:FKR262230 FUN262225:FUN262230 GEJ262225:GEJ262230 GOF262225:GOF262230 GYB262225:GYB262230 HHX262225:HHX262230 HRT262225:HRT262230 IBP262225:IBP262230 ILL262225:ILL262230 IVH262225:IVH262230 JFD262225:JFD262230 JOZ262225:JOZ262230 JYV262225:JYV262230 KIR262225:KIR262230 KSN262225:KSN262230 LCJ262225:LCJ262230 LMF262225:LMF262230 LWB262225:LWB262230 MFX262225:MFX262230 MPT262225:MPT262230 MZP262225:MZP262230 NJL262225:NJL262230 NTH262225:NTH262230 ODD262225:ODD262230 OMZ262225:OMZ262230 OWV262225:OWV262230 PGR262225:PGR262230 PQN262225:PQN262230 QAJ262225:QAJ262230 QKF262225:QKF262230 QUB262225:QUB262230 RDX262225:RDX262230 RNT262225:RNT262230 RXP262225:RXP262230 SHL262225:SHL262230 SRH262225:SRH262230 TBD262225:TBD262230 TKZ262225:TKZ262230 TUV262225:TUV262230 UER262225:UER262230 UON262225:UON262230 UYJ262225:UYJ262230 VIF262225:VIF262230 VSB262225:VSB262230 WBX262225:WBX262230 WLT262225:WLT262230 WVP262225:WVP262230 H327761:H327766 JD327761:JD327766 SZ327761:SZ327766 ACV327761:ACV327766 AMR327761:AMR327766 AWN327761:AWN327766 BGJ327761:BGJ327766 BQF327761:BQF327766 CAB327761:CAB327766 CJX327761:CJX327766 CTT327761:CTT327766 DDP327761:DDP327766 DNL327761:DNL327766 DXH327761:DXH327766 EHD327761:EHD327766 EQZ327761:EQZ327766 FAV327761:FAV327766 FKR327761:FKR327766 FUN327761:FUN327766 GEJ327761:GEJ327766 GOF327761:GOF327766 GYB327761:GYB327766 HHX327761:HHX327766 HRT327761:HRT327766 IBP327761:IBP327766 ILL327761:ILL327766 IVH327761:IVH327766 JFD327761:JFD327766 JOZ327761:JOZ327766 JYV327761:JYV327766 KIR327761:KIR327766 KSN327761:KSN327766 LCJ327761:LCJ327766 LMF327761:LMF327766 LWB327761:LWB327766 MFX327761:MFX327766 MPT327761:MPT327766 MZP327761:MZP327766 NJL327761:NJL327766 NTH327761:NTH327766 ODD327761:ODD327766 OMZ327761:OMZ327766 OWV327761:OWV327766 PGR327761:PGR327766 PQN327761:PQN327766 QAJ327761:QAJ327766 QKF327761:QKF327766 QUB327761:QUB327766 RDX327761:RDX327766 RNT327761:RNT327766 RXP327761:RXP327766 SHL327761:SHL327766 SRH327761:SRH327766 TBD327761:TBD327766 TKZ327761:TKZ327766 TUV327761:TUV327766 UER327761:UER327766 UON327761:UON327766 UYJ327761:UYJ327766 VIF327761:VIF327766 VSB327761:VSB327766 WBX327761:WBX327766 WLT327761:WLT327766 WVP327761:WVP327766 H393297:H393302 JD393297:JD393302 SZ393297:SZ393302 ACV393297:ACV393302 AMR393297:AMR393302 AWN393297:AWN393302 BGJ393297:BGJ393302 BQF393297:BQF393302 CAB393297:CAB393302 CJX393297:CJX393302 CTT393297:CTT393302 DDP393297:DDP393302 DNL393297:DNL393302 DXH393297:DXH393302 EHD393297:EHD393302 EQZ393297:EQZ393302 FAV393297:FAV393302 FKR393297:FKR393302 FUN393297:FUN393302 GEJ393297:GEJ393302 GOF393297:GOF393302 GYB393297:GYB393302 HHX393297:HHX393302 HRT393297:HRT393302 IBP393297:IBP393302 ILL393297:ILL393302 IVH393297:IVH393302 JFD393297:JFD393302 JOZ393297:JOZ393302 JYV393297:JYV393302 KIR393297:KIR393302 KSN393297:KSN393302 LCJ393297:LCJ393302 LMF393297:LMF393302 LWB393297:LWB393302 MFX393297:MFX393302 MPT393297:MPT393302 MZP393297:MZP393302 NJL393297:NJL393302 NTH393297:NTH393302 ODD393297:ODD393302 OMZ393297:OMZ393302 OWV393297:OWV393302 PGR393297:PGR393302 PQN393297:PQN393302 QAJ393297:QAJ393302 QKF393297:QKF393302 QUB393297:QUB393302 RDX393297:RDX393302 RNT393297:RNT393302 RXP393297:RXP393302 SHL393297:SHL393302 SRH393297:SRH393302 TBD393297:TBD393302 TKZ393297:TKZ393302 TUV393297:TUV393302 UER393297:UER393302 UON393297:UON393302 UYJ393297:UYJ393302 VIF393297:VIF393302 VSB393297:VSB393302 WBX393297:WBX393302 WLT393297:WLT393302 WVP393297:WVP393302 H458833:H458838 JD458833:JD458838 SZ458833:SZ458838 ACV458833:ACV458838 AMR458833:AMR458838 AWN458833:AWN458838 BGJ458833:BGJ458838 BQF458833:BQF458838 CAB458833:CAB458838 CJX458833:CJX458838 CTT458833:CTT458838 DDP458833:DDP458838 DNL458833:DNL458838 DXH458833:DXH458838 EHD458833:EHD458838 EQZ458833:EQZ458838 FAV458833:FAV458838 FKR458833:FKR458838 FUN458833:FUN458838 GEJ458833:GEJ458838 GOF458833:GOF458838 GYB458833:GYB458838 HHX458833:HHX458838 HRT458833:HRT458838 IBP458833:IBP458838 ILL458833:ILL458838 IVH458833:IVH458838 JFD458833:JFD458838 JOZ458833:JOZ458838 JYV458833:JYV458838 KIR458833:KIR458838 KSN458833:KSN458838 LCJ458833:LCJ458838 LMF458833:LMF458838 LWB458833:LWB458838 MFX458833:MFX458838 MPT458833:MPT458838 MZP458833:MZP458838 NJL458833:NJL458838 NTH458833:NTH458838 ODD458833:ODD458838 OMZ458833:OMZ458838 OWV458833:OWV458838 PGR458833:PGR458838 PQN458833:PQN458838 QAJ458833:QAJ458838 QKF458833:QKF458838 QUB458833:QUB458838 RDX458833:RDX458838 RNT458833:RNT458838 RXP458833:RXP458838 SHL458833:SHL458838 SRH458833:SRH458838 TBD458833:TBD458838 TKZ458833:TKZ458838 TUV458833:TUV458838 UER458833:UER458838 UON458833:UON458838 UYJ458833:UYJ458838 VIF458833:VIF458838 VSB458833:VSB458838 WBX458833:WBX458838 WLT458833:WLT458838 WVP458833:WVP458838 H524369:H524374 JD524369:JD524374 SZ524369:SZ524374 ACV524369:ACV524374 AMR524369:AMR524374 AWN524369:AWN524374 BGJ524369:BGJ524374 BQF524369:BQF524374 CAB524369:CAB524374 CJX524369:CJX524374 CTT524369:CTT524374 DDP524369:DDP524374 DNL524369:DNL524374 DXH524369:DXH524374 EHD524369:EHD524374 EQZ524369:EQZ524374 FAV524369:FAV524374 FKR524369:FKR524374 FUN524369:FUN524374 GEJ524369:GEJ524374 GOF524369:GOF524374 GYB524369:GYB524374 HHX524369:HHX524374 HRT524369:HRT524374 IBP524369:IBP524374 ILL524369:ILL524374 IVH524369:IVH524374 JFD524369:JFD524374 JOZ524369:JOZ524374 JYV524369:JYV524374 KIR524369:KIR524374 KSN524369:KSN524374 LCJ524369:LCJ524374 LMF524369:LMF524374 LWB524369:LWB524374 MFX524369:MFX524374 MPT524369:MPT524374 MZP524369:MZP524374 NJL524369:NJL524374 NTH524369:NTH524374 ODD524369:ODD524374 OMZ524369:OMZ524374 OWV524369:OWV524374 PGR524369:PGR524374 PQN524369:PQN524374 QAJ524369:QAJ524374 QKF524369:QKF524374 QUB524369:QUB524374 RDX524369:RDX524374 RNT524369:RNT524374 RXP524369:RXP524374 SHL524369:SHL524374 SRH524369:SRH524374 TBD524369:TBD524374 TKZ524369:TKZ524374 TUV524369:TUV524374 UER524369:UER524374 UON524369:UON524374 UYJ524369:UYJ524374 VIF524369:VIF524374 VSB524369:VSB524374 WBX524369:WBX524374 WLT524369:WLT524374 WVP524369:WVP524374 H589905:H589910 JD589905:JD589910 SZ589905:SZ589910 ACV589905:ACV589910 AMR589905:AMR589910 AWN589905:AWN589910 BGJ589905:BGJ589910 BQF589905:BQF589910 CAB589905:CAB589910 CJX589905:CJX589910 CTT589905:CTT589910 DDP589905:DDP589910 DNL589905:DNL589910 DXH589905:DXH589910 EHD589905:EHD589910 EQZ589905:EQZ589910 FAV589905:FAV589910 FKR589905:FKR589910 FUN589905:FUN589910 GEJ589905:GEJ589910 GOF589905:GOF589910 GYB589905:GYB589910 HHX589905:HHX589910 HRT589905:HRT589910 IBP589905:IBP589910 ILL589905:ILL589910 IVH589905:IVH589910 JFD589905:JFD589910 JOZ589905:JOZ589910 JYV589905:JYV589910 KIR589905:KIR589910 KSN589905:KSN589910 LCJ589905:LCJ589910 LMF589905:LMF589910 LWB589905:LWB589910 MFX589905:MFX589910 MPT589905:MPT589910 MZP589905:MZP589910 NJL589905:NJL589910 NTH589905:NTH589910 ODD589905:ODD589910 OMZ589905:OMZ589910 OWV589905:OWV589910 PGR589905:PGR589910 PQN589905:PQN589910 QAJ589905:QAJ589910 QKF589905:QKF589910 QUB589905:QUB589910 RDX589905:RDX589910 RNT589905:RNT589910 RXP589905:RXP589910 SHL589905:SHL589910 SRH589905:SRH589910 TBD589905:TBD589910 TKZ589905:TKZ589910 TUV589905:TUV589910 UER589905:UER589910 UON589905:UON589910 UYJ589905:UYJ589910 VIF589905:VIF589910 VSB589905:VSB589910 WBX589905:WBX589910 WLT589905:WLT589910 WVP589905:WVP589910 H655441:H655446 JD655441:JD655446 SZ655441:SZ655446 ACV655441:ACV655446 AMR655441:AMR655446 AWN655441:AWN655446 BGJ655441:BGJ655446 BQF655441:BQF655446 CAB655441:CAB655446 CJX655441:CJX655446 CTT655441:CTT655446 DDP655441:DDP655446 DNL655441:DNL655446 DXH655441:DXH655446 EHD655441:EHD655446 EQZ655441:EQZ655446 FAV655441:FAV655446 FKR655441:FKR655446 FUN655441:FUN655446 GEJ655441:GEJ655446 GOF655441:GOF655446 GYB655441:GYB655446 HHX655441:HHX655446 HRT655441:HRT655446 IBP655441:IBP655446 ILL655441:ILL655446 IVH655441:IVH655446 JFD655441:JFD655446 JOZ655441:JOZ655446 JYV655441:JYV655446 KIR655441:KIR655446 KSN655441:KSN655446 LCJ655441:LCJ655446 LMF655441:LMF655446 LWB655441:LWB655446 MFX655441:MFX655446 MPT655441:MPT655446 MZP655441:MZP655446 NJL655441:NJL655446 NTH655441:NTH655446 ODD655441:ODD655446 OMZ655441:OMZ655446 OWV655441:OWV655446 PGR655441:PGR655446 PQN655441:PQN655446 QAJ655441:QAJ655446 QKF655441:QKF655446 QUB655441:QUB655446 RDX655441:RDX655446 RNT655441:RNT655446 RXP655441:RXP655446 SHL655441:SHL655446 SRH655441:SRH655446 TBD655441:TBD655446 TKZ655441:TKZ655446 TUV655441:TUV655446 UER655441:UER655446 UON655441:UON655446 UYJ655441:UYJ655446 VIF655441:VIF655446 VSB655441:VSB655446 WBX655441:WBX655446 WLT655441:WLT655446 WVP655441:WVP655446 H720977:H720982 JD720977:JD720982 SZ720977:SZ720982 ACV720977:ACV720982 AMR720977:AMR720982 AWN720977:AWN720982 BGJ720977:BGJ720982 BQF720977:BQF720982 CAB720977:CAB720982 CJX720977:CJX720982 CTT720977:CTT720982 DDP720977:DDP720982 DNL720977:DNL720982 DXH720977:DXH720982 EHD720977:EHD720982 EQZ720977:EQZ720982 FAV720977:FAV720982 FKR720977:FKR720982 FUN720977:FUN720982 GEJ720977:GEJ720982 GOF720977:GOF720982 GYB720977:GYB720982 HHX720977:HHX720982 HRT720977:HRT720982 IBP720977:IBP720982 ILL720977:ILL720982 IVH720977:IVH720982 JFD720977:JFD720982 JOZ720977:JOZ720982 JYV720977:JYV720982 KIR720977:KIR720982 KSN720977:KSN720982 LCJ720977:LCJ720982 LMF720977:LMF720982 LWB720977:LWB720982 MFX720977:MFX720982 MPT720977:MPT720982 MZP720977:MZP720982 NJL720977:NJL720982 NTH720977:NTH720982 ODD720977:ODD720982 OMZ720977:OMZ720982 OWV720977:OWV720982 PGR720977:PGR720982 PQN720977:PQN720982 QAJ720977:QAJ720982 QKF720977:QKF720982 QUB720977:QUB720982 RDX720977:RDX720982 RNT720977:RNT720982 RXP720977:RXP720982 SHL720977:SHL720982 SRH720977:SRH720982 TBD720977:TBD720982 TKZ720977:TKZ720982 TUV720977:TUV720982 UER720977:UER720982 UON720977:UON720982 UYJ720977:UYJ720982 VIF720977:VIF720982 VSB720977:VSB720982 WBX720977:WBX720982 WLT720977:WLT720982 WVP720977:WVP720982 H786513:H786518 JD786513:JD786518 SZ786513:SZ786518 ACV786513:ACV786518 AMR786513:AMR786518 AWN786513:AWN786518 BGJ786513:BGJ786518 BQF786513:BQF786518 CAB786513:CAB786518 CJX786513:CJX786518 CTT786513:CTT786518 DDP786513:DDP786518 DNL786513:DNL786518 DXH786513:DXH786518 EHD786513:EHD786518 EQZ786513:EQZ786518 FAV786513:FAV786518 FKR786513:FKR786518 FUN786513:FUN786518 GEJ786513:GEJ786518 GOF786513:GOF786518 GYB786513:GYB786518 HHX786513:HHX786518 HRT786513:HRT786518 IBP786513:IBP786518 ILL786513:ILL786518 IVH786513:IVH786518 JFD786513:JFD786518 JOZ786513:JOZ786518 JYV786513:JYV786518 KIR786513:KIR786518 KSN786513:KSN786518 LCJ786513:LCJ786518 LMF786513:LMF786518 LWB786513:LWB786518 MFX786513:MFX786518 MPT786513:MPT786518 MZP786513:MZP786518 NJL786513:NJL786518 NTH786513:NTH786518 ODD786513:ODD786518 OMZ786513:OMZ786518 OWV786513:OWV786518 PGR786513:PGR786518 PQN786513:PQN786518 QAJ786513:QAJ786518 QKF786513:QKF786518 QUB786513:QUB786518 RDX786513:RDX786518 RNT786513:RNT786518 RXP786513:RXP786518 SHL786513:SHL786518 SRH786513:SRH786518 TBD786513:TBD786518 TKZ786513:TKZ786518 TUV786513:TUV786518 UER786513:UER786518 UON786513:UON786518 UYJ786513:UYJ786518 VIF786513:VIF786518 VSB786513:VSB786518 WBX786513:WBX786518 WLT786513:WLT786518 WVP786513:WVP786518 H852049:H852054 JD852049:JD852054 SZ852049:SZ852054 ACV852049:ACV852054 AMR852049:AMR852054 AWN852049:AWN852054 BGJ852049:BGJ852054 BQF852049:BQF852054 CAB852049:CAB852054 CJX852049:CJX852054 CTT852049:CTT852054 DDP852049:DDP852054 DNL852049:DNL852054 DXH852049:DXH852054 EHD852049:EHD852054 EQZ852049:EQZ852054 FAV852049:FAV852054 FKR852049:FKR852054 FUN852049:FUN852054 GEJ852049:GEJ852054 GOF852049:GOF852054 GYB852049:GYB852054 HHX852049:HHX852054 HRT852049:HRT852054 IBP852049:IBP852054 ILL852049:ILL852054 IVH852049:IVH852054 JFD852049:JFD852054 JOZ852049:JOZ852054 JYV852049:JYV852054 KIR852049:KIR852054 KSN852049:KSN852054 LCJ852049:LCJ852054 LMF852049:LMF852054 LWB852049:LWB852054 MFX852049:MFX852054 MPT852049:MPT852054 MZP852049:MZP852054 NJL852049:NJL852054 NTH852049:NTH852054 ODD852049:ODD852054 OMZ852049:OMZ852054 OWV852049:OWV852054 PGR852049:PGR852054 PQN852049:PQN852054 QAJ852049:QAJ852054 QKF852049:QKF852054 QUB852049:QUB852054 RDX852049:RDX852054 RNT852049:RNT852054 RXP852049:RXP852054 SHL852049:SHL852054 SRH852049:SRH852054 TBD852049:TBD852054 TKZ852049:TKZ852054 TUV852049:TUV852054 UER852049:UER852054 UON852049:UON852054 UYJ852049:UYJ852054 VIF852049:VIF852054 VSB852049:VSB852054 WBX852049:WBX852054 WLT852049:WLT852054 WVP852049:WVP852054 H917585:H917590 JD917585:JD917590 SZ917585:SZ917590 ACV917585:ACV917590 AMR917585:AMR917590 AWN917585:AWN917590 BGJ917585:BGJ917590 BQF917585:BQF917590 CAB917585:CAB917590 CJX917585:CJX917590 CTT917585:CTT917590 DDP917585:DDP917590 DNL917585:DNL917590 DXH917585:DXH917590 EHD917585:EHD917590 EQZ917585:EQZ917590 FAV917585:FAV917590 FKR917585:FKR917590 FUN917585:FUN917590 GEJ917585:GEJ917590 GOF917585:GOF917590 GYB917585:GYB917590 HHX917585:HHX917590 HRT917585:HRT917590 IBP917585:IBP917590 ILL917585:ILL917590 IVH917585:IVH917590 JFD917585:JFD917590 JOZ917585:JOZ917590 JYV917585:JYV917590 KIR917585:KIR917590 KSN917585:KSN917590 LCJ917585:LCJ917590 LMF917585:LMF917590 LWB917585:LWB917590 MFX917585:MFX917590 MPT917585:MPT917590 MZP917585:MZP917590 NJL917585:NJL917590 NTH917585:NTH917590 ODD917585:ODD917590 OMZ917585:OMZ917590 OWV917585:OWV917590 PGR917585:PGR917590 PQN917585:PQN917590 QAJ917585:QAJ917590 QKF917585:QKF917590 QUB917585:QUB917590 RDX917585:RDX917590 RNT917585:RNT917590 RXP917585:RXP917590 SHL917585:SHL917590 SRH917585:SRH917590 TBD917585:TBD917590 TKZ917585:TKZ917590 TUV917585:TUV917590 UER917585:UER917590 UON917585:UON917590 UYJ917585:UYJ917590 VIF917585:VIF917590 VSB917585:VSB917590 WBX917585:WBX917590 WLT917585:WLT917590 WVP917585:WVP917590 H983121:H983126 JD983121:JD983126 SZ983121:SZ983126 ACV983121:ACV983126 AMR983121:AMR983126 AWN983121:AWN983126 BGJ983121:BGJ983126 BQF983121:BQF983126 CAB983121:CAB983126 CJX983121:CJX983126 CTT983121:CTT983126 DDP983121:DDP983126 DNL983121:DNL983126 DXH983121:DXH983126 EHD983121:EHD983126 EQZ983121:EQZ983126 FAV983121:FAV983126 FKR983121:FKR983126 FUN983121:FUN983126 GEJ983121:GEJ983126 GOF983121:GOF983126 GYB983121:GYB983126 HHX983121:HHX983126 HRT983121:HRT983126 IBP983121:IBP983126 ILL983121:ILL983126 IVH983121:IVH983126 JFD983121:JFD983126 JOZ983121:JOZ983126 JYV983121:JYV983126 KIR983121:KIR983126 KSN983121:KSN983126 LCJ983121:LCJ983126 LMF983121:LMF983126 LWB983121:LWB983126 MFX983121:MFX983126 MPT983121:MPT983126 MZP983121:MZP983126 NJL983121:NJL983126 NTH983121:NTH983126 ODD983121:ODD983126 OMZ983121:OMZ983126 OWV983121:OWV983126 PGR983121:PGR983126 PQN983121:PQN983126 QAJ983121:QAJ983126 QKF983121:QKF983126 QUB983121:QUB983126 RDX983121:RDX983126 RNT983121:RNT983126 RXP983121:RXP983126 SHL983121:SHL983126 SRH983121:SRH983126 TBD983121:TBD983126 TKZ983121:TKZ983126 TUV983121:TUV983126 UER983121:UER983126 UON983121:UON983126 UYJ983121:UYJ983126 VIF983121:VIF983126 VSB983121:VSB983126 WBX983121:WBX983126 WLT983121:WLT983126 WVP983121:WVP983126">
      <formula1>"FOR,FIR,Fcage,FJ Tot,ICS,Tulip,Tripode,Tulip&amp;Tripode,Plunge OR,Plunge IR,Pcage,Plunge Tot,Assy"</formula1>
    </dataValidation>
    <dataValidation allowBlank="1" showInputMessage="1" showErrorMessage="1" promptTitle="Invest" prompt="Convert the revenue expenses to the same currency as the unit cost calculation above." sqref="J81:J82 JF81:JF82 TB81:TB82 ACX81:ACX82 AMT81:AMT82 AWP81:AWP82 BGL81:BGL82 BQH81:BQH82 CAD81:CAD82 CJZ81:CJZ82 CTV81:CTV82 DDR81:DDR82 DNN81:DNN82 DXJ81:DXJ82 EHF81:EHF82 ERB81:ERB82 FAX81:FAX82 FKT81:FKT82 FUP81:FUP82 GEL81:GEL82 GOH81:GOH82 GYD81:GYD82 HHZ81:HHZ82 HRV81:HRV82 IBR81:IBR82 ILN81:ILN82 IVJ81:IVJ82 JFF81:JFF82 JPB81:JPB82 JYX81:JYX82 KIT81:KIT82 KSP81:KSP82 LCL81:LCL82 LMH81:LMH82 LWD81:LWD82 MFZ81:MFZ82 MPV81:MPV82 MZR81:MZR82 NJN81:NJN82 NTJ81:NTJ82 ODF81:ODF82 ONB81:ONB82 OWX81:OWX82 PGT81:PGT82 PQP81:PQP82 QAL81:QAL82 QKH81:QKH82 QUD81:QUD82 RDZ81:RDZ82 RNV81:RNV82 RXR81:RXR82 SHN81:SHN82 SRJ81:SRJ82 TBF81:TBF82 TLB81:TLB82 TUX81:TUX82 UET81:UET82 UOP81:UOP82 UYL81:UYL82 VIH81:VIH82 VSD81:VSD82 WBZ81:WBZ82 WLV81:WLV82 WVR81:WVR82 J65617:J65618 JF65617:JF65618 TB65617:TB65618 ACX65617:ACX65618 AMT65617:AMT65618 AWP65617:AWP65618 BGL65617:BGL65618 BQH65617:BQH65618 CAD65617:CAD65618 CJZ65617:CJZ65618 CTV65617:CTV65618 DDR65617:DDR65618 DNN65617:DNN65618 DXJ65617:DXJ65618 EHF65617:EHF65618 ERB65617:ERB65618 FAX65617:FAX65618 FKT65617:FKT65618 FUP65617:FUP65618 GEL65617:GEL65618 GOH65617:GOH65618 GYD65617:GYD65618 HHZ65617:HHZ65618 HRV65617:HRV65618 IBR65617:IBR65618 ILN65617:ILN65618 IVJ65617:IVJ65618 JFF65617:JFF65618 JPB65617:JPB65618 JYX65617:JYX65618 KIT65617:KIT65618 KSP65617:KSP65618 LCL65617:LCL65618 LMH65617:LMH65618 LWD65617:LWD65618 MFZ65617:MFZ65618 MPV65617:MPV65618 MZR65617:MZR65618 NJN65617:NJN65618 NTJ65617:NTJ65618 ODF65617:ODF65618 ONB65617:ONB65618 OWX65617:OWX65618 PGT65617:PGT65618 PQP65617:PQP65618 QAL65617:QAL65618 QKH65617:QKH65618 QUD65617:QUD65618 RDZ65617:RDZ65618 RNV65617:RNV65618 RXR65617:RXR65618 SHN65617:SHN65618 SRJ65617:SRJ65618 TBF65617:TBF65618 TLB65617:TLB65618 TUX65617:TUX65618 UET65617:UET65618 UOP65617:UOP65618 UYL65617:UYL65618 VIH65617:VIH65618 VSD65617:VSD65618 WBZ65617:WBZ65618 WLV65617:WLV65618 WVR65617:WVR65618 J131153:J131154 JF131153:JF131154 TB131153:TB131154 ACX131153:ACX131154 AMT131153:AMT131154 AWP131153:AWP131154 BGL131153:BGL131154 BQH131153:BQH131154 CAD131153:CAD131154 CJZ131153:CJZ131154 CTV131153:CTV131154 DDR131153:DDR131154 DNN131153:DNN131154 DXJ131153:DXJ131154 EHF131153:EHF131154 ERB131153:ERB131154 FAX131153:FAX131154 FKT131153:FKT131154 FUP131153:FUP131154 GEL131153:GEL131154 GOH131153:GOH131154 GYD131153:GYD131154 HHZ131153:HHZ131154 HRV131153:HRV131154 IBR131153:IBR131154 ILN131153:ILN131154 IVJ131153:IVJ131154 JFF131153:JFF131154 JPB131153:JPB131154 JYX131153:JYX131154 KIT131153:KIT131154 KSP131153:KSP131154 LCL131153:LCL131154 LMH131153:LMH131154 LWD131153:LWD131154 MFZ131153:MFZ131154 MPV131153:MPV131154 MZR131153:MZR131154 NJN131153:NJN131154 NTJ131153:NTJ131154 ODF131153:ODF131154 ONB131153:ONB131154 OWX131153:OWX131154 PGT131153:PGT131154 PQP131153:PQP131154 QAL131153:QAL131154 QKH131153:QKH131154 QUD131153:QUD131154 RDZ131153:RDZ131154 RNV131153:RNV131154 RXR131153:RXR131154 SHN131153:SHN131154 SRJ131153:SRJ131154 TBF131153:TBF131154 TLB131153:TLB131154 TUX131153:TUX131154 UET131153:UET131154 UOP131153:UOP131154 UYL131153:UYL131154 VIH131153:VIH131154 VSD131153:VSD131154 WBZ131153:WBZ131154 WLV131153:WLV131154 WVR131153:WVR131154 J196689:J196690 JF196689:JF196690 TB196689:TB196690 ACX196689:ACX196690 AMT196689:AMT196690 AWP196689:AWP196690 BGL196689:BGL196690 BQH196689:BQH196690 CAD196689:CAD196690 CJZ196689:CJZ196690 CTV196689:CTV196690 DDR196689:DDR196690 DNN196689:DNN196690 DXJ196689:DXJ196690 EHF196689:EHF196690 ERB196689:ERB196690 FAX196689:FAX196690 FKT196689:FKT196690 FUP196689:FUP196690 GEL196689:GEL196690 GOH196689:GOH196690 GYD196689:GYD196690 HHZ196689:HHZ196690 HRV196689:HRV196690 IBR196689:IBR196690 ILN196689:ILN196690 IVJ196689:IVJ196690 JFF196689:JFF196690 JPB196689:JPB196690 JYX196689:JYX196690 KIT196689:KIT196690 KSP196689:KSP196690 LCL196689:LCL196690 LMH196689:LMH196690 LWD196689:LWD196690 MFZ196689:MFZ196690 MPV196689:MPV196690 MZR196689:MZR196690 NJN196689:NJN196690 NTJ196689:NTJ196690 ODF196689:ODF196690 ONB196689:ONB196690 OWX196689:OWX196690 PGT196689:PGT196690 PQP196689:PQP196690 QAL196689:QAL196690 QKH196689:QKH196690 QUD196689:QUD196690 RDZ196689:RDZ196690 RNV196689:RNV196690 RXR196689:RXR196690 SHN196689:SHN196690 SRJ196689:SRJ196690 TBF196689:TBF196690 TLB196689:TLB196690 TUX196689:TUX196690 UET196689:UET196690 UOP196689:UOP196690 UYL196689:UYL196690 VIH196689:VIH196690 VSD196689:VSD196690 WBZ196689:WBZ196690 WLV196689:WLV196690 WVR196689:WVR196690 J262225:J262226 JF262225:JF262226 TB262225:TB262226 ACX262225:ACX262226 AMT262225:AMT262226 AWP262225:AWP262226 BGL262225:BGL262226 BQH262225:BQH262226 CAD262225:CAD262226 CJZ262225:CJZ262226 CTV262225:CTV262226 DDR262225:DDR262226 DNN262225:DNN262226 DXJ262225:DXJ262226 EHF262225:EHF262226 ERB262225:ERB262226 FAX262225:FAX262226 FKT262225:FKT262226 FUP262225:FUP262226 GEL262225:GEL262226 GOH262225:GOH262226 GYD262225:GYD262226 HHZ262225:HHZ262226 HRV262225:HRV262226 IBR262225:IBR262226 ILN262225:ILN262226 IVJ262225:IVJ262226 JFF262225:JFF262226 JPB262225:JPB262226 JYX262225:JYX262226 KIT262225:KIT262226 KSP262225:KSP262226 LCL262225:LCL262226 LMH262225:LMH262226 LWD262225:LWD262226 MFZ262225:MFZ262226 MPV262225:MPV262226 MZR262225:MZR262226 NJN262225:NJN262226 NTJ262225:NTJ262226 ODF262225:ODF262226 ONB262225:ONB262226 OWX262225:OWX262226 PGT262225:PGT262226 PQP262225:PQP262226 QAL262225:QAL262226 QKH262225:QKH262226 QUD262225:QUD262226 RDZ262225:RDZ262226 RNV262225:RNV262226 RXR262225:RXR262226 SHN262225:SHN262226 SRJ262225:SRJ262226 TBF262225:TBF262226 TLB262225:TLB262226 TUX262225:TUX262226 UET262225:UET262226 UOP262225:UOP262226 UYL262225:UYL262226 VIH262225:VIH262226 VSD262225:VSD262226 WBZ262225:WBZ262226 WLV262225:WLV262226 WVR262225:WVR262226 J327761:J327762 JF327761:JF327762 TB327761:TB327762 ACX327761:ACX327762 AMT327761:AMT327762 AWP327761:AWP327762 BGL327761:BGL327762 BQH327761:BQH327762 CAD327761:CAD327762 CJZ327761:CJZ327762 CTV327761:CTV327762 DDR327761:DDR327762 DNN327761:DNN327762 DXJ327761:DXJ327762 EHF327761:EHF327762 ERB327761:ERB327762 FAX327761:FAX327762 FKT327761:FKT327762 FUP327761:FUP327762 GEL327761:GEL327762 GOH327761:GOH327762 GYD327761:GYD327762 HHZ327761:HHZ327762 HRV327761:HRV327762 IBR327761:IBR327762 ILN327761:ILN327762 IVJ327761:IVJ327762 JFF327761:JFF327762 JPB327761:JPB327762 JYX327761:JYX327762 KIT327761:KIT327762 KSP327761:KSP327762 LCL327761:LCL327762 LMH327761:LMH327762 LWD327761:LWD327762 MFZ327761:MFZ327762 MPV327761:MPV327762 MZR327761:MZR327762 NJN327761:NJN327762 NTJ327761:NTJ327762 ODF327761:ODF327762 ONB327761:ONB327762 OWX327761:OWX327762 PGT327761:PGT327762 PQP327761:PQP327762 QAL327761:QAL327762 QKH327761:QKH327762 QUD327761:QUD327762 RDZ327761:RDZ327762 RNV327761:RNV327762 RXR327761:RXR327762 SHN327761:SHN327762 SRJ327761:SRJ327762 TBF327761:TBF327762 TLB327761:TLB327762 TUX327761:TUX327762 UET327761:UET327762 UOP327761:UOP327762 UYL327761:UYL327762 VIH327761:VIH327762 VSD327761:VSD327762 WBZ327761:WBZ327762 WLV327761:WLV327762 WVR327761:WVR327762 J393297:J393298 JF393297:JF393298 TB393297:TB393298 ACX393297:ACX393298 AMT393297:AMT393298 AWP393297:AWP393298 BGL393297:BGL393298 BQH393297:BQH393298 CAD393297:CAD393298 CJZ393297:CJZ393298 CTV393297:CTV393298 DDR393297:DDR393298 DNN393297:DNN393298 DXJ393297:DXJ393298 EHF393297:EHF393298 ERB393297:ERB393298 FAX393297:FAX393298 FKT393297:FKT393298 FUP393297:FUP393298 GEL393297:GEL393298 GOH393297:GOH393298 GYD393297:GYD393298 HHZ393297:HHZ393298 HRV393297:HRV393298 IBR393297:IBR393298 ILN393297:ILN393298 IVJ393297:IVJ393298 JFF393297:JFF393298 JPB393297:JPB393298 JYX393297:JYX393298 KIT393297:KIT393298 KSP393297:KSP393298 LCL393297:LCL393298 LMH393297:LMH393298 LWD393297:LWD393298 MFZ393297:MFZ393298 MPV393297:MPV393298 MZR393297:MZR393298 NJN393297:NJN393298 NTJ393297:NTJ393298 ODF393297:ODF393298 ONB393297:ONB393298 OWX393297:OWX393298 PGT393297:PGT393298 PQP393297:PQP393298 QAL393297:QAL393298 QKH393297:QKH393298 QUD393297:QUD393298 RDZ393297:RDZ393298 RNV393297:RNV393298 RXR393297:RXR393298 SHN393297:SHN393298 SRJ393297:SRJ393298 TBF393297:TBF393298 TLB393297:TLB393298 TUX393297:TUX393298 UET393297:UET393298 UOP393297:UOP393298 UYL393297:UYL393298 VIH393297:VIH393298 VSD393297:VSD393298 WBZ393297:WBZ393298 WLV393297:WLV393298 WVR393297:WVR393298 J458833:J458834 JF458833:JF458834 TB458833:TB458834 ACX458833:ACX458834 AMT458833:AMT458834 AWP458833:AWP458834 BGL458833:BGL458834 BQH458833:BQH458834 CAD458833:CAD458834 CJZ458833:CJZ458834 CTV458833:CTV458834 DDR458833:DDR458834 DNN458833:DNN458834 DXJ458833:DXJ458834 EHF458833:EHF458834 ERB458833:ERB458834 FAX458833:FAX458834 FKT458833:FKT458834 FUP458833:FUP458834 GEL458833:GEL458834 GOH458833:GOH458834 GYD458833:GYD458834 HHZ458833:HHZ458834 HRV458833:HRV458834 IBR458833:IBR458834 ILN458833:ILN458834 IVJ458833:IVJ458834 JFF458833:JFF458834 JPB458833:JPB458834 JYX458833:JYX458834 KIT458833:KIT458834 KSP458833:KSP458834 LCL458833:LCL458834 LMH458833:LMH458834 LWD458833:LWD458834 MFZ458833:MFZ458834 MPV458833:MPV458834 MZR458833:MZR458834 NJN458833:NJN458834 NTJ458833:NTJ458834 ODF458833:ODF458834 ONB458833:ONB458834 OWX458833:OWX458834 PGT458833:PGT458834 PQP458833:PQP458834 QAL458833:QAL458834 QKH458833:QKH458834 QUD458833:QUD458834 RDZ458833:RDZ458834 RNV458833:RNV458834 RXR458833:RXR458834 SHN458833:SHN458834 SRJ458833:SRJ458834 TBF458833:TBF458834 TLB458833:TLB458834 TUX458833:TUX458834 UET458833:UET458834 UOP458833:UOP458834 UYL458833:UYL458834 VIH458833:VIH458834 VSD458833:VSD458834 WBZ458833:WBZ458834 WLV458833:WLV458834 WVR458833:WVR458834 J524369:J524370 JF524369:JF524370 TB524369:TB524370 ACX524369:ACX524370 AMT524369:AMT524370 AWP524369:AWP524370 BGL524369:BGL524370 BQH524369:BQH524370 CAD524369:CAD524370 CJZ524369:CJZ524370 CTV524369:CTV524370 DDR524369:DDR524370 DNN524369:DNN524370 DXJ524369:DXJ524370 EHF524369:EHF524370 ERB524369:ERB524370 FAX524369:FAX524370 FKT524369:FKT524370 FUP524369:FUP524370 GEL524369:GEL524370 GOH524369:GOH524370 GYD524369:GYD524370 HHZ524369:HHZ524370 HRV524369:HRV524370 IBR524369:IBR524370 ILN524369:ILN524370 IVJ524369:IVJ524370 JFF524369:JFF524370 JPB524369:JPB524370 JYX524369:JYX524370 KIT524369:KIT524370 KSP524369:KSP524370 LCL524369:LCL524370 LMH524369:LMH524370 LWD524369:LWD524370 MFZ524369:MFZ524370 MPV524369:MPV524370 MZR524369:MZR524370 NJN524369:NJN524370 NTJ524369:NTJ524370 ODF524369:ODF524370 ONB524369:ONB524370 OWX524369:OWX524370 PGT524369:PGT524370 PQP524369:PQP524370 QAL524369:QAL524370 QKH524369:QKH524370 QUD524369:QUD524370 RDZ524369:RDZ524370 RNV524369:RNV524370 RXR524369:RXR524370 SHN524369:SHN524370 SRJ524369:SRJ524370 TBF524369:TBF524370 TLB524369:TLB524370 TUX524369:TUX524370 UET524369:UET524370 UOP524369:UOP524370 UYL524369:UYL524370 VIH524369:VIH524370 VSD524369:VSD524370 WBZ524369:WBZ524370 WLV524369:WLV524370 WVR524369:WVR524370 J589905:J589906 JF589905:JF589906 TB589905:TB589906 ACX589905:ACX589906 AMT589905:AMT589906 AWP589905:AWP589906 BGL589905:BGL589906 BQH589905:BQH589906 CAD589905:CAD589906 CJZ589905:CJZ589906 CTV589905:CTV589906 DDR589905:DDR589906 DNN589905:DNN589906 DXJ589905:DXJ589906 EHF589905:EHF589906 ERB589905:ERB589906 FAX589905:FAX589906 FKT589905:FKT589906 FUP589905:FUP589906 GEL589905:GEL589906 GOH589905:GOH589906 GYD589905:GYD589906 HHZ589905:HHZ589906 HRV589905:HRV589906 IBR589905:IBR589906 ILN589905:ILN589906 IVJ589905:IVJ589906 JFF589905:JFF589906 JPB589905:JPB589906 JYX589905:JYX589906 KIT589905:KIT589906 KSP589905:KSP589906 LCL589905:LCL589906 LMH589905:LMH589906 LWD589905:LWD589906 MFZ589905:MFZ589906 MPV589905:MPV589906 MZR589905:MZR589906 NJN589905:NJN589906 NTJ589905:NTJ589906 ODF589905:ODF589906 ONB589905:ONB589906 OWX589905:OWX589906 PGT589905:PGT589906 PQP589905:PQP589906 QAL589905:QAL589906 QKH589905:QKH589906 QUD589905:QUD589906 RDZ589905:RDZ589906 RNV589905:RNV589906 RXR589905:RXR589906 SHN589905:SHN589906 SRJ589905:SRJ589906 TBF589905:TBF589906 TLB589905:TLB589906 TUX589905:TUX589906 UET589905:UET589906 UOP589905:UOP589906 UYL589905:UYL589906 VIH589905:VIH589906 VSD589905:VSD589906 WBZ589905:WBZ589906 WLV589905:WLV589906 WVR589905:WVR589906 J655441:J655442 JF655441:JF655442 TB655441:TB655442 ACX655441:ACX655442 AMT655441:AMT655442 AWP655441:AWP655442 BGL655441:BGL655442 BQH655441:BQH655442 CAD655441:CAD655442 CJZ655441:CJZ655442 CTV655441:CTV655442 DDR655441:DDR655442 DNN655441:DNN655442 DXJ655441:DXJ655442 EHF655441:EHF655442 ERB655441:ERB655442 FAX655441:FAX655442 FKT655441:FKT655442 FUP655441:FUP655442 GEL655441:GEL655442 GOH655441:GOH655442 GYD655441:GYD655442 HHZ655441:HHZ655442 HRV655441:HRV655442 IBR655441:IBR655442 ILN655441:ILN655442 IVJ655441:IVJ655442 JFF655441:JFF655442 JPB655441:JPB655442 JYX655441:JYX655442 KIT655441:KIT655442 KSP655441:KSP655442 LCL655441:LCL655442 LMH655441:LMH655442 LWD655441:LWD655442 MFZ655441:MFZ655442 MPV655441:MPV655442 MZR655441:MZR655442 NJN655441:NJN655442 NTJ655441:NTJ655442 ODF655441:ODF655442 ONB655441:ONB655442 OWX655441:OWX655442 PGT655441:PGT655442 PQP655441:PQP655442 QAL655441:QAL655442 QKH655441:QKH655442 QUD655441:QUD655442 RDZ655441:RDZ655442 RNV655441:RNV655442 RXR655441:RXR655442 SHN655441:SHN655442 SRJ655441:SRJ655442 TBF655441:TBF655442 TLB655441:TLB655442 TUX655441:TUX655442 UET655441:UET655442 UOP655441:UOP655442 UYL655441:UYL655442 VIH655441:VIH655442 VSD655441:VSD655442 WBZ655441:WBZ655442 WLV655441:WLV655442 WVR655441:WVR655442 J720977:J720978 JF720977:JF720978 TB720977:TB720978 ACX720977:ACX720978 AMT720977:AMT720978 AWP720977:AWP720978 BGL720977:BGL720978 BQH720977:BQH720978 CAD720977:CAD720978 CJZ720977:CJZ720978 CTV720977:CTV720978 DDR720977:DDR720978 DNN720977:DNN720978 DXJ720977:DXJ720978 EHF720977:EHF720978 ERB720977:ERB720978 FAX720977:FAX720978 FKT720977:FKT720978 FUP720977:FUP720978 GEL720977:GEL720978 GOH720977:GOH720978 GYD720977:GYD720978 HHZ720977:HHZ720978 HRV720977:HRV720978 IBR720977:IBR720978 ILN720977:ILN720978 IVJ720977:IVJ720978 JFF720977:JFF720978 JPB720977:JPB720978 JYX720977:JYX720978 KIT720977:KIT720978 KSP720977:KSP720978 LCL720977:LCL720978 LMH720977:LMH720978 LWD720977:LWD720978 MFZ720977:MFZ720978 MPV720977:MPV720978 MZR720977:MZR720978 NJN720977:NJN720978 NTJ720977:NTJ720978 ODF720977:ODF720978 ONB720977:ONB720978 OWX720977:OWX720978 PGT720977:PGT720978 PQP720977:PQP720978 QAL720977:QAL720978 QKH720977:QKH720978 QUD720977:QUD720978 RDZ720977:RDZ720978 RNV720977:RNV720978 RXR720977:RXR720978 SHN720977:SHN720978 SRJ720977:SRJ720978 TBF720977:TBF720978 TLB720977:TLB720978 TUX720977:TUX720978 UET720977:UET720978 UOP720977:UOP720978 UYL720977:UYL720978 VIH720977:VIH720978 VSD720977:VSD720978 WBZ720977:WBZ720978 WLV720977:WLV720978 WVR720977:WVR720978 J786513:J786514 JF786513:JF786514 TB786513:TB786514 ACX786513:ACX786514 AMT786513:AMT786514 AWP786513:AWP786514 BGL786513:BGL786514 BQH786513:BQH786514 CAD786513:CAD786514 CJZ786513:CJZ786514 CTV786513:CTV786514 DDR786513:DDR786514 DNN786513:DNN786514 DXJ786513:DXJ786514 EHF786513:EHF786514 ERB786513:ERB786514 FAX786513:FAX786514 FKT786513:FKT786514 FUP786513:FUP786514 GEL786513:GEL786514 GOH786513:GOH786514 GYD786513:GYD786514 HHZ786513:HHZ786514 HRV786513:HRV786514 IBR786513:IBR786514 ILN786513:ILN786514 IVJ786513:IVJ786514 JFF786513:JFF786514 JPB786513:JPB786514 JYX786513:JYX786514 KIT786513:KIT786514 KSP786513:KSP786514 LCL786513:LCL786514 LMH786513:LMH786514 LWD786513:LWD786514 MFZ786513:MFZ786514 MPV786513:MPV786514 MZR786513:MZR786514 NJN786513:NJN786514 NTJ786513:NTJ786514 ODF786513:ODF786514 ONB786513:ONB786514 OWX786513:OWX786514 PGT786513:PGT786514 PQP786513:PQP786514 QAL786513:QAL786514 QKH786513:QKH786514 QUD786513:QUD786514 RDZ786513:RDZ786514 RNV786513:RNV786514 RXR786513:RXR786514 SHN786513:SHN786514 SRJ786513:SRJ786514 TBF786513:TBF786514 TLB786513:TLB786514 TUX786513:TUX786514 UET786513:UET786514 UOP786513:UOP786514 UYL786513:UYL786514 VIH786513:VIH786514 VSD786513:VSD786514 WBZ786513:WBZ786514 WLV786513:WLV786514 WVR786513:WVR786514 J852049:J852050 JF852049:JF852050 TB852049:TB852050 ACX852049:ACX852050 AMT852049:AMT852050 AWP852049:AWP852050 BGL852049:BGL852050 BQH852049:BQH852050 CAD852049:CAD852050 CJZ852049:CJZ852050 CTV852049:CTV852050 DDR852049:DDR852050 DNN852049:DNN852050 DXJ852049:DXJ852050 EHF852049:EHF852050 ERB852049:ERB852050 FAX852049:FAX852050 FKT852049:FKT852050 FUP852049:FUP852050 GEL852049:GEL852050 GOH852049:GOH852050 GYD852049:GYD852050 HHZ852049:HHZ852050 HRV852049:HRV852050 IBR852049:IBR852050 ILN852049:ILN852050 IVJ852049:IVJ852050 JFF852049:JFF852050 JPB852049:JPB852050 JYX852049:JYX852050 KIT852049:KIT852050 KSP852049:KSP852050 LCL852049:LCL852050 LMH852049:LMH852050 LWD852049:LWD852050 MFZ852049:MFZ852050 MPV852049:MPV852050 MZR852049:MZR852050 NJN852049:NJN852050 NTJ852049:NTJ852050 ODF852049:ODF852050 ONB852049:ONB852050 OWX852049:OWX852050 PGT852049:PGT852050 PQP852049:PQP852050 QAL852049:QAL852050 QKH852049:QKH852050 QUD852049:QUD852050 RDZ852049:RDZ852050 RNV852049:RNV852050 RXR852049:RXR852050 SHN852049:SHN852050 SRJ852049:SRJ852050 TBF852049:TBF852050 TLB852049:TLB852050 TUX852049:TUX852050 UET852049:UET852050 UOP852049:UOP852050 UYL852049:UYL852050 VIH852049:VIH852050 VSD852049:VSD852050 WBZ852049:WBZ852050 WLV852049:WLV852050 WVR852049:WVR852050 J917585:J917586 JF917585:JF917586 TB917585:TB917586 ACX917585:ACX917586 AMT917585:AMT917586 AWP917585:AWP917586 BGL917585:BGL917586 BQH917585:BQH917586 CAD917585:CAD917586 CJZ917585:CJZ917586 CTV917585:CTV917586 DDR917585:DDR917586 DNN917585:DNN917586 DXJ917585:DXJ917586 EHF917585:EHF917586 ERB917585:ERB917586 FAX917585:FAX917586 FKT917585:FKT917586 FUP917585:FUP917586 GEL917585:GEL917586 GOH917585:GOH917586 GYD917585:GYD917586 HHZ917585:HHZ917586 HRV917585:HRV917586 IBR917585:IBR917586 ILN917585:ILN917586 IVJ917585:IVJ917586 JFF917585:JFF917586 JPB917585:JPB917586 JYX917585:JYX917586 KIT917585:KIT917586 KSP917585:KSP917586 LCL917585:LCL917586 LMH917585:LMH917586 LWD917585:LWD917586 MFZ917585:MFZ917586 MPV917585:MPV917586 MZR917585:MZR917586 NJN917585:NJN917586 NTJ917585:NTJ917586 ODF917585:ODF917586 ONB917585:ONB917586 OWX917585:OWX917586 PGT917585:PGT917586 PQP917585:PQP917586 QAL917585:QAL917586 QKH917585:QKH917586 QUD917585:QUD917586 RDZ917585:RDZ917586 RNV917585:RNV917586 RXR917585:RXR917586 SHN917585:SHN917586 SRJ917585:SRJ917586 TBF917585:TBF917586 TLB917585:TLB917586 TUX917585:TUX917586 UET917585:UET917586 UOP917585:UOP917586 UYL917585:UYL917586 VIH917585:VIH917586 VSD917585:VSD917586 WBZ917585:WBZ917586 WLV917585:WLV917586 WVR917585:WVR917586 J983121:J983122 JF983121:JF983122 TB983121:TB983122 ACX983121:ACX983122 AMT983121:AMT983122 AWP983121:AWP983122 BGL983121:BGL983122 BQH983121:BQH983122 CAD983121:CAD983122 CJZ983121:CJZ983122 CTV983121:CTV983122 DDR983121:DDR983122 DNN983121:DNN983122 DXJ983121:DXJ983122 EHF983121:EHF983122 ERB983121:ERB983122 FAX983121:FAX983122 FKT983121:FKT983122 FUP983121:FUP983122 GEL983121:GEL983122 GOH983121:GOH983122 GYD983121:GYD983122 HHZ983121:HHZ983122 HRV983121:HRV983122 IBR983121:IBR983122 ILN983121:ILN983122 IVJ983121:IVJ983122 JFF983121:JFF983122 JPB983121:JPB983122 JYX983121:JYX983122 KIT983121:KIT983122 KSP983121:KSP983122 LCL983121:LCL983122 LMH983121:LMH983122 LWD983121:LWD983122 MFZ983121:MFZ983122 MPV983121:MPV983122 MZR983121:MZR983122 NJN983121:NJN983122 NTJ983121:NTJ983122 ODF983121:ODF983122 ONB983121:ONB983122 OWX983121:OWX983122 PGT983121:PGT983122 PQP983121:PQP983122 QAL983121:QAL983122 QKH983121:QKH983122 QUD983121:QUD983122 RDZ983121:RDZ983122 RNV983121:RNV983122 RXR983121:RXR983122 SHN983121:SHN983122 SRJ983121:SRJ983122 TBF983121:TBF983122 TLB983121:TLB983122 TUX983121:TUX983122 UET983121:UET983122 UOP983121:UOP983122 UYL983121:UYL983122 VIH983121:VIH983122 VSD983121:VSD983122 WBZ983121:WBZ983122 WLV983121:WLV983122 WVR983121:WVR983122"/>
    <dataValidation type="list" allowBlank="1" showInputMessage="1" showErrorMessage="1" promptTitle="Original currency" prompt="Where machines are imported, enter the currency in they will be paid." sqref="K68:K76 JG68:JG76 TC68:TC76 ACY68:ACY76 AMU68:AMU76 AWQ68:AWQ76 BGM68:BGM76 BQI68:BQI76 CAE68:CAE76 CKA68:CKA76 CTW68:CTW76 DDS68:DDS76 DNO68:DNO76 DXK68:DXK76 EHG68:EHG76 ERC68:ERC76 FAY68:FAY76 FKU68:FKU76 FUQ68:FUQ76 GEM68:GEM76 GOI68:GOI76 GYE68:GYE76 HIA68:HIA76 HRW68:HRW76 IBS68:IBS76 ILO68:ILO76 IVK68:IVK76 JFG68:JFG76 JPC68:JPC76 JYY68:JYY76 KIU68:KIU76 KSQ68:KSQ76 LCM68:LCM76 LMI68:LMI76 LWE68:LWE76 MGA68:MGA76 MPW68:MPW76 MZS68:MZS76 NJO68:NJO76 NTK68:NTK76 ODG68:ODG76 ONC68:ONC76 OWY68:OWY76 PGU68:PGU76 PQQ68:PQQ76 QAM68:QAM76 QKI68:QKI76 QUE68:QUE76 REA68:REA76 RNW68:RNW76 RXS68:RXS76 SHO68:SHO76 SRK68:SRK76 TBG68:TBG76 TLC68:TLC76 TUY68:TUY76 UEU68:UEU76 UOQ68:UOQ76 UYM68:UYM76 VII68:VII76 VSE68:VSE76 WCA68:WCA76 WLW68:WLW76 WVS68:WVS76 K65604:K65612 JG65604:JG65612 TC65604:TC65612 ACY65604:ACY65612 AMU65604:AMU65612 AWQ65604:AWQ65612 BGM65604:BGM65612 BQI65604:BQI65612 CAE65604:CAE65612 CKA65604:CKA65612 CTW65604:CTW65612 DDS65604:DDS65612 DNO65604:DNO65612 DXK65604:DXK65612 EHG65604:EHG65612 ERC65604:ERC65612 FAY65604:FAY65612 FKU65604:FKU65612 FUQ65604:FUQ65612 GEM65604:GEM65612 GOI65604:GOI65612 GYE65604:GYE65612 HIA65604:HIA65612 HRW65604:HRW65612 IBS65604:IBS65612 ILO65604:ILO65612 IVK65604:IVK65612 JFG65604:JFG65612 JPC65604:JPC65612 JYY65604:JYY65612 KIU65604:KIU65612 KSQ65604:KSQ65612 LCM65604:LCM65612 LMI65604:LMI65612 LWE65604:LWE65612 MGA65604:MGA65612 MPW65604:MPW65612 MZS65604:MZS65612 NJO65604:NJO65612 NTK65604:NTK65612 ODG65604:ODG65612 ONC65604:ONC65612 OWY65604:OWY65612 PGU65604:PGU65612 PQQ65604:PQQ65612 QAM65604:QAM65612 QKI65604:QKI65612 QUE65604:QUE65612 REA65604:REA65612 RNW65604:RNW65612 RXS65604:RXS65612 SHO65604:SHO65612 SRK65604:SRK65612 TBG65604:TBG65612 TLC65604:TLC65612 TUY65604:TUY65612 UEU65604:UEU65612 UOQ65604:UOQ65612 UYM65604:UYM65612 VII65604:VII65612 VSE65604:VSE65612 WCA65604:WCA65612 WLW65604:WLW65612 WVS65604:WVS65612 K131140:K131148 JG131140:JG131148 TC131140:TC131148 ACY131140:ACY131148 AMU131140:AMU131148 AWQ131140:AWQ131148 BGM131140:BGM131148 BQI131140:BQI131148 CAE131140:CAE131148 CKA131140:CKA131148 CTW131140:CTW131148 DDS131140:DDS131148 DNO131140:DNO131148 DXK131140:DXK131148 EHG131140:EHG131148 ERC131140:ERC131148 FAY131140:FAY131148 FKU131140:FKU131148 FUQ131140:FUQ131148 GEM131140:GEM131148 GOI131140:GOI131148 GYE131140:GYE131148 HIA131140:HIA131148 HRW131140:HRW131148 IBS131140:IBS131148 ILO131140:ILO131148 IVK131140:IVK131148 JFG131140:JFG131148 JPC131140:JPC131148 JYY131140:JYY131148 KIU131140:KIU131148 KSQ131140:KSQ131148 LCM131140:LCM131148 LMI131140:LMI131148 LWE131140:LWE131148 MGA131140:MGA131148 MPW131140:MPW131148 MZS131140:MZS131148 NJO131140:NJO131148 NTK131140:NTK131148 ODG131140:ODG131148 ONC131140:ONC131148 OWY131140:OWY131148 PGU131140:PGU131148 PQQ131140:PQQ131148 QAM131140:QAM131148 QKI131140:QKI131148 QUE131140:QUE131148 REA131140:REA131148 RNW131140:RNW131148 RXS131140:RXS131148 SHO131140:SHO131148 SRK131140:SRK131148 TBG131140:TBG131148 TLC131140:TLC131148 TUY131140:TUY131148 UEU131140:UEU131148 UOQ131140:UOQ131148 UYM131140:UYM131148 VII131140:VII131148 VSE131140:VSE131148 WCA131140:WCA131148 WLW131140:WLW131148 WVS131140:WVS131148 K196676:K196684 JG196676:JG196684 TC196676:TC196684 ACY196676:ACY196684 AMU196676:AMU196684 AWQ196676:AWQ196684 BGM196676:BGM196684 BQI196676:BQI196684 CAE196676:CAE196684 CKA196676:CKA196684 CTW196676:CTW196684 DDS196676:DDS196684 DNO196676:DNO196684 DXK196676:DXK196684 EHG196676:EHG196684 ERC196676:ERC196684 FAY196676:FAY196684 FKU196676:FKU196684 FUQ196676:FUQ196684 GEM196676:GEM196684 GOI196676:GOI196684 GYE196676:GYE196684 HIA196676:HIA196684 HRW196676:HRW196684 IBS196676:IBS196684 ILO196676:ILO196684 IVK196676:IVK196684 JFG196676:JFG196684 JPC196676:JPC196684 JYY196676:JYY196684 KIU196676:KIU196684 KSQ196676:KSQ196684 LCM196676:LCM196684 LMI196676:LMI196684 LWE196676:LWE196684 MGA196676:MGA196684 MPW196676:MPW196684 MZS196676:MZS196684 NJO196676:NJO196684 NTK196676:NTK196684 ODG196676:ODG196684 ONC196676:ONC196684 OWY196676:OWY196684 PGU196676:PGU196684 PQQ196676:PQQ196684 QAM196676:QAM196684 QKI196676:QKI196684 QUE196676:QUE196684 REA196676:REA196684 RNW196676:RNW196684 RXS196676:RXS196684 SHO196676:SHO196684 SRK196676:SRK196684 TBG196676:TBG196684 TLC196676:TLC196684 TUY196676:TUY196684 UEU196676:UEU196684 UOQ196676:UOQ196684 UYM196676:UYM196684 VII196676:VII196684 VSE196676:VSE196684 WCA196676:WCA196684 WLW196676:WLW196684 WVS196676:WVS196684 K262212:K262220 JG262212:JG262220 TC262212:TC262220 ACY262212:ACY262220 AMU262212:AMU262220 AWQ262212:AWQ262220 BGM262212:BGM262220 BQI262212:BQI262220 CAE262212:CAE262220 CKA262212:CKA262220 CTW262212:CTW262220 DDS262212:DDS262220 DNO262212:DNO262220 DXK262212:DXK262220 EHG262212:EHG262220 ERC262212:ERC262220 FAY262212:FAY262220 FKU262212:FKU262220 FUQ262212:FUQ262220 GEM262212:GEM262220 GOI262212:GOI262220 GYE262212:GYE262220 HIA262212:HIA262220 HRW262212:HRW262220 IBS262212:IBS262220 ILO262212:ILO262220 IVK262212:IVK262220 JFG262212:JFG262220 JPC262212:JPC262220 JYY262212:JYY262220 KIU262212:KIU262220 KSQ262212:KSQ262220 LCM262212:LCM262220 LMI262212:LMI262220 LWE262212:LWE262220 MGA262212:MGA262220 MPW262212:MPW262220 MZS262212:MZS262220 NJO262212:NJO262220 NTK262212:NTK262220 ODG262212:ODG262220 ONC262212:ONC262220 OWY262212:OWY262220 PGU262212:PGU262220 PQQ262212:PQQ262220 QAM262212:QAM262220 QKI262212:QKI262220 QUE262212:QUE262220 REA262212:REA262220 RNW262212:RNW262220 RXS262212:RXS262220 SHO262212:SHO262220 SRK262212:SRK262220 TBG262212:TBG262220 TLC262212:TLC262220 TUY262212:TUY262220 UEU262212:UEU262220 UOQ262212:UOQ262220 UYM262212:UYM262220 VII262212:VII262220 VSE262212:VSE262220 WCA262212:WCA262220 WLW262212:WLW262220 WVS262212:WVS262220 K327748:K327756 JG327748:JG327756 TC327748:TC327756 ACY327748:ACY327756 AMU327748:AMU327756 AWQ327748:AWQ327756 BGM327748:BGM327756 BQI327748:BQI327756 CAE327748:CAE327756 CKA327748:CKA327756 CTW327748:CTW327756 DDS327748:DDS327756 DNO327748:DNO327756 DXK327748:DXK327756 EHG327748:EHG327756 ERC327748:ERC327756 FAY327748:FAY327756 FKU327748:FKU327756 FUQ327748:FUQ327756 GEM327748:GEM327756 GOI327748:GOI327756 GYE327748:GYE327756 HIA327748:HIA327756 HRW327748:HRW327756 IBS327748:IBS327756 ILO327748:ILO327756 IVK327748:IVK327756 JFG327748:JFG327756 JPC327748:JPC327756 JYY327748:JYY327756 KIU327748:KIU327756 KSQ327748:KSQ327756 LCM327748:LCM327756 LMI327748:LMI327756 LWE327748:LWE327756 MGA327748:MGA327756 MPW327748:MPW327756 MZS327748:MZS327756 NJO327748:NJO327756 NTK327748:NTK327756 ODG327748:ODG327756 ONC327748:ONC327756 OWY327748:OWY327756 PGU327748:PGU327756 PQQ327748:PQQ327756 QAM327748:QAM327756 QKI327748:QKI327756 QUE327748:QUE327756 REA327748:REA327756 RNW327748:RNW327756 RXS327748:RXS327756 SHO327748:SHO327756 SRK327748:SRK327756 TBG327748:TBG327756 TLC327748:TLC327756 TUY327748:TUY327756 UEU327748:UEU327756 UOQ327748:UOQ327756 UYM327748:UYM327756 VII327748:VII327756 VSE327748:VSE327756 WCA327748:WCA327756 WLW327748:WLW327756 WVS327748:WVS327756 K393284:K393292 JG393284:JG393292 TC393284:TC393292 ACY393284:ACY393292 AMU393284:AMU393292 AWQ393284:AWQ393292 BGM393284:BGM393292 BQI393284:BQI393292 CAE393284:CAE393292 CKA393284:CKA393292 CTW393284:CTW393292 DDS393284:DDS393292 DNO393284:DNO393292 DXK393284:DXK393292 EHG393284:EHG393292 ERC393284:ERC393292 FAY393284:FAY393292 FKU393284:FKU393292 FUQ393284:FUQ393292 GEM393284:GEM393292 GOI393284:GOI393292 GYE393284:GYE393292 HIA393284:HIA393292 HRW393284:HRW393292 IBS393284:IBS393292 ILO393284:ILO393292 IVK393284:IVK393292 JFG393284:JFG393292 JPC393284:JPC393292 JYY393284:JYY393292 KIU393284:KIU393292 KSQ393284:KSQ393292 LCM393284:LCM393292 LMI393284:LMI393292 LWE393284:LWE393292 MGA393284:MGA393292 MPW393284:MPW393292 MZS393284:MZS393292 NJO393284:NJO393292 NTK393284:NTK393292 ODG393284:ODG393292 ONC393284:ONC393292 OWY393284:OWY393292 PGU393284:PGU393292 PQQ393284:PQQ393292 QAM393284:QAM393292 QKI393284:QKI393292 QUE393284:QUE393292 REA393284:REA393292 RNW393284:RNW393292 RXS393284:RXS393292 SHO393284:SHO393292 SRK393284:SRK393292 TBG393284:TBG393292 TLC393284:TLC393292 TUY393284:TUY393292 UEU393284:UEU393292 UOQ393284:UOQ393292 UYM393284:UYM393292 VII393284:VII393292 VSE393284:VSE393292 WCA393284:WCA393292 WLW393284:WLW393292 WVS393284:WVS393292 K458820:K458828 JG458820:JG458828 TC458820:TC458828 ACY458820:ACY458828 AMU458820:AMU458828 AWQ458820:AWQ458828 BGM458820:BGM458828 BQI458820:BQI458828 CAE458820:CAE458828 CKA458820:CKA458828 CTW458820:CTW458828 DDS458820:DDS458828 DNO458820:DNO458828 DXK458820:DXK458828 EHG458820:EHG458828 ERC458820:ERC458828 FAY458820:FAY458828 FKU458820:FKU458828 FUQ458820:FUQ458828 GEM458820:GEM458828 GOI458820:GOI458828 GYE458820:GYE458828 HIA458820:HIA458828 HRW458820:HRW458828 IBS458820:IBS458828 ILO458820:ILO458828 IVK458820:IVK458828 JFG458820:JFG458828 JPC458820:JPC458828 JYY458820:JYY458828 KIU458820:KIU458828 KSQ458820:KSQ458828 LCM458820:LCM458828 LMI458820:LMI458828 LWE458820:LWE458828 MGA458820:MGA458828 MPW458820:MPW458828 MZS458820:MZS458828 NJO458820:NJO458828 NTK458820:NTK458828 ODG458820:ODG458828 ONC458820:ONC458828 OWY458820:OWY458828 PGU458820:PGU458828 PQQ458820:PQQ458828 QAM458820:QAM458828 QKI458820:QKI458828 QUE458820:QUE458828 REA458820:REA458828 RNW458820:RNW458828 RXS458820:RXS458828 SHO458820:SHO458828 SRK458820:SRK458828 TBG458820:TBG458828 TLC458820:TLC458828 TUY458820:TUY458828 UEU458820:UEU458828 UOQ458820:UOQ458828 UYM458820:UYM458828 VII458820:VII458828 VSE458820:VSE458828 WCA458820:WCA458828 WLW458820:WLW458828 WVS458820:WVS458828 K524356:K524364 JG524356:JG524364 TC524356:TC524364 ACY524356:ACY524364 AMU524356:AMU524364 AWQ524356:AWQ524364 BGM524356:BGM524364 BQI524356:BQI524364 CAE524356:CAE524364 CKA524356:CKA524364 CTW524356:CTW524364 DDS524356:DDS524364 DNO524356:DNO524364 DXK524356:DXK524364 EHG524356:EHG524364 ERC524356:ERC524364 FAY524356:FAY524364 FKU524356:FKU524364 FUQ524356:FUQ524364 GEM524356:GEM524364 GOI524356:GOI524364 GYE524356:GYE524364 HIA524356:HIA524364 HRW524356:HRW524364 IBS524356:IBS524364 ILO524356:ILO524364 IVK524356:IVK524364 JFG524356:JFG524364 JPC524356:JPC524364 JYY524356:JYY524364 KIU524356:KIU524364 KSQ524356:KSQ524364 LCM524356:LCM524364 LMI524356:LMI524364 LWE524356:LWE524364 MGA524356:MGA524364 MPW524356:MPW524364 MZS524356:MZS524364 NJO524356:NJO524364 NTK524356:NTK524364 ODG524356:ODG524364 ONC524356:ONC524364 OWY524356:OWY524364 PGU524356:PGU524364 PQQ524356:PQQ524364 QAM524356:QAM524364 QKI524356:QKI524364 QUE524356:QUE524364 REA524356:REA524364 RNW524356:RNW524364 RXS524356:RXS524364 SHO524356:SHO524364 SRK524356:SRK524364 TBG524356:TBG524364 TLC524356:TLC524364 TUY524356:TUY524364 UEU524356:UEU524364 UOQ524356:UOQ524364 UYM524356:UYM524364 VII524356:VII524364 VSE524356:VSE524364 WCA524356:WCA524364 WLW524356:WLW524364 WVS524356:WVS524364 K589892:K589900 JG589892:JG589900 TC589892:TC589900 ACY589892:ACY589900 AMU589892:AMU589900 AWQ589892:AWQ589900 BGM589892:BGM589900 BQI589892:BQI589900 CAE589892:CAE589900 CKA589892:CKA589900 CTW589892:CTW589900 DDS589892:DDS589900 DNO589892:DNO589900 DXK589892:DXK589900 EHG589892:EHG589900 ERC589892:ERC589900 FAY589892:FAY589900 FKU589892:FKU589900 FUQ589892:FUQ589900 GEM589892:GEM589900 GOI589892:GOI589900 GYE589892:GYE589900 HIA589892:HIA589900 HRW589892:HRW589900 IBS589892:IBS589900 ILO589892:ILO589900 IVK589892:IVK589900 JFG589892:JFG589900 JPC589892:JPC589900 JYY589892:JYY589900 KIU589892:KIU589900 KSQ589892:KSQ589900 LCM589892:LCM589900 LMI589892:LMI589900 LWE589892:LWE589900 MGA589892:MGA589900 MPW589892:MPW589900 MZS589892:MZS589900 NJO589892:NJO589900 NTK589892:NTK589900 ODG589892:ODG589900 ONC589892:ONC589900 OWY589892:OWY589900 PGU589892:PGU589900 PQQ589892:PQQ589900 QAM589892:QAM589900 QKI589892:QKI589900 QUE589892:QUE589900 REA589892:REA589900 RNW589892:RNW589900 RXS589892:RXS589900 SHO589892:SHO589900 SRK589892:SRK589900 TBG589892:TBG589900 TLC589892:TLC589900 TUY589892:TUY589900 UEU589892:UEU589900 UOQ589892:UOQ589900 UYM589892:UYM589900 VII589892:VII589900 VSE589892:VSE589900 WCA589892:WCA589900 WLW589892:WLW589900 WVS589892:WVS589900 K655428:K655436 JG655428:JG655436 TC655428:TC655436 ACY655428:ACY655436 AMU655428:AMU655436 AWQ655428:AWQ655436 BGM655428:BGM655436 BQI655428:BQI655436 CAE655428:CAE655436 CKA655428:CKA655436 CTW655428:CTW655436 DDS655428:DDS655436 DNO655428:DNO655436 DXK655428:DXK655436 EHG655428:EHG655436 ERC655428:ERC655436 FAY655428:FAY655436 FKU655428:FKU655436 FUQ655428:FUQ655436 GEM655428:GEM655436 GOI655428:GOI655436 GYE655428:GYE655436 HIA655428:HIA655436 HRW655428:HRW655436 IBS655428:IBS655436 ILO655428:ILO655436 IVK655428:IVK655436 JFG655428:JFG655436 JPC655428:JPC655436 JYY655428:JYY655436 KIU655428:KIU655436 KSQ655428:KSQ655436 LCM655428:LCM655436 LMI655428:LMI655436 LWE655428:LWE655436 MGA655428:MGA655436 MPW655428:MPW655436 MZS655428:MZS655436 NJO655428:NJO655436 NTK655428:NTK655436 ODG655428:ODG655436 ONC655428:ONC655436 OWY655428:OWY655436 PGU655428:PGU655436 PQQ655428:PQQ655436 QAM655428:QAM655436 QKI655428:QKI655436 QUE655428:QUE655436 REA655428:REA655436 RNW655428:RNW655436 RXS655428:RXS655436 SHO655428:SHO655436 SRK655428:SRK655436 TBG655428:TBG655436 TLC655428:TLC655436 TUY655428:TUY655436 UEU655428:UEU655436 UOQ655428:UOQ655436 UYM655428:UYM655436 VII655428:VII655436 VSE655428:VSE655436 WCA655428:WCA655436 WLW655428:WLW655436 WVS655428:WVS655436 K720964:K720972 JG720964:JG720972 TC720964:TC720972 ACY720964:ACY720972 AMU720964:AMU720972 AWQ720964:AWQ720972 BGM720964:BGM720972 BQI720964:BQI720972 CAE720964:CAE720972 CKA720964:CKA720972 CTW720964:CTW720972 DDS720964:DDS720972 DNO720964:DNO720972 DXK720964:DXK720972 EHG720964:EHG720972 ERC720964:ERC720972 FAY720964:FAY720972 FKU720964:FKU720972 FUQ720964:FUQ720972 GEM720964:GEM720972 GOI720964:GOI720972 GYE720964:GYE720972 HIA720964:HIA720972 HRW720964:HRW720972 IBS720964:IBS720972 ILO720964:ILO720972 IVK720964:IVK720972 JFG720964:JFG720972 JPC720964:JPC720972 JYY720964:JYY720972 KIU720964:KIU720972 KSQ720964:KSQ720972 LCM720964:LCM720972 LMI720964:LMI720972 LWE720964:LWE720972 MGA720964:MGA720972 MPW720964:MPW720972 MZS720964:MZS720972 NJO720964:NJO720972 NTK720964:NTK720972 ODG720964:ODG720972 ONC720964:ONC720972 OWY720964:OWY720972 PGU720964:PGU720972 PQQ720964:PQQ720972 QAM720964:QAM720972 QKI720964:QKI720972 QUE720964:QUE720972 REA720964:REA720972 RNW720964:RNW720972 RXS720964:RXS720972 SHO720964:SHO720972 SRK720964:SRK720972 TBG720964:TBG720972 TLC720964:TLC720972 TUY720964:TUY720972 UEU720964:UEU720972 UOQ720964:UOQ720972 UYM720964:UYM720972 VII720964:VII720972 VSE720964:VSE720972 WCA720964:WCA720972 WLW720964:WLW720972 WVS720964:WVS720972 K786500:K786508 JG786500:JG786508 TC786500:TC786508 ACY786500:ACY786508 AMU786500:AMU786508 AWQ786500:AWQ786508 BGM786500:BGM786508 BQI786500:BQI786508 CAE786500:CAE786508 CKA786500:CKA786508 CTW786500:CTW786508 DDS786500:DDS786508 DNO786500:DNO786508 DXK786500:DXK786508 EHG786500:EHG786508 ERC786500:ERC786508 FAY786500:FAY786508 FKU786500:FKU786508 FUQ786500:FUQ786508 GEM786500:GEM786508 GOI786500:GOI786508 GYE786500:GYE786508 HIA786500:HIA786508 HRW786500:HRW786508 IBS786500:IBS786508 ILO786500:ILO786508 IVK786500:IVK786508 JFG786500:JFG786508 JPC786500:JPC786508 JYY786500:JYY786508 KIU786500:KIU786508 KSQ786500:KSQ786508 LCM786500:LCM786508 LMI786500:LMI786508 LWE786500:LWE786508 MGA786500:MGA786508 MPW786500:MPW786508 MZS786500:MZS786508 NJO786500:NJO786508 NTK786500:NTK786508 ODG786500:ODG786508 ONC786500:ONC786508 OWY786500:OWY786508 PGU786500:PGU786508 PQQ786500:PQQ786508 QAM786500:QAM786508 QKI786500:QKI786508 QUE786500:QUE786508 REA786500:REA786508 RNW786500:RNW786508 RXS786500:RXS786508 SHO786500:SHO786508 SRK786500:SRK786508 TBG786500:TBG786508 TLC786500:TLC786508 TUY786500:TUY786508 UEU786500:UEU786508 UOQ786500:UOQ786508 UYM786500:UYM786508 VII786500:VII786508 VSE786500:VSE786508 WCA786500:WCA786508 WLW786500:WLW786508 WVS786500:WVS786508 K852036:K852044 JG852036:JG852044 TC852036:TC852044 ACY852036:ACY852044 AMU852036:AMU852044 AWQ852036:AWQ852044 BGM852036:BGM852044 BQI852036:BQI852044 CAE852036:CAE852044 CKA852036:CKA852044 CTW852036:CTW852044 DDS852036:DDS852044 DNO852036:DNO852044 DXK852036:DXK852044 EHG852036:EHG852044 ERC852036:ERC852044 FAY852036:FAY852044 FKU852036:FKU852044 FUQ852036:FUQ852044 GEM852036:GEM852044 GOI852036:GOI852044 GYE852036:GYE852044 HIA852036:HIA852044 HRW852036:HRW852044 IBS852036:IBS852044 ILO852036:ILO852044 IVK852036:IVK852044 JFG852036:JFG852044 JPC852036:JPC852044 JYY852036:JYY852044 KIU852036:KIU852044 KSQ852036:KSQ852044 LCM852036:LCM852044 LMI852036:LMI852044 LWE852036:LWE852044 MGA852036:MGA852044 MPW852036:MPW852044 MZS852036:MZS852044 NJO852036:NJO852044 NTK852036:NTK852044 ODG852036:ODG852044 ONC852036:ONC852044 OWY852036:OWY852044 PGU852036:PGU852044 PQQ852036:PQQ852044 QAM852036:QAM852044 QKI852036:QKI852044 QUE852036:QUE852044 REA852036:REA852044 RNW852036:RNW852044 RXS852036:RXS852044 SHO852036:SHO852044 SRK852036:SRK852044 TBG852036:TBG852044 TLC852036:TLC852044 TUY852036:TUY852044 UEU852036:UEU852044 UOQ852036:UOQ852044 UYM852036:UYM852044 VII852036:VII852044 VSE852036:VSE852044 WCA852036:WCA852044 WLW852036:WLW852044 WVS852036:WVS852044 K917572:K917580 JG917572:JG917580 TC917572:TC917580 ACY917572:ACY917580 AMU917572:AMU917580 AWQ917572:AWQ917580 BGM917572:BGM917580 BQI917572:BQI917580 CAE917572:CAE917580 CKA917572:CKA917580 CTW917572:CTW917580 DDS917572:DDS917580 DNO917572:DNO917580 DXK917572:DXK917580 EHG917572:EHG917580 ERC917572:ERC917580 FAY917572:FAY917580 FKU917572:FKU917580 FUQ917572:FUQ917580 GEM917572:GEM917580 GOI917572:GOI917580 GYE917572:GYE917580 HIA917572:HIA917580 HRW917572:HRW917580 IBS917572:IBS917580 ILO917572:ILO917580 IVK917572:IVK917580 JFG917572:JFG917580 JPC917572:JPC917580 JYY917572:JYY917580 KIU917572:KIU917580 KSQ917572:KSQ917580 LCM917572:LCM917580 LMI917572:LMI917580 LWE917572:LWE917580 MGA917572:MGA917580 MPW917572:MPW917580 MZS917572:MZS917580 NJO917572:NJO917580 NTK917572:NTK917580 ODG917572:ODG917580 ONC917572:ONC917580 OWY917572:OWY917580 PGU917572:PGU917580 PQQ917572:PQQ917580 QAM917572:QAM917580 QKI917572:QKI917580 QUE917572:QUE917580 REA917572:REA917580 RNW917572:RNW917580 RXS917572:RXS917580 SHO917572:SHO917580 SRK917572:SRK917580 TBG917572:TBG917580 TLC917572:TLC917580 TUY917572:TUY917580 UEU917572:UEU917580 UOQ917572:UOQ917580 UYM917572:UYM917580 VII917572:VII917580 VSE917572:VSE917580 WCA917572:WCA917580 WLW917572:WLW917580 WVS917572:WVS917580 K983108:K983116 JG983108:JG983116 TC983108:TC983116 ACY983108:ACY983116 AMU983108:AMU983116 AWQ983108:AWQ983116 BGM983108:BGM983116 BQI983108:BQI983116 CAE983108:CAE983116 CKA983108:CKA983116 CTW983108:CTW983116 DDS983108:DDS983116 DNO983108:DNO983116 DXK983108:DXK983116 EHG983108:EHG983116 ERC983108:ERC983116 FAY983108:FAY983116 FKU983108:FKU983116 FUQ983108:FUQ983116 GEM983108:GEM983116 GOI983108:GOI983116 GYE983108:GYE983116 HIA983108:HIA983116 HRW983108:HRW983116 IBS983108:IBS983116 ILO983108:ILO983116 IVK983108:IVK983116 JFG983108:JFG983116 JPC983108:JPC983116 JYY983108:JYY983116 KIU983108:KIU983116 KSQ983108:KSQ983116 LCM983108:LCM983116 LMI983108:LMI983116 LWE983108:LWE983116 MGA983108:MGA983116 MPW983108:MPW983116 MZS983108:MZS983116 NJO983108:NJO983116 NTK983108:NTK983116 ODG983108:ODG983116 ONC983108:ONC983116 OWY983108:OWY983116 PGU983108:PGU983116 PQQ983108:PQQ983116 QAM983108:QAM983116 QKI983108:QKI983116 QUE983108:QUE983116 REA983108:REA983116 RNW983108:RNW983116 RXS983108:RXS983116 SHO983108:SHO983116 SRK983108:SRK983116 TBG983108:TBG983116 TLC983108:TLC983116 TUY983108:TUY983116 UEU983108:UEU983116 UOQ983108:UOQ983116 UYM983108:UYM983116 VII983108:VII983116 VSE983108:VSE983116 WCA983108:WCA983116 WLW983108:WLW983116 WVS983108:WVS983116 K81:K86 JG81:JG86 TC81:TC86 ACY81:ACY86 AMU81:AMU86 AWQ81:AWQ86 BGM81:BGM86 BQI81:BQI86 CAE81:CAE86 CKA81:CKA86 CTW81:CTW86 DDS81:DDS86 DNO81:DNO86 DXK81:DXK86 EHG81:EHG86 ERC81:ERC86 FAY81:FAY86 FKU81:FKU86 FUQ81:FUQ86 GEM81:GEM86 GOI81:GOI86 GYE81:GYE86 HIA81:HIA86 HRW81:HRW86 IBS81:IBS86 ILO81:ILO86 IVK81:IVK86 JFG81:JFG86 JPC81:JPC86 JYY81:JYY86 KIU81:KIU86 KSQ81:KSQ86 LCM81:LCM86 LMI81:LMI86 LWE81:LWE86 MGA81:MGA86 MPW81:MPW86 MZS81:MZS86 NJO81:NJO86 NTK81:NTK86 ODG81:ODG86 ONC81:ONC86 OWY81:OWY86 PGU81:PGU86 PQQ81:PQQ86 QAM81:QAM86 QKI81:QKI86 QUE81:QUE86 REA81:REA86 RNW81:RNW86 RXS81:RXS86 SHO81:SHO86 SRK81:SRK86 TBG81:TBG86 TLC81:TLC86 TUY81:TUY86 UEU81:UEU86 UOQ81:UOQ86 UYM81:UYM86 VII81:VII86 VSE81:VSE86 WCA81:WCA86 WLW81:WLW86 WVS81:WVS86 K65617:K65622 JG65617:JG65622 TC65617:TC65622 ACY65617:ACY65622 AMU65617:AMU65622 AWQ65617:AWQ65622 BGM65617:BGM65622 BQI65617:BQI65622 CAE65617:CAE65622 CKA65617:CKA65622 CTW65617:CTW65622 DDS65617:DDS65622 DNO65617:DNO65622 DXK65617:DXK65622 EHG65617:EHG65622 ERC65617:ERC65622 FAY65617:FAY65622 FKU65617:FKU65622 FUQ65617:FUQ65622 GEM65617:GEM65622 GOI65617:GOI65622 GYE65617:GYE65622 HIA65617:HIA65622 HRW65617:HRW65622 IBS65617:IBS65622 ILO65617:ILO65622 IVK65617:IVK65622 JFG65617:JFG65622 JPC65617:JPC65622 JYY65617:JYY65622 KIU65617:KIU65622 KSQ65617:KSQ65622 LCM65617:LCM65622 LMI65617:LMI65622 LWE65617:LWE65622 MGA65617:MGA65622 MPW65617:MPW65622 MZS65617:MZS65622 NJO65617:NJO65622 NTK65617:NTK65622 ODG65617:ODG65622 ONC65617:ONC65622 OWY65617:OWY65622 PGU65617:PGU65622 PQQ65617:PQQ65622 QAM65617:QAM65622 QKI65617:QKI65622 QUE65617:QUE65622 REA65617:REA65622 RNW65617:RNW65622 RXS65617:RXS65622 SHO65617:SHO65622 SRK65617:SRK65622 TBG65617:TBG65622 TLC65617:TLC65622 TUY65617:TUY65622 UEU65617:UEU65622 UOQ65617:UOQ65622 UYM65617:UYM65622 VII65617:VII65622 VSE65617:VSE65622 WCA65617:WCA65622 WLW65617:WLW65622 WVS65617:WVS65622 K131153:K131158 JG131153:JG131158 TC131153:TC131158 ACY131153:ACY131158 AMU131153:AMU131158 AWQ131153:AWQ131158 BGM131153:BGM131158 BQI131153:BQI131158 CAE131153:CAE131158 CKA131153:CKA131158 CTW131153:CTW131158 DDS131153:DDS131158 DNO131153:DNO131158 DXK131153:DXK131158 EHG131153:EHG131158 ERC131153:ERC131158 FAY131153:FAY131158 FKU131153:FKU131158 FUQ131153:FUQ131158 GEM131153:GEM131158 GOI131153:GOI131158 GYE131153:GYE131158 HIA131153:HIA131158 HRW131153:HRW131158 IBS131153:IBS131158 ILO131153:ILO131158 IVK131153:IVK131158 JFG131153:JFG131158 JPC131153:JPC131158 JYY131153:JYY131158 KIU131153:KIU131158 KSQ131153:KSQ131158 LCM131153:LCM131158 LMI131153:LMI131158 LWE131153:LWE131158 MGA131153:MGA131158 MPW131153:MPW131158 MZS131153:MZS131158 NJO131153:NJO131158 NTK131153:NTK131158 ODG131153:ODG131158 ONC131153:ONC131158 OWY131153:OWY131158 PGU131153:PGU131158 PQQ131153:PQQ131158 QAM131153:QAM131158 QKI131153:QKI131158 QUE131153:QUE131158 REA131153:REA131158 RNW131153:RNW131158 RXS131153:RXS131158 SHO131153:SHO131158 SRK131153:SRK131158 TBG131153:TBG131158 TLC131153:TLC131158 TUY131153:TUY131158 UEU131153:UEU131158 UOQ131153:UOQ131158 UYM131153:UYM131158 VII131153:VII131158 VSE131153:VSE131158 WCA131153:WCA131158 WLW131153:WLW131158 WVS131153:WVS131158 K196689:K196694 JG196689:JG196694 TC196689:TC196694 ACY196689:ACY196694 AMU196689:AMU196694 AWQ196689:AWQ196694 BGM196689:BGM196694 BQI196689:BQI196694 CAE196689:CAE196694 CKA196689:CKA196694 CTW196689:CTW196694 DDS196689:DDS196694 DNO196689:DNO196694 DXK196689:DXK196694 EHG196689:EHG196694 ERC196689:ERC196694 FAY196689:FAY196694 FKU196689:FKU196694 FUQ196689:FUQ196694 GEM196689:GEM196694 GOI196689:GOI196694 GYE196689:GYE196694 HIA196689:HIA196694 HRW196689:HRW196694 IBS196689:IBS196694 ILO196689:ILO196694 IVK196689:IVK196694 JFG196689:JFG196694 JPC196689:JPC196694 JYY196689:JYY196694 KIU196689:KIU196694 KSQ196689:KSQ196694 LCM196689:LCM196694 LMI196689:LMI196694 LWE196689:LWE196694 MGA196689:MGA196694 MPW196689:MPW196694 MZS196689:MZS196694 NJO196689:NJO196694 NTK196689:NTK196694 ODG196689:ODG196694 ONC196689:ONC196694 OWY196689:OWY196694 PGU196689:PGU196694 PQQ196689:PQQ196694 QAM196689:QAM196694 QKI196689:QKI196694 QUE196689:QUE196694 REA196689:REA196694 RNW196689:RNW196694 RXS196689:RXS196694 SHO196689:SHO196694 SRK196689:SRK196694 TBG196689:TBG196694 TLC196689:TLC196694 TUY196689:TUY196694 UEU196689:UEU196694 UOQ196689:UOQ196694 UYM196689:UYM196694 VII196689:VII196694 VSE196689:VSE196694 WCA196689:WCA196694 WLW196689:WLW196694 WVS196689:WVS196694 K262225:K262230 JG262225:JG262230 TC262225:TC262230 ACY262225:ACY262230 AMU262225:AMU262230 AWQ262225:AWQ262230 BGM262225:BGM262230 BQI262225:BQI262230 CAE262225:CAE262230 CKA262225:CKA262230 CTW262225:CTW262230 DDS262225:DDS262230 DNO262225:DNO262230 DXK262225:DXK262230 EHG262225:EHG262230 ERC262225:ERC262230 FAY262225:FAY262230 FKU262225:FKU262230 FUQ262225:FUQ262230 GEM262225:GEM262230 GOI262225:GOI262230 GYE262225:GYE262230 HIA262225:HIA262230 HRW262225:HRW262230 IBS262225:IBS262230 ILO262225:ILO262230 IVK262225:IVK262230 JFG262225:JFG262230 JPC262225:JPC262230 JYY262225:JYY262230 KIU262225:KIU262230 KSQ262225:KSQ262230 LCM262225:LCM262230 LMI262225:LMI262230 LWE262225:LWE262230 MGA262225:MGA262230 MPW262225:MPW262230 MZS262225:MZS262230 NJO262225:NJO262230 NTK262225:NTK262230 ODG262225:ODG262230 ONC262225:ONC262230 OWY262225:OWY262230 PGU262225:PGU262230 PQQ262225:PQQ262230 QAM262225:QAM262230 QKI262225:QKI262230 QUE262225:QUE262230 REA262225:REA262230 RNW262225:RNW262230 RXS262225:RXS262230 SHO262225:SHO262230 SRK262225:SRK262230 TBG262225:TBG262230 TLC262225:TLC262230 TUY262225:TUY262230 UEU262225:UEU262230 UOQ262225:UOQ262230 UYM262225:UYM262230 VII262225:VII262230 VSE262225:VSE262230 WCA262225:WCA262230 WLW262225:WLW262230 WVS262225:WVS262230 K327761:K327766 JG327761:JG327766 TC327761:TC327766 ACY327761:ACY327766 AMU327761:AMU327766 AWQ327761:AWQ327766 BGM327761:BGM327766 BQI327761:BQI327766 CAE327761:CAE327766 CKA327761:CKA327766 CTW327761:CTW327766 DDS327761:DDS327766 DNO327761:DNO327766 DXK327761:DXK327766 EHG327761:EHG327766 ERC327761:ERC327766 FAY327761:FAY327766 FKU327761:FKU327766 FUQ327761:FUQ327766 GEM327761:GEM327766 GOI327761:GOI327766 GYE327761:GYE327766 HIA327761:HIA327766 HRW327761:HRW327766 IBS327761:IBS327766 ILO327761:ILO327766 IVK327761:IVK327766 JFG327761:JFG327766 JPC327761:JPC327766 JYY327761:JYY327766 KIU327761:KIU327766 KSQ327761:KSQ327766 LCM327761:LCM327766 LMI327761:LMI327766 LWE327761:LWE327766 MGA327761:MGA327766 MPW327761:MPW327766 MZS327761:MZS327766 NJO327761:NJO327766 NTK327761:NTK327766 ODG327761:ODG327766 ONC327761:ONC327766 OWY327761:OWY327766 PGU327761:PGU327766 PQQ327761:PQQ327766 QAM327761:QAM327766 QKI327761:QKI327766 QUE327761:QUE327766 REA327761:REA327766 RNW327761:RNW327766 RXS327761:RXS327766 SHO327761:SHO327766 SRK327761:SRK327766 TBG327761:TBG327766 TLC327761:TLC327766 TUY327761:TUY327766 UEU327761:UEU327766 UOQ327761:UOQ327766 UYM327761:UYM327766 VII327761:VII327766 VSE327761:VSE327766 WCA327761:WCA327766 WLW327761:WLW327766 WVS327761:WVS327766 K393297:K393302 JG393297:JG393302 TC393297:TC393302 ACY393297:ACY393302 AMU393297:AMU393302 AWQ393297:AWQ393302 BGM393297:BGM393302 BQI393297:BQI393302 CAE393297:CAE393302 CKA393297:CKA393302 CTW393297:CTW393302 DDS393297:DDS393302 DNO393297:DNO393302 DXK393297:DXK393302 EHG393297:EHG393302 ERC393297:ERC393302 FAY393297:FAY393302 FKU393297:FKU393302 FUQ393297:FUQ393302 GEM393297:GEM393302 GOI393297:GOI393302 GYE393297:GYE393302 HIA393297:HIA393302 HRW393297:HRW393302 IBS393297:IBS393302 ILO393297:ILO393302 IVK393297:IVK393302 JFG393297:JFG393302 JPC393297:JPC393302 JYY393297:JYY393302 KIU393297:KIU393302 KSQ393297:KSQ393302 LCM393297:LCM393302 LMI393297:LMI393302 LWE393297:LWE393302 MGA393297:MGA393302 MPW393297:MPW393302 MZS393297:MZS393302 NJO393297:NJO393302 NTK393297:NTK393302 ODG393297:ODG393302 ONC393297:ONC393302 OWY393297:OWY393302 PGU393297:PGU393302 PQQ393297:PQQ393302 QAM393297:QAM393302 QKI393297:QKI393302 QUE393297:QUE393302 REA393297:REA393302 RNW393297:RNW393302 RXS393297:RXS393302 SHO393297:SHO393302 SRK393297:SRK393302 TBG393297:TBG393302 TLC393297:TLC393302 TUY393297:TUY393302 UEU393297:UEU393302 UOQ393297:UOQ393302 UYM393297:UYM393302 VII393297:VII393302 VSE393297:VSE393302 WCA393297:WCA393302 WLW393297:WLW393302 WVS393297:WVS393302 K458833:K458838 JG458833:JG458838 TC458833:TC458838 ACY458833:ACY458838 AMU458833:AMU458838 AWQ458833:AWQ458838 BGM458833:BGM458838 BQI458833:BQI458838 CAE458833:CAE458838 CKA458833:CKA458838 CTW458833:CTW458838 DDS458833:DDS458838 DNO458833:DNO458838 DXK458833:DXK458838 EHG458833:EHG458838 ERC458833:ERC458838 FAY458833:FAY458838 FKU458833:FKU458838 FUQ458833:FUQ458838 GEM458833:GEM458838 GOI458833:GOI458838 GYE458833:GYE458838 HIA458833:HIA458838 HRW458833:HRW458838 IBS458833:IBS458838 ILO458833:ILO458838 IVK458833:IVK458838 JFG458833:JFG458838 JPC458833:JPC458838 JYY458833:JYY458838 KIU458833:KIU458838 KSQ458833:KSQ458838 LCM458833:LCM458838 LMI458833:LMI458838 LWE458833:LWE458838 MGA458833:MGA458838 MPW458833:MPW458838 MZS458833:MZS458838 NJO458833:NJO458838 NTK458833:NTK458838 ODG458833:ODG458838 ONC458833:ONC458838 OWY458833:OWY458838 PGU458833:PGU458838 PQQ458833:PQQ458838 QAM458833:QAM458838 QKI458833:QKI458838 QUE458833:QUE458838 REA458833:REA458838 RNW458833:RNW458838 RXS458833:RXS458838 SHO458833:SHO458838 SRK458833:SRK458838 TBG458833:TBG458838 TLC458833:TLC458838 TUY458833:TUY458838 UEU458833:UEU458838 UOQ458833:UOQ458838 UYM458833:UYM458838 VII458833:VII458838 VSE458833:VSE458838 WCA458833:WCA458838 WLW458833:WLW458838 WVS458833:WVS458838 K524369:K524374 JG524369:JG524374 TC524369:TC524374 ACY524369:ACY524374 AMU524369:AMU524374 AWQ524369:AWQ524374 BGM524369:BGM524374 BQI524369:BQI524374 CAE524369:CAE524374 CKA524369:CKA524374 CTW524369:CTW524374 DDS524369:DDS524374 DNO524369:DNO524374 DXK524369:DXK524374 EHG524369:EHG524374 ERC524369:ERC524374 FAY524369:FAY524374 FKU524369:FKU524374 FUQ524369:FUQ524374 GEM524369:GEM524374 GOI524369:GOI524374 GYE524369:GYE524374 HIA524369:HIA524374 HRW524369:HRW524374 IBS524369:IBS524374 ILO524369:ILO524374 IVK524369:IVK524374 JFG524369:JFG524374 JPC524369:JPC524374 JYY524369:JYY524374 KIU524369:KIU524374 KSQ524369:KSQ524374 LCM524369:LCM524374 LMI524369:LMI524374 LWE524369:LWE524374 MGA524369:MGA524374 MPW524369:MPW524374 MZS524369:MZS524374 NJO524369:NJO524374 NTK524369:NTK524374 ODG524369:ODG524374 ONC524369:ONC524374 OWY524369:OWY524374 PGU524369:PGU524374 PQQ524369:PQQ524374 QAM524369:QAM524374 QKI524369:QKI524374 QUE524369:QUE524374 REA524369:REA524374 RNW524369:RNW524374 RXS524369:RXS524374 SHO524369:SHO524374 SRK524369:SRK524374 TBG524369:TBG524374 TLC524369:TLC524374 TUY524369:TUY524374 UEU524369:UEU524374 UOQ524369:UOQ524374 UYM524369:UYM524374 VII524369:VII524374 VSE524369:VSE524374 WCA524369:WCA524374 WLW524369:WLW524374 WVS524369:WVS524374 K589905:K589910 JG589905:JG589910 TC589905:TC589910 ACY589905:ACY589910 AMU589905:AMU589910 AWQ589905:AWQ589910 BGM589905:BGM589910 BQI589905:BQI589910 CAE589905:CAE589910 CKA589905:CKA589910 CTW589905:CTW589910 DDS589905:DDS589910 DNO589905:DNO589910 DXK589905:DXK589910 EHG589905:EHG589910 ERC589905:ERC589910 FAY589905:FAY589910 FKU589905:FKU589910 FUQ589905:FUQ589910 GEM589905:GEM589910 GOI589905:GOI589910 GYE589905:GYE589910 HIA589905:HIA589910 HRW589905:HRW589910 IBS589905:IBS589910 ILO589905:ILO589910 IVK589905:IVK589910 JFG589905:JFG589910 JPC589905:JPC589910 JYY589905:JYY589910 KIU589905:KIU589910 KSQ589905:KSQ589910 LCM589905:LCM589910 LMI589905:LMI589910 LWE589905:LWE589910 MGA589905:MGA589910 MPW589905:MPW589910 MZS589905:MZS589910 NJO589905:NJO589910 NTK589905:NTK589910 ODG589905:ODG589910 ONC589905:ONC589910 OWY589905:OWY589910 PGU589905:PGU589910 PQQ589905:PQQ589910 QAM589905:QAM589910 QKI589905:QKI589910 QUE589905:QUE589910 REA589905:REA589910 RNW589905:RNW589910 RXS589905:RXS589910 SHO589905:SHO589910 SRK589905:SRK589910 TBG589905:TBG589910 TLC589905:TLC589910 TUY589905:TUY589910 UEU589905:UEU589910 UOQ589905:UOQ589910 UYM589905:UYM589910 VII589905:VII589910 VSE589905:VSE589910 WCA589905:WCA589910 WLW589905:WLW589910 WVS589905:WVS589910 K655441:K655446 JG655441:JG655446 TC655441:TC655446 ACY655441:ACY655446 AMU655441:AMU655446 AWQ655441:AWQ655446 BGM655441:BGM655446 BQI655441:BQI655446 CAE655441:CAE655446 CKA655441:CKA655446 CTW655441:CTW655446 DDS655441:DDS655446 DNO655441:DNO655446 DXK655441:DXK655446 EHG655441:EHG655446 ERC655441:ERC655446 FAY655441:FAY655446 FKU655441:FKU655446 FUQ655441:FUQ655446 GEM655441:GEM655446 GOI655441:GOI655446 GYE655441:GYE655446 HIA655441:HIA655446 HRW655441:HRW655446 IBS655441:IBS655446 ILO655441:ILO655446 IVK655441:IVK655446 JFG655441:JFG655446 JPC655441:JPC655446 JYY655441:JYY655446 KIU655441:KIU655446 KSQ655441:KSQ655446 LCM655441:LCM655446 LMI655441:LMI655446 LWE655441:LWE655446 MGA655441:MGA655446 MPW655441:MPW655446 MZS655441:MZS655446 NJO655441:NJO655446 NTK655441:NTK655446 ODG655441:ODG655446 ONC655441:ONC655446 OWY655441:OWY655446 PGU655441:PGU655446 PQQ655441:PQQ655446 QAM655441:QAM655446 QKI655441:QKI655446 QUE655441:QUE655446 REA655441:REA655446 RNW655441:RNW655446 RXS655441:RXS655446 SHO655441:SHO655446 SRK655441:SRK655446 TBG655441:TBG655446 TLC655441:TLC655446 TUY655441:TUY655446 UEU655441:UEU655446 UOQ655441:UOQ655446 UYM655441:UYM655446 VII655441:VII655446 VSE655441:VSE655446 WCA655441:WCA655446 WLW655441:WLW655446 WVS655441:WVS655446 K720977:K720982 JG720977:JG720982 TC720977:TC720982 ACY720977:ACY720982 AMU720977:AMU720982 AWQ720977:AWQ720982 BGM720977:BGM720982 BQI720977:BQI720982 CAE720977:CAE720982 CKA720977:CKA720982 CTW720977:CTW720982 DDS720977:DDS720982 DNO720977:DNO720982 DXK720977:DXK720982 EHG720977:EHG720982 ERC720977:ERC720982 FAY720977:FAY720982 FKU720977:FKU720982 FUQ720977:FUQ720982 GEM720977:GEM720982 GOI720977:GOI720982 GYE720977:GYE720982 HIA720977:HIA720982 HRW720977:HRW720982 IBS720977:IBS720982 ILO720977:ILO720982 IVK720977:IVK720982 JFG720977:JFG720982 JPC720977:JPC720982 JYY720977:JYY720982 KIU720977:KIU720982 KSQ720977:KSQ720982 LCM720977:LCM720982 LMI720977:LMI720982 LWE720977:LWE720982 MGA720977:MGA720982 MPW720977:MPW720982 MZS720977:MZS720982 NJO720977:NJO720982 NTK720977:NTK720982 ODG720977:ODG720982 ONC720977:ONC720982 OWY720977:OWY720982 PGU720977:PGU720982 PQQ720977:PQQ720982 QAM720977:QAM720982 QKI720977:QKI720982 QUE720977:QUE720982 REA720977:REA720982 RNW720977:RNW720982 RXS720977:RXS720982 SHO720977:SHO720982 SRK720977:SRK720982 TBG720977:TBG720982 TLC720977:TLC720982 TUY720977:TUY720982 UEU720977:UEU720982 UOQ720977:UOQ720982 UYM720977:UYM720982 VII720977:VII720982 VSE720977:VSE720982 WCA720977:WCA720982 WLW720977:WLW720982 WVS720977:WVS720982 K786513:K786518 JG786513:JG786518 TC786513:TC786518 ACY786513:ACY786518 AMU786513:AMU786518 AWQ786513:AWQ786518 BGM786513:BGM786518 BQI786513:BQI786518 CAE786513:CAE786518 CKA786513:CKA786518 CTW786513:CTW786518 DDS786513:DDS786518 DNO786513:DNO786518 DXK786513:DXK786518 EHG786513:EHG786518 ERC786513:ERC786518 FAY786513:FAY786518 FKU786513:FKU786518 FUQ786513:FUQ786518 GEM786513:GEM786518 GOI786513:GOI786518 GYE786513:GYE786518 HIA786513:HIA786518 HRW786513:HRW786518 IBS786513:IBS786518 ILO786513:ILO786518 IVK786513:IVK786518 JFG786513:JFG786518 JPC786513:JPC786518 JYY786513:JYY786518 KIU786513:KIU786518 KSQ786513:KSQ786518 LCM786513:LCM786518 LMI786513:LMI786518 LWE786513:LWE786518 MGA786513:MGA786518 MPW786513:MPW786518 MZS786513:MZS786518 NJO786513:NJO786518 NTK786513:NTK786518 ODG786513:ODG786518 ONC786513:ONC786518 OWY786513:OWY786518 PGU786513:PGU786518 PQQ786513:PQQ786518 QAM786513:QAM786518 QKI786513:QKI786518 QUE786513:QUE786518 REA786513:REA786518 RNW786513:RNW786518 RXS786513:RXS786518 SHO786513:SHO786518 SRK786513:SRK786518 TBG786513:TBG786518 TLC786513:TLC786518 TUY786513:TUY786518 UEU786513:UEU786518 UOQ786513:UOQ786518 UYM786513:UYM786518 VII786513:VII786518 VSE786513:VSE786518 WCA786513:WCA786518 WLW786513:WLW786518 WVS786513:WVS786518 K852049:K852054 JG852049:JG852054 TC852049:TC852054 ACY852049:ACY852054 AMU852049:AMU852054 AWQ852049:AWQ852054 BGM852049:BGM852054 BQI852049:BQI852054 CAE852049:CAE852054 CKA852049:CKA852054 CTW852049:CTW852054 DDS852049:DDS852054 DNO852049:DNO852054 DXK852049:DXK852054 EHG852049:EHG852054 ERC852049:ERC852054 FAY852049:FAY852054 FKU852049:FKU852054 FUQ852049:FUQ852054 GEM852049:GEM852054 GOI852049:GOI852054 GYE852049:GYE852054 HIA852049:HIA852054 HRW852049:HRW852054 IBS852049:IBS852054 ILO852049:ILO852054 IVK852049:IVK852054 JFG852049:JFG852054 JPC852049:JPC852054 JYY852049:JYY852054 KIU852049:KIU852054 KSQ852049:KSQ852054 LCM852049:LCM852054 LMI852049:LMI852054 LWE852049:LWE852054 MGA852049:MGA852054 MPW852049:MPW852054 MZS852049:MZS852054 NJO852049:NJO852054 NTK852049:NTK852054 ODG852049:ODG852054 ONC852049:ONC852054 OWY852049:OWY852054 PGU852049:PGU852054 PQQ852049:PQQ852054 QAM852049:QAM852054 QKI852049:QKI852054 QUE852049:QUE852054 REA852049:REA852054 RNW852049:RNW852054 RXS852049:RXS852054 SHO852049:SHO852054 SRK852049:SRK852054 TBG852049:TBG852054 TLC852049:TLC852054 TUY852049:TUY852054 UEU852049:UEU852054 UOQ852049:UOQ852054 UYM852049:UYM852054 VII852049:VII852054 VSE852049:VSE852054 WCA852049:WCA852054 WLW852049:WLW852054 WVS852049:WVS852054 K917585:K917590 JG917585:JG917590 TC917585:TC917590 ACY917585:ACY917590 AMU917585:AMU917590 AWQ917585:AWQ917590 BGM917585:BGM917590 BQI917585:BQI917590 CAE917585:CAE917590 CKA917585:CKA917590 CTW917585:CTW917590 DDS917585:DDS917590 DNO917585:DNO917590 DXK917585:DXK917590 EHG917585:EHG917590 ERC917585:ERC917590 FAY917585:FAY917590 FKU917585:FKU917590 FUQ917585:FUQ917590 GEM917585:GEM917590 GOI917585:GOI917590 GYE917585:GYE917590 HIA917585:HIA917590 HRW917585:HRW917590 IBS917585:IBS917590 ILO917585:ILO917590 IVK917585:IVK917590 JFG917585:JFG917590 JPC917585:JPC917590 JYY917585:JYY917590 KIU917585:KIU917590 KSQ917585:KSQ917590 LCM917585:LCM917590 LMI917585:LMI917590 LWE917585:LWE917590 MGA917585:MGA917590 MPW917585:MPW917590 MZS917585:MZS917590 NJO917585:NJO917590 NTK917585:NTK917590 ODG917585:ODG917590 ONC917585:ONC917590 OWY917585:OWY917590 PGU917585:PGU917590 PQQ917585:PQQ917590 QAM917585:QAM917590 QKI917585:QKI917590 QUE917585:QUE917590 REA917585:REA917590 RNW917585:RNW917590 RXS917585:RXS917590 SHO917585:SHO917590 SRK917585:SRK917590 TBG917585:TBG917590 TLC917585:TLC917590 TUY917585:TUY917590 UEU917585:UEU917590 UOQ917585:UOQ917590 UYM917585:UYM917590 VII917585:VII917590 VSE917585:VSE917590 WCA917585:WCA917590 WLW917585:WLW917590 WVS917585:WVS917590 K983121:K983126 JG983121:JG983126 TC983121:TC983126 ACY983121:ACY983126 AMU983121:AMU983126 AWQ983121:AWQ983126 BGM983121:BGM983126 BQI983121:BQI983126 CAE983121:CAE983126 CKA983121:CKA983126 CTW983121:CTW983126 DDS983121:DDS983126 DNO983121:DNO983126 DXK983121:DXK983126 EHG983121:EHG983126 ERC983121:ERC983126 FAY983121:FAY983126 FKU983121:FKU983126 FUQ983121:FUQ983126 GEM983121:GEM983126 GOI983121:GOI983126 GYE983121:GYE983126 HIA983121:HIA983126 HRW983121:HRW983126 IBS983121:IBS983126 ILO983121:ILO983126 IVK983121:IVK983126 JFG983121:JFG983126 JPC983121:JPC983126 JYY983121:JYY983126 KIU983121:KIU983126 KSQ983121:KSQ983126 LCM983121:LCM983126 LMI983121:LMI983126 LWE983121:LWE983126 MGA983121:MGA983126 MPW983121:MPW983126 MZS983121:MZS983126 NJO983121:NJO983126 NTK983121:NTK983126 ODG983121:ODG983126 ONC983121:ONC983126 OWY983121:OWY983126 PGU983121:PGU983126 PQQ983121:PQQ983126 QAM983121:QAM983126 QKI983121:QKI983126 QUE983121:QUE983126 REA983121:REA983126 RNW983121:RNW983126 RXS983121:RXS983126 SHO983121:SHO983126 SRK983121:SRK983126 TBG983121:TBG983126 TLC983121:TLC983126 TUY983121:TUY983126 UEU983121:UEU983126 UOQ983121:UOQ983126 UYM983121:UYM983126 VII983121:VII983126 VSE983121:VSE983126 WCA983121:WCA983126 WLW983121:WLW983126 WVS983121:WVS983126">
      <formula1>"AUD,CNY,EUR,JPY,KRW,MYR,TWD,THB,GBP,USD"</formula1>
    </dataValidation>
    <dataValidation allowBlank="1" showInputMessage="1" showErrorMessage="1" promptTitle="Invest" prompt="Convert the investment to the same currency as the unit cost calculation above. This figure must be in line with App 4." sqref="H68:J76 JD68:JF76 SZ68:TB76 ACV68:ACX76 AMR68:AMT76 AWN68:AWP76 BGJ68:BGL76 BQF68:BQH76 CAB68:CAD76 CJX68:CJZ76 CTT68:CTV76 DDP68:DDR76 DNL68:DNN76 DXH68:DXJ76 EHD68:EHF76 EQZ68:ERB76 FAV68:FAX76 FKR68:FKT76 FUN68:FUP76 GEJ68:GEL76 GOF68:GOH76 GYB68:GYD76 HHX68:HHZ76 HRT68:HRV76 IBP68:IBR76 ILL68:ILN76 IVH68:IVJ76 JFD68:JFF76 JOZ68:JPB76 JYV68:JYX76 KIR68:KIT76 KSN68:KSP76 LCJ68:LCL76 LMF68:LMH76 LWB68:LWD76 MFX68:MFZ76 MPT68:MPV76 MZP68:MZR76 NJL68:NJN76 NTH68:NTJ76 ODD68:ODF76 OMZ68:ONB76 OWV68:OWX76 PGR68:PGT76 PQN68:PQP76 QAJ68:QAL76 QKF68:QKH76 QUB68:QUD76 RDX68:RDZ76 RNT68:RNV76 RXP68:RXR76 SHL68:SHN76 SRH68:SRJ76 TBD68:TBF76 TKZ68:TLB76 TUV68:TUX76 UER68:UET76 UON68:UOP76 UYJ68:UYL76 VIF68:VIH76 VSB68:VSD76 WBX68:WBZ76 WLT68:WLV76 WVP68:WVR76 H65604:J65612 JD65604:JF65612 SZ65604:TB65612 ACV65604:ACX65612 AMR65604:AMT65612 AWN65604:AWP65612 BGJ65604:BGL65612 BQF65604:BQH65612 CAB65604:CAD65612 CJX65604:CJZ65612 CTT65604:CTV65612 DDP65604:DDR65612 DNL65604:DNN65612 DXH65604:DXJ65612 EHD65604:EHF65612 EQZ65604:ERB65612 FAV65604:FAX65612 FKR65604:FKT65612 FUN65604:FUP65612 GEJ65604:GEL65612 GOF65604:GOH65612 GYB65604:GYD65612 HHX65604:HHZ65612 HRT65604:HRV65612 IBP65604:IBR65612 ILL65604:ILN65612 IVH65604:IVJ65612 JFD65604:JFF65612 JOZ65604:JPB65612 JYV65604:JYX65612 KIR65604:KIT65612 KSN65604:KSP65612 LCJ65604:LCL65612 LMF65604:LMH65612 LWB65604:LWD65612 MFX65604:MFZ65612 MPT65604:MPV65612 MZP65604:MZR65612 NJL65604:NJN65612 NTH65604:NTJ65612 ODD65604:ODF65612 OMZ65604:ONB65612 OWV65604:OWX65612 PGR65604:PGT65612 PQN65604:PQP65612 QAJ65604:QAL65612 QKF65604:QKH65612 QUB65604:QUD65612 RDX65604:RDZ65612 RNT65604:RNV65612 RXP65604:RXR65612 SHL65604:SHN65612 SRH65604:SRJ65612 TBD65604:TBF65612 TKZ65604:TLB65612 TUV65604:TUX65612 UER65604:UET65612 UON65604:UOP65612 UYJ65604:UYL65612 VIF65604:VIH65612 VSB65604:VSD65612 WBX65604:WBZ65612 WLT65604:WLV65612 WVP65604:WVR65612 H131140:J131148 JD131140:JF131148 SZ131140:TB131148 ACV131140:ACX131148 AMR131140:AMT131148 AWN131140:AWP131148 BGJ131140:BGL131148 BQF131140:BQH131148 CAB131140:CAD131148 CJX131140:CJZ131148 CTT131140:CTV131148 DDP131140:DDR131148 DNL131140:DNN131148 DXH131140:DXJ131148 EHD131140:EHF131148 EQZ131140:ERB131148 FAV131140:FAX131148 FKR131140:FKT131148 FUN131140:FUP131148 GEJ131140:GEL131148 GOF131140:GOH131148 GYB131140:GYD131148 HHX131140:HHZ131148 HRT131140:HRV131148 IBP131140:IBR131148 ILL131140:ILN131148 IVH131140:IVJ131148 JFD131140:JFF131148 JOZ131140:JPB131148 JYV131140:JYX131148 KIR131140:KIT131148 KSN131140:KSP131148 LCJ131140:LCL131148 LMF131140:LMH131148 LWB131140:LWD131148 MFX131140:MFZ131148 MPT131140:MPV131148 MZP131140:MZR131148 NJL131140:NJN131148 NTH131140:NTJ131148 ODD131140:ODF131148 OMZ131140:ONB131148 OWV131140:OWX131148 PGR131140:PGT131148 PQN131140:PQP131148 QAJ131140:QAL131148 QKF131140:QKH131148 QUB131140:QUD131148 RDX131140:RDZ131148 RNT131140:RNV131148 RXP131140:RXR131148 SHL131140:SHN131148 SRH131140:SRJ131148 TBD131140:TBF131148 TKZ131140:TLB131148 TUV131140:TUX131148 UER131140:UET131148 UON131140:UOP131148 UYJ131140:UYL131148 VIF131140:VIH131148 VSB131140:VSD131148 WBX131140:WBZ131148 WLT131140:WLV131148 WVP131140:WVR131148 H196676:J196684 JD196676:JF196684 SZ196676:TB196684 ACV196676:ACX196684 AMR196676:AMT196684 AWN196676:AWP196684 BGJ196676:BGL196684 BQF196676:BQH196684 CAB196676:CAD196684 CJX196676:CJZ196684 CTT196676:CTV196684 DDP196676:DDR196684 DNL196676:DNN196684 DXH196676:DXJ196684 EHD196676:EHF196684 EQZ196676:ERB196684 FAV196676:FAX196684 FKR196676:FKT196684 FUN196676:FUP196684 GEJ196676:GEL196684 GOF196676:GOH196684 GYB196676:GYD196684 HHX196676:HHZ196684 HRT196676:HRV196684 IBP196676:IBR196684 ILL196676:ILN196684 IVH196676:IVJ196684 JFD196676:JFF196684 JOZ196676:JPB196684 JYV196676:JYX196684 KIR196676:KIT196684 KSN196676:KSP196684 LCJ196676:LCL196684 LMF196676:LMH196684 LWB196676:LWD196684 MFX196676:MFZ196684 MPT196676:MPV196684 MZP196676:MZR196684 NJL196676:NJN196684 NTH196676:NTJ196684 ODD196676:ODF196684 OMZ196676:ONB196684 OWV196676:OWX196684 PGR196676:PGT196684 PQN196676:PQP196684 QAJ196676:QAL196684 QKF196676:QKH196684 QUB196676:QUD196684 RDX196676:RDZ196684 RNT196676:RNV196684 RXP196676:RXR196684 SHL196676:SHN196684 SRH196676:SRJ196684 TBD196676:TBF196684 TKZ196676:TLB196684 TUV196676:TUX196684 UER196676:UET196684 UON196676:UOP196684 UYJ196676:UYL196684 VIF196676:VIH196684 VSB196676:VSD196684 WBX196676:WBZ196684 WLT196676:WLV196684 WVP196676:WVR196684 H262212:J262220 JD262212:JF262220 SZ262212:TB262220 ACV262212:ACX262220 AMR262212:AMT262220 AWN262212:AWP262220 BGJ262212:BGL262220 BQF262212:BQH262220 CAB262212:CAD262220 CJX262212:CJZ262220 CTT262212:CTV262220 DDP262212:DDR262220 DNL262212:DNN262220 DXH262212:DXJ262220 EHD262212:EHF262220 EQZ262212:ERB262220 FAV262212:FAX262220 FKR262212:FKT262220 FUN262212:FUP262220 GEJ262212:GEL262220 GOF262212:GOH262220 GYB262212:GYD262220 HHX262212:HHZ262220 HRT262212:HRV262220 IBP262212:IBR262220 ILL262212:ILN262220 IVH262212:IVJ262220 JFD262212:JFF262220 JOZ262212:JPB262220 JYV262212:JYX262220 KIR262212:KIT262220 KSN262212:KSP262220 LCJ262212:LCL262220 LMF262212:LMH262220 LWB262212:LWD262220 MFX262212:MFZ262220 MPT262212:MPV262220 MZP262212:MZR262220 NJL262212:NJN262220 NTH262212:NTJ262220 ODD262212:ODF262220 OMZ262212:ONB262220 OWV262212:OWX262220 PGR262212:PGT262220 PQN262212:PQP262220 QAJ262212:QAL262220 QKF262212:QKH262220 QUB262212:QUD262220 RDX262212:RDZ262220 RNT262212:RNV262220 RXP262212:RXR262220 SHL262212:SHN262220 SRH262212:SRJ262220 TBD262212:TBF262220 TKZ262212:TLB262220 TUV262212:TUX262220 UER262212:UET262220 UON262212:UOP262220 UYJ262212:UYL262220 VIF262212:VIH262220 VSB262212:VSD262220 WBX262212:WBZ262220 WLT262212:WLV262220 WVP262212:WVR262220 H327748:J327756 JD327748:JF327756 SZ327748:TB327756 ACV327748:ACX327756 AMR327748:AMT327756 AWN327748:AWP327756 BGJ327748:BGL327756 BQF327748:BQH327756 CAB327748:CAD327756 CJX327748:CJZ327756 CTT327748:CTV327756 DDP327748:DDR327756 DNL327748:DNN327756 DXH327748:DXJ327756 EHD327748:EHF327756 EQZ327748:ERB327756 FAV327748:FAX327756 FKR327748:FKT327756 FUN327748:FUP327756 GEJ327748:GEL327756 GOF327748:GOH327756 GYB327748:GYD327756 HHX327748:HHZ327756 HRT327748:HRV327756 IBP327748:IBR327756 ILL327748:ILN327756 IVH327748:IVJ327756 JFD327748:JFF327756 JOZ327748:JPB327756 JYV327748:JYX327756 KIR327748:KIT327756 KSN327748:KSP327756 LCJ327748:LCL327756 LMF327748:LMH327756 LWB327748:LWD327756 MFX327748:MFZ327756 MPT327748:MPV327756 MZP327748:MZR327756 NJL327748:NJN327756 NTH327748:NTJ327756 ODD327748:ODF327756 OMZ327748:ONB327756 OWV327748:OWX327756 PGR327748:PGT327756 PQN327748:PQP327756 QAJ327748:QAL327756 QKF327748:QKH327756 QUB327748:QUD327756 RDX327748:RDZ327756 RNT327748:RNV327756 RXP327748:RXR327756 SHL327748:SHN327756 SRH327748:SRJ327756 TBD327748:TBF327756 TKZ327748:TLB327756 TUV327748:TUX327756 UER327748:UET327756 UON327748:UOP327756 UYJ327748:UYL327756 VIF327748:VIH327756 VSB327748:VSD327756 WBX327748:WBZ327756 WLT327748:WLV327756 WVP327748:WVR327756 H393284:J393292 JD393284:JF393292 SZ393284:TB393292 ACV393284:ACX393292 AMR393284:AMT393292 AWN393284:AWP393292 BGJ393284:BGL393292 BQF393284:BQH393292 CAB393284:CAD393292 CJX393284:CJZ393292 CTT393284:CTV393292 DDP393284:DDR393292 DNL393284:DNN393292 DXH393284:DXJ393292 EHD393284:EHF393292 EQZ393284:ERB393292 FAV393284:FAX393292 FKR393284:FKT393292 FUN393284:FUP393292 GEJ393284:GEL393292 GOF393284:GOH393292 GYB393284:GYD393292 HHX393284:HHZ393292 HRT393284:HRV393292 IBP393284:IBR393292 ILL393284:ILN393292 IVH393284:IVJ393292 JFD393284:JFF393292 JOZ393284:JPB393292 JYV393284:JYX393292 KIR393284:KIT393292 KSN393284:KSP393292 LCJ393284:LCL393292 LMF393284:LMH393292 LWB393284:LWD393292 MFX393284:MFZ393292 MPT393284:MPV393292 MZP393284:MZR393292 NJL393284:NJN393292 NTH393284:NTJ393292 ODD393284:ODF393292 OMZ393284:ONB393292 OWV393284:OWX393292 PGR393284:PGT393292 PQN393284:PQP393292 QAJ393284:QAL393292 QKF393284:QKH393292 QUB393284:QUD393292 RDX393284:RDZ393292 RNT393284:RNV393292 RXP393284:RXR393292 SHL393284:SHN393292 SRH393284:SRJ393292 TBD393284:TBF393292 TKZ393284:TLB393292 TUV393284:TUX393292 UER393284:UET393292 UON393284:UOP393292 UYJ393284:UYL393292 VIF393284:VIH393292 VSB393284:VSD393292 WBX393284:WBZ393292 WLT393284:WLV393292 WVP393284:WVR393292 H458820:J458828 JD458820:JF458828 SZ458820:TB458828 ACV458820:ACX458828 AMR458820:AMT458828 AWN458820:AWP458828 BGJ458820:BGL458828 BQF458820:BQH458828 CAB458820:CAD458828 CJX458820:CJZ458828 CTT458820:CTV458828 DDP458820:DDR458828 DNL458820:DNN458828 DXH458820:DXJ458828 EHD458820:EHF458828 EQZ458820:ERB458828 FAV458820:FAX458828 FKR458820:FKT458828 FUN458820:FUP458828 GEJ458820:GEL458828 GOF458820:GOH458828 GYB458820:GYD458828 HHX458820:HHZ458828 HRT458820:HRV458828 IBP458820:IBR458828 ILL458820:ILN458828 IVH458820:IVJ458828 JFD458820:JFF458828 JOZ458820:JPB458828 JYV458820:JYX458828 KIR458820:KIT458828 KSN458820:KSP458828 LCJ458820:LCL458828 LMF458820:LMH458828 LWB458820:LWD458828 MFX458820:MFZ458828 MPT458820:MPV458828 MZP458820:MZR458828 NJL458820:NJN458828 NTH458820:NTJ458828 ODD458820:ODF458828 OMZ458820:ONB458828 OWV458820:OWX458828 PGR458820:PGT458828 PQN458820:PQP458828 QAJ458820:QAL458828 QKF458820:QKH458828 QUB458820:QUD458828 RDX458820:RDZ458828 RNT458820:RNV458828 RXP458820:RXR458828 SHL458820:SHN458828 SRH458820:SRJ458828 TBD458820:TBF458828 TKZ458820:TLB458828 TUV458820:TUX458828 UER458820:UET458828 UON458820:UOP458828 UYJ458820:UYL458828 VIF458820:VIH458828 VSB458820:VSD458828 WBX458820:WBZ458828 WLT458820:WLV458828 WVP458820:WVR458828 H524356:J524364 JD524356:JF524364 SZ524356:TB524364 ACV524356:ACX524364 AMR524356:AMT524364 AWN524356:AWP524364 BGJ524356:BGL524364 BQF524356:BQH524364 CAB524356:CAD524364 CJX524356:CJZ524364 CTT524356:CTV524364 DDP524356:DDR524364 DNL524356:DNN524364 DXH524356:DXJ524364 EHD524356:EHF524364 EQZ524356:ERB524364 FAV524356:FAX524364 FKR524356:FKT524364 FUN524356:FUP524364 GEJ524356:GEL524364 GOF524356:GOH524364 GYB524356:GYD524364 HHX524356:HHZ524364 HRT524356:HRV524364 IBP524356:IBR524364 ILL524356:ILN524364 IVH524356:IVJ524364 JFD524356:JFF524364 JOZ524356:JPB524364 JYV524356:JYX524364 KIR524356:KIT524364 KSN524356:KSP524364 LCJ524356:LCL524364 LMF524356:LMH524364 LWB524356:LWD524364 MFX524356:MFZ524364 MPT524356:MPV524364 MZP524356:MZR524364 NJL524356:NJN524364 NTH524356:NTJ524364 ODD524356:ODF524364 OMZ524356:ONB524364 OWV524356:OWX524364 PGR524356:PGT524364 PQN524356:PQP524364 QAJ524356:QAL524364 QKF524356:QKH524364 QUB524356:QUD524364 RDX524356:RDZ524364 RNT524356:RNV524364 RXP524356:RXR524364 SHL524356:SHN524364 SRH524356:SRJ524364 TBD524356:TBF524364 TKZ524356:TLB524364 TUV524356:TUX524364 UER524356:UET524364 UON524356:UOP524364 UYJ524356:UYL524364 VIF524356:VIH524364 VSB524356:VSD524364 WBX524356:WBZ524364 WLT524356:WLV524364 WVP524356:WVR524364 H589892:J589900 JD589892:JF589900 SZ589892:TB589900 ACV589892:ACX589900 AMR589892:AMT589900 AWN589892:AWP589900 BGJ589892:BGL589900 BQF589892:BQH589900 CAB589892:CAD589900 CJX589892:CJZ589900 CTT589892:CTV589900 DDP589892:DDR589900 DNL589892:DNN589900 DXH589892:DXJ589900 EHD589892:EHF589900 EQZ589892:ERB589900 FAV589892:FAX589900 FKR589892:FKT589900 FUN589892:FUP589900 GEJ589892:GEL589900 GOF589892:GOH589900 GYB589892:GYD589900 HHX589892:HHZ589900 HRT589892:HRV589900 IBP589892:IBR589900 ILL589892:ILN589900 IVH589892:IVJ589900 JFD589892:JFF589900 JOZ589892:JPB589900 JYV589892:JYX589900 KIR589892:KIT589900 KSN589892:KSP589900 LCJ589892:LCL589900 LMF589892:LMH589900 LWB589892:LWD589900 MFX589892:MFZ589900 MPT589892:MPV589900 MZP589892:MZR589900 NJL589892:NJN589900 NTH589892:NTJ589900 ODD589892:ODF589900 OMZ589892:ONB589900 OWV589892:OWX589900 PGR589892:PGT589900 PQN589892:PQP589900 QAJ589892:QAL589900 QKF589892:QKH589900 QUB589892:QUD589900 RDX589892:RDZ589900 RNT589892:RNV589900 RXP589892:RXR589900 SHL589892:SHN589900 SRH589892:SRJ589900 TBD589892:TBF589900 TKZ589892:TLB589900 TUV589892:TUX589900 UER589892:UET589900 UON589892:UOP589900 UYJ589892:UYL589900 VIF589892:VIH589900 VSB589892:VSD589900 WBX589892:WBZ589900 WLT589892:WLV589900 WVP589892:WVR589900 H655428:J655436 JD655428:JF655436 SZ655428:TB655436 ACV655428:ACX655436 AMR655428:AMT655436 AWN655428:AWP655436 BGJ655428:BGL655436 BQF655428:BQH655436 CAB655428:CAD655436 CJX655428:CJZ655436 CTT655428:CTV655436 DDP655428:DDR655436 DNL655428:DNN655436 DXH655428:DXJ655436 EHD655428:EHF655436 EQZ655428:ERB655436 FAV655428:FAX655436 FKR655428:FKT655436 FUN655428:FUP655436 GEJ655428:GEL655436 GOF655428:GOH655436 GYB655428:GYD655436 HHX655428:HHZ655436 HRT655428:HRV655436 IBP655428:IBR655436 ILL655428:ILN655436 IVH655428:IVJ655436 JFD655428:JFF655436 JOZ655428:JPB655436 JYV655428:JYX655436 KIR655428:KIT655436 KSN655428:KSP655436 LCJ655428:LCL655436 LMF655428:LMH655436 LWB655428:LWD655436 MFX655428:MFZ655436 MPT655428:MPV655436 MZP655428:MZR655436 NJL655428:NJN655436 NTH655428:NTJ655436 ODD655428:ODF655436 OMZ655428:ONB655436 OWV655428:OWX655436 PGR655428:PGT655436 PQN655428:PQP655436 QAJ655428:QAL655436 QKF655428:QKH655436 QUB655428:QUD655436 RDX655428:RDZ655436 RNT655428:RNV655436 RXP655428:RXR655436 SHL655428:SHN655436 SRH655428:SRJ655436 TBD655428:TBF655436 TKZ655428:TLB655436 TUV655428:TUX655436 UER655428:UET655436 UON655428:UOP655436 UYJ655428:UYL655436 VIF655428:VIH655436 VSB655428:VSD655436 WBX655428:WBZ655436 WLT655428:WLV655436 WVP655428:WVR655436 H720964:J720972 JD720964:JF720972 SZ720964:TB720972 ACV720964:ACX720972 AMR720964:AMT720972 AWN720964:AWP720972 BGJ720964:BGL720972 BQF720964:BQH720972 CAB720964:CAD720972 CJX720964:CJZ720972 CTT720964:CTV720972 DDP720964:DDR720972 DNL720964:DNN720972 DXH720964:DXJ720972 EHD720964:EHF720972 EQZ720964:ERB720972 FAV720964:FAX720972 FKR720964:FKT720972 FUN720964:FUP720972 GEJ720964:GEL720972 GOF720964:GOH720972 GYB720964:GYD720972 HHX720964:HHZ720972 HRT720964:HRV720972 IBP720964:IBR720972 ILL720964:ILN720972 IVH720964:IVJ720972 JFD720964:JFF720972 JOZ720964:JPB720972 JYV720964:JYX720972 KIR720964:KIT720972 KSN720964:KSP720972 LCJ720964:LCL720972 LMF720964:LMH720972 LWB720964:LWD720972 MFX720964:MFZ720972 MPT720964:MPV720972 MZP720964:MZR720972 NJL720964:NJN720972 NTH720964:NTJ720972 ODD720964:ODF720972 OMZ720964:ONB720972 OWV720964:OWX720972 PGR720964:PGT720972 PQN720964:PQP720972 QAJ720964:QAL720972 QKF720964:QKH720972 QUB720964:QUD720972 RDX720964:RDZ720972 RNT720964:RNV720972 RXP720964:RXR720972 SHL720964:SHN720972 SRH720964:SRJ720972 TBD720964:TBF720972 TKZ720964:TLB720972 TUV720964:TUX720972 UER720964:UET720972 UON720964:UOP720972 UYJ720964:UYL720972 VIF720964:VIH720972 VSB720964:VSD720972 WBX720964:WBZ720972 WLT720964:WLV720972 WVP720964:WVR720972 H786500:J786508 JD786500:JF786508 SZ786500:TB786508 ACV786500:ACX786508 AMR786500:AMT786508 AWN786500:AWP786508 BGJ786500:BGL786508 BQF786500:BQH786508 CAB786500:CAD786508 CJX786500:CJZ786508 CTT786500:CTV786508 DDP786500:DDR786508 DNL786500:DNN786508 DXH786500:DXJ786508 EHD786500:EHF786508 EQZ786500:ERB786508 FAV786500:FAX786508 FKR786500:FKT786508 FUN786500:FUP786508 GEJ786500:GEL786508 GOF786500:GOH786508 GYB786500:GYD786508 HHX786500:HHZ786508 HRT786500:HRV786508 IBP786500:IBR786508 ILL786500:ILN786508 IVH786500:IVJ786508 JFD786500:JFF786508 JOZ786500:JPB786508 JYV786500:JYX786508 KIR786500:KIT786508 KSN786500:KSP786508 LCJ786500:LCL786508 LMF786500:LMH786508 LWB786500:LWD786508 MFX786500:MFZ786508 MPT786500:MPV786508 MZP786500:MZR786508 NJL786500:NJN786508 NTH786500:NTJ786508 ODD786500:ODF786508 OMZ786500:ONB786508 OWV786500:OWX786508 PGR786500:PGT786508 PQN786500:PQP786508 QAJ786500:QAL786508 QKF786500:QKH786508 QUB786500:QUD786508 RDX786500:RDZ786508 RNT786500:RNV786508 RXP786500:RXR786508 SHL786500:SHN786508 SRH786500:SRJ786508 TBD786500:TBF786508 TKZ786500:TLB786508 TUV786500:TUX786508 UER786500:UET786508 UON786500:UOP786508 UYJ786500:UYL786508 VIF786500:VIH786508 VSB786500:VSD786508 WBX786500:WBZ786508 WLT786500:WLV786508 WVP786500:WVR786508 H852036:J852044 JD852036:JF852044 SZ852036:TB852044 ACV852036:ACX852044 AMR852036:AMT852044 AWN852036:AWP852044 BGJ852036:BGL852044 BQF852036:BQH852044 CAB852036:CAD852044 CJX852036:CJZ852044 CTT852036:CTV852044 DDP852036:DDR852044 DNL852036:DNN852044 DXH852036:DXJ852044 EHD852036:EHF852044 EQZ852036:ERB852044 FAV852036:FAX852044 FKR852036:FKT852044 FUN852036:FUP852044 GEJ852036:GEL852044 GOF852036:GOH852044 GYB852036:GYD852044 HHX852036:HHZ852044 HRT852036:HRV852044 IBP852036:IBR852044 ILL852036:ILN852044 IVH852036:IVJ852044 JFD852036:JFF852044 JOZ852036:JPB852044 JYV852036:JYX852044 KIR852036:KIT852044 KSN852036:KSP852044 LCJ852036:LCL852044 LMF852036:LMH852044 LWB852036:LWD852044 MFX852036:MFZ852044 MPT852036:MPV852044 MZP852036:MZR852044 NJL852036:NJN852044 NTH852036:NTJ852044 ODD852036:ODF852044 OMZ852036:ONB852044 OWV852036:OWX852044 PGR852036:PGT852044 PQN852036:PQP852044 QAJ852036:QAL852044 QKF852036:QKH852044 QUB852036:QUD852044 RDX852036:RDZ852044 RNT852036:RNV852044 RXP852036:RXR852044 SHL852036:SHN852044 SRH852036:SRJ852044 TBD852036:TBF852044 TKZ852036:TLB852044 TUV852036:TUX852044 UER852036:UET852044 UON852036:UOP852044 UYJ852036:UYL852044 VIF852036:VIH852044 VSB852036:VSD852044 WBX852036:WBZ852044 WLT852036:WLV852044 WVP852036:WVR852044 H917572:J917580 JD917572:JF917580 SZ917572:TB917580 ACV917572:ACX917580 AMR917572:AMT917580 AWN917572:AWP917580 BGJ917572:BGL917580 BQF917572:BQH917580 CAB917572:CAD917580 CJX917572:CJZ917580 CTT917572:CTV917580 DDP917572:DDR917580 DNL917572:DNN917580 DXH917572:DXJ917580 EHD917572:EHF917580 EQZ917572:ERB917580 FAV917572:FAX917580 FKR917572:FKT917580 FUN917572:FUP917580 GEJ917572:GEL917580 GOF917572:GOH917580 GYB917572:GYD917580 HHX917572:HHZ917580 HRT917572:HRV917580 IBP917572:IBR917580 ILL917572:ILN917580 IVH917572:IVJ917580 JFD917572:JFF917580 JOZ917572:JPB917580 JYV917572:JYX917580 KIR917572:KIT917580 KSN917572:KSP917580 LCJ917572:LCL917580 LMF917572:LMH917580 LWB917572:LWD917580 MFX917572:MFZ917580 MPT917572:MPV917580 MZP917572:MZR917580 NJL917572:NJN917580 NTH917572:NTJ917580 ODD917572:ODF917580 OMZ917572:ONB917580 OWV917572:OWX917580 PGR917572:PGT917580 PQN917572:PQP917580 QAJ917572:QAL917580 QKF917572:QKH917580 QUB917572:QUD917580 RDX917572:RDZ917580 RNT917572:RNV917580 RXP917572:RXR917580 SHL917572:SHN917580 SRH917572:SRJ917580 TBD917572:TBF917580 TKZ917572:TLB917580 TUV917572:TUX917580 UER917572:UET917580 UON917572:UOP917580 UYJ917572:UYL917580 VIF917572:VIH917580 VSB917572:VSD917580 WBX917572:WBZ917580 WLT917572:WLV917580 WVP917572:WVR917580 H983108:J983116 JD983108:JF983116 SZ983108:TB983116 ACV983108:ACX983116 AMR983108:AMT983116 AWN983108:AWP983116 BGJ983108:BGL983116 BQF983108:BQH983116 CAB983108:CAD983116 CJX983108:CJZ983116 CTT983108:CTV983116 DDP983108:DDR983116 DNL983108:DNN983116 DXH983108:DXJ983116 EHD983108:EHF983116 EQZ983108:ERB983116 FAV983108:FAX983116 FKR983108:FKT983116 FUN983108:FUP983116 GEJ983108:GEL983116 GOF983108:GOH983116 GYB983108:GYD983116 HHX983108:HHZ983116 HRT983108:HRV983116 IBP983108:IBR983116 ILL983108:ILN983116 IVH983108:IVJ983116 JFD983108:JFF983116 JOZ983108:JPB983116 JYV983108:JYX983116 KIR983108:KIT983116 KSN983108:KSP983116 LCJ983108:LCL983116 LMF983108:LMH983116 LWB983108:LWD983116 MFX983108:MFZ983116 MPT983108:MPV983116 MZP983108:MZR983116 NJL983108:NJN983116 NTH983108:NTJ983116 ODD983108:ODF983116 OMZ983108:ONB983116 OWV983108:OWX983116 PGR983108:PGT983116 PQN983108:PQP983116 QAJ983108:QAL983116 QKF983108:QKH983116 QUB983108:QUD983116 RDX983108:RDZ983116 RNT983108:RNV983116 RXP983108:RXR983116 SHL983108:SHN983116 SRH983108:SRJ983116 TBD983108:TBF983116 TKZ983108:TLB983116 TUV983108:TUX983116 UER983108:UET983116 UON983108:UOP983116 UYJ983108:UYL983116 VIF983108:VIH983116 VSB983108:VSD983116 WBX983108:WBZ983116 WLT983108:WLV983116 WVP983108:WVR983116"/>
    <dataValidation allowBlank="1" showInputMessage="1" showErrorMessage="1" promptTitle="Exch rate used" prompt="Enter the exchange rate used in converting the imported machines to local currency. Leave it blank if machines are bought locally." sqref="L68:P76 JH68:JL76 TD68:TH76 ACZ68:ADD76 AMV68:AMZ76 AWR68:AWV76 BGN68:BGR76 BQJ68:BQN76 CAF68:CAJ76 CKB68:CKF76 CTX68:CUB76 DDT68:DDX76 DNP68:DNT76 DXL68:DXP76 EHH68:EHL76 ERD68:ERH76 FAZ68:FBD76 FKV68:FKZ76 FUR68:FUV76 GEN68:GER76 GOJ68:GON76 GYF68:GYJ76 HIB68:HIF76 HRX68:HSB76 IBT68:IBX76 ILP68:ILT76 IVL68:IVP76 JFH68:JFL76 JPD68:JPH76 JYZ68:JZD76 KIV68:KIZ76 KSR68:KSV76 LCN68:LCR76 LMJ68:LMN76 LWF68:LWJ76 MGB68:MGF76 MPX68:MQB76 MZT68:MZX76 NJP68:NJT76 NTL68:NTP76 ODH68:ODL76 OND68:ONH76 OWZ68:OXD76 PGV68:PGZ76 PQR68:PQV76 QAN68:QAR76 QKJ68:QKN76 QUF68:QUJ76 REB68:REF76 RNX68:ROB76 RXT68:RXX76 SHP68:SHT76 SRL68:SRP76 TBH68:TBL76 TLD68:TLH76 TUZ68:TVD76 UEV68:UEZ76 UOR68:UOV76 UYN68:UYR76 VIJ68:VIN76 VSF68:VSJ76 WCB68:WCF76 WLX68:WMB76 WVT68:WVX76 L65604:P65612 JH65604:JL65612 TD65604:TH65612 ACZ65604:ADD65612 AMV65604:AMZ65612 AWR65604:AWV65612 BGN65604:BGR65612 BQJ65604:BQN65612 CAF65604:CAJ65612 CKB65604:CKF65612 CTX65604:CUB65612 DDT65604:DDX65612 DNP65604:DNT65612 DXL65604:DXP65612 EHH65604:EHL65612 ERD65604:ERH65612 FAZ65604:FBD65612 FKV65604:FKZ65612 FUR65604:FUV65612 GEN65604:GER65612 GOJ65604:GON65612 GYF65604:GYJ65612 HIB65604:HIF65612 HRX65604:HSB65612 IBT65604:IBX65612 ILP65604:ILT65612 IVL65604:IVP65612 JFH65604:JFL65612 JPD65604:JPH65612 JYZ65604:JZD65612 KIV65604:KIZ65612 KSR65604:KSV65612 LCN65604:LCR65612 LMJ65604:LMN65612 LWF65604:LWJ65612 MGB65604:MGF65612 MPX65604:MQB65612 MZT65604:MZX65612 NJP65604:NJT65612 NTL65604:NTP65612 ODH65604:ODL65612 OND65604:ONH65612 OWZ65604:OXD65612 PGV65604:PGZ65612 PQR65604:PQV65612 QAN65604:QAR65612 QKJ65604:QKN65612 QUF65604:QUJ65612 REB65604:REF65612 RNX65604:ROB65612 RXT65604:RXX65612 SHP65604:SHT65612 SRL65604:SRP65612 TBH65604:TBL65612 TLD65604:TLH65612 TUZ65604:TVD65612 UEV65604:UEZ65612 UOR65604:UOV65612 UYN65604:UYR65612 VIJ65604:VIN65612 VSF65604:VSJ65612 WCB65604:WCF65612 WLX65604:WMB65612 WVT65604:WVX65612 L131140:P131148 JH131140:JL131148 TD131140:TH131148 ACZ131140:ADD131148 AMV131140:AMZ131148 AWR131140:AWV131148 BGN131140:BGR131148 BQJ131140:BQN131148 CAF131140:CAJ131148 CKB131140:CKF131148 CTX131140:CUB131148 DDT131140:DDX131148 DNP131140:DNT131148 DXL131140:DXP131148 EHH131140:EHL131148 ERD131140:ERH131148 FAZ131140:FBD131148 FKV131140:FKZ131148 FUR131140:FUV131148 GEN131140:GER131148 GOJ131140:GON131148 GYF131140:GYJ131148 HIB131140:HIF131148 HRX131140:HSB131148 IBT131140:IBX131148 ILP131140:ILT131148 IVL131140:IVP131148 JFH131140:JFL131148 JPD131140:JPH131148 JYZ131140:JZD131148 KIV131140:KIZ131148 KSR131140:KSV131148 LCN131140:LCR131148 LMJ131140:LMN131148 LWF131140:LWJ131148 MGB131140:MGF131148 MPX131140:MQB131148 MZT131140:MZX131148 NJP131140:NJT131148 NTL131140:NTP131148 ODH131140:ODL131148 OND131140:ONH131148 OWZ131140:OXD131148 PGV131140:PGZ131148 PQR131140:PQV131148 QAN131140:QAR131148 QKJ131140:QKN131148 QUF131140:QUJ131148 REB131140:REF131148 RNX131140:ROB131148 RXT131140:RXX131148 SHP131140:SHT131148 SRL131140:SRP131148 TBH131140:TBL131148 TLD131140:TLH131148 TUZ131140:TVD131148 UEV131140:UEZ131148 UOR131140:UOV131148 UYN131140:UYR131148 VIJ131140:VIN131148 VSF131140:VSJ131148 WCB131140:WCF131148 WLX131140:WMB131148 WVT131140:WVX131148 L196676:P196684 JH196676:JL196684 TD196676:TH196684 ACZ196676:ADD196684 AMV196676:AMZ196684 AWR196676:AWV196684 BGN196676:BGR196684 BQJ196676:BQN196684 CAF196676:CAJ196684 CKB196676:CKF196684 CTX196676:CUB196684 DDT196676:DDX196684 DNP196676:DNT196684 DXL196676:DXP196684 EHH196676:EHL196684 ERD196676:ERH196684 FAZ196676:FBD196684 FKV196676:FKZ196684 FUR196676:FUV196684 GEN196676:GER196684 GOJ196676:GON196684 GYF196676:GYJ196684 HIB196676:HIF196684 HRX196676:HSB196684 IBT196676:IBX196684 ILP196676:ILT196684 IVL196676:IVP196684 JFH196676:JFL196684 JPD196676:JPH196684 JYZ196676:JZD196684 KIV196676:KIZ196684 KSR196676:KSV196684 LCN196676:LCR196684 LMJ196676:LMN196684 LWF196676:LWJ196684 MGB196676:MGF196684 MPX196676:MQB196684 MZT196676:MZX196684 NJP196676:NJT196684 NTL196676:NTP196684 ODH196676:ODL196684 OND196676:ONH196684 OWZ196676:OXD196684 PGV196676:PGZ196684 PQR196676:PQV196684 QAN196676:QAR196684 QKJ196676:QKN196684 QUF196676:QUJ196684 REB196676:REF196684 RNX196676:ROB196684 RXT196676:RXX196684 SHP196676:SHT196684 SRL196676:SRP196684 TBH196676:TBL196684 TLD196676:TLH196684 TUZ196676:TVD196684 UEV196676:UEZ196684 UOR196676:UOV196684 UYN196676:UYR196684 VIJ196676:VIN196684 VSF196676:VSJ196684 WCB196676:WCF196684 WLX196676:WMB196684 WVT196676:WVX196684 L262212:P262220 JH262212:JL262220 TD262212:TH262220 ACZ262212:ADD262220 AMV262212:AMZ262220 AWR262212:AWV262220 BGN262212:BGR262220 BQJ262212:BQN262220 CAF262212:CAJ262220 CKB262212:CKF262220 CTX262212:CUB262220 DDT262212:DDX262220 DNP262212:DNT262220 DXL262212:DXP262220 EHH262212:EHL262220 ERD262212:ERH262220 FAZ262212:FBD262220 FKV262212:FKZ262220 FUR262212:FUV262220 GEN262212:GER262220 GOJ262212:GON262220 GYF262212:GYJ262220 HIB262212:HIF262220 HRX262212:HSB262220 IBT262212:IBX262220 ILP262212:ILT262220 IVL262212:IVP262220 JFH262212:JFL262220 JPD262212:JPH262220 JYZ262212:JZD262220 KIV262212:KIZ262220 KSR262212:KSV262220 LCN262212:LCR262220 LMJ262212:LMN262220 LWF262212:LWJ262220 MGB262212:MGF262220 MPX262212:MQB262220 MZT262212:MZX262220 NJP262212:NJT262220 NTL262212:NTP262220 ODH262212:ODL262220 OND262212:ONH262220 OWZ262212:OXD262220 PGV262212:PGZ262220 PQR262212:PQV262220 QAN262212:QAR262220 QKJ262212:QKN262220 QUF262212:QUJ262220 REB262212:REF262220 RNX262212:ROB262220 RXT262212:RXX262220 SHP262212:SHT262220 SRL262212:SRP262220 TBH262212:TBL262220 TLD262212:TLH262220 TUZ262212:TVD262220 UEV262212:UEZ262220 UOR262212:UOV262220 UYN262212:UYR262220 VIJ262212:VIN262220 VSF262212:VSJ262220 WCB262212:WCF262220 WLX262212:WMB262220 WVT262212:WVX262220 L327748:P327756 JH327748:JL327756 TD327748:TH327756 ACZ327748:ADD327756 AMV327748:AMZ327756 AWR327748:AWV327756 BGN327748:BGR327756 BQJ327748:BQN327756 CAF327748:CAJ327756 CKB327748:CKF327756 CTX327748:CUB327756 DDT327748:DDX327756 DNP327748:DNT327756 DXL327748:DXP327756 EHH327748:EHL327756 ERD327748:ERH327756 FAZ327748:FBD327756 FKV327748:FKZ327756 FUR327748:FUV327756 GEN327748:GER327756 GOJ327748:GON327756 GYF327748:GYJ327756 HIB327748:HIF327756 HRX327748:HSB327756 IBT327748:IBX327756 ILP327748:ILT327756 IVL327748:IVP327756 JFH327748:JFL327756 JPD327748:JPH327756 JYZ327748:JZD327756 KIV327748:KIZ327756 KSR327748:KSV327756 LCN327748:LCR327756 LMJ327748:LMN327756 LWF327748:LWJ327756 MGB327748:MGF327756 MPX327748:MQB327756 MZT327748:MZX327756 NJP327748:NJT327756 NTL327748:NTP327756 ODH327748:ODL327756 OND327748:ONH327756 OWZ327748:OXD327756 PGV327748:PGZ327756 PQR327748:PQV327756 QAN327748:QAR327756 QKJ327748:QKN327756 QUF327748:QUJ327756 REB327748:REF327756 RNX327748:ROB327756 RXT327748:RXX327756 SHP327748:SHT327756 SRL327748:SRP327756 TBH327748:TBL327756 TLD327748:TLH327756 TUZ327748:TVD327756 UEV327748:UEZ327756 UOR327748:UOV327756 UYN327748:UYR327756 VIJ327748:VIN327756 VSF327748:VSJ327756 WCB327748:WCF327756 WLX327748:WMB327756 WVT327748:WVX327756 L393284:P393292 JH393284:JL393292 TD393284:TH393292 ACZ393284:ADD393292 AMV393284:AMZ393292 AWR393284:AWV393292 BGN393284:BGR393292 BQJ393284:BQN393292 CAF393284:CAJ393292 CKB393284:CKF393292 CTX393284:CUB393292 DDT393284:DDX393292 DNP393284:DNT393292 DXL393284:DXP393292 EHH393284:EHL393292 ERD393284:ERH393292 FAZ393284:FBD393292 FKV393284:FKZ393292 FUR393284:FUV393292 GEN393284:GER393292 GOJ393284:GON393292 GYF393284:GYJ393292 HIB393284:HIF393292 HRX393284:HSB393292 IBT393284:IBX393292 ILP393284:ILT393292 IVL393284:IVP393292 JFH393284:JFL393292 JPD393284:JPH393292 JYZ393284:JZD393292 KIV393284:KIZ393292 KSR393284:KSV393292 LCN393284:LCR393292 LMJ393284:LMN393292 LWF393284:LWJ393292 MGB393284:MGF393292 MPX393284:MQB393292 MZT393284:MZX393292 NJP393284:NJT393292 NTL393284:NTP393292 ODH393284:ODL393292 OND393284:ONH393292 OWZ393284:OXD393292 PGV393284:PGZ393292 PQR393284:PQV393292 QAN393284:QAR393292 QKJ393284:QKN393292 QUF393284:QUJ393292 REB393284:REF393292 RNX393284:ROB393292 RXT393284:RXX393292 SHP393284:SHT393292 SRL393284:SRP393292 TBH393284:TBL393292 TLD393284:TLH393292 TUZ393284:TVD393292 UEV393284:UEZ393292 UOR393284:UOV393292 UYN393284:UYR393292 VIJ393284:VIN393292 VSF393284:VSJ393292 WCB393284:WCF393292 WLX393284:WMB393292 WVT393284:WVX393292 L458820:P458828 JH458820:JL458828 TD458820:TH458828 ACZ458820:ADD458828 AMV458820:AMZ458828 AWR458820:AWV458828 BGN458820:BGR458828 BQJ458820:BQN458828 CAF458820:CAJ458828 CKB458820:CKF458828 CTX458820:CUB458828 DDT458820:DDX458828 DNP458820:DNT458828 DXL458820:DXP458828 EHH458820:EHL458828 ERD458820:ERH458828 FAZ458820:FBD458828 FKV458820:FKZ458828 FUR458820:FUV458828 GEN458820:GER458828 GOJ458820:GON458828 GYF458820:GYJ458828 HIB458820:HIF458828 HRX458820:HSB458828 IBT458820:IBX458828 ILP458820:ILT458828 IVL458820:IVP458828 JFH458820:JFL458828 JPD458820:JPH458828 JYZ458820:JZD458828 KIV458820:KIZ458828 KSR458820:KSV458828 LCN458820:LCR458828 LMJ458820:LMN458828 LWF458820:LWJ458828 MGB458820:MGF458828 MPX458820:MQB458828 MZT458820:MZX458828 NJP458820:NJT458828 NTL458820:NTP458828 ODH458820:ODL458828 OND458820:ONH458828 OWZ458820:OXD458828 PGV458820:PGZ458828 PQR458820:PQV458828 QAN458820:QAR458828 QKJ458820:QKN458828 QUF458820:QUJ458828 REB458820:REF458828 RNX458820:ROB458828 RXT458820:RXX458828 SHP458820:SHT458828 SRL458820:SRP458828 TBH458820:TBL458828 TLD458820:TLH458828 TUZ458820:TVD458828 UEV458820:UEZ458828 UOR458820:UOV458828 UYN458820:UYR458828 VIJ458820:VIN458828 VSF458820:VSJ458828 WCB458820:WCF458828 WLX458820:WMB458828 WVT458820:WVX458828 L524356:P524364 JH524356:JL524364 TD524356:TH524364 ACZ524356:ADD524364 AMV524356:AMZ524364 AWR524356:AWV524364 BGN524356:BGR524364 BQJ524356:BQN524364 CAF524356:CAJ524364 CKB524356:CKF524364 CTX524356:CUB524364 DDT524356:DDX524364 DNP524356:DNT524364 DXL524356:DXP524364 EHH524356:EHL524364 ERD524356:ERH524364 FAZ524356:FBD524364 FKV524356:FKZ524364 FUR524356:FUV524364 GEN524356:GER524364 GOJ524356:GON524364 GYF524356:GYJ524364 HIB524356:HIF524364 HRX524356:HSB524364 IBT524356:IBX524364 ILP524356:ILT524364 IVL524356:IVP524364 JFH524356:JFL524364 JPD524356:JPH524364 JYZ524356:JZD524364 KIV524356:KIZ524364 KSR524356:KSV524364 LCN524356:LCR524364 LMJ524356:LMN524364 LWF524356:LWJ524364 MGB524356:MGF524364 MPX524356:MQB524364 MZT524356:MZX524364 NJP524356:NJT524364 NTL524356:NTP524364 ODH524356:ODL524364 OND524356:ONH524364 OWZ524356:OXD524364 PGV524356:PGZ524364 PQR524356:PQV524364 QAN524356:QAR524364 QKJ524356:QKN524364 QUF524356:QUJ524364 REB524356:REF524364 RNX524356:ROB524364 RXT524356:RXX524364 SHP524356:SHT524364 SRL524356:SRP524364 TBH524356:TBL524364 TLD524356:TLH524364 TUZ524356:TVD524364 UEV524356:UEZ524364 UOR524356:UOV524364 UYN524356:UYR524364 VIJ524356:VIN524364 VSF524356:VSJ524364 WCB524356:WCF524364 WLX524356:WMB524364 WVT524356:WVX524364 L589892:P589900 JH589892:JL589900 TD589892:TH589900 ACZ589892:ADD589900 AMV589892:AMZ589900 AWR589892:AWV589900 BGN589892:BGR589900 BQJ589892:BQN589900 CAF589892:CAJ589900 CKB589892:CKF589900 CTX589892:CUB589900 DDT589892:DDX589900 DNP589892:DNT589900 DXL589892:DXP589900 EHH589892:EHL589900 ERD589892:ERH589900 FAZ589892:FBD589900 FKV589892:FKZ589900 FUR589892:FUV589900 GEN589892:GER589900 GOJ589892:GON589900 GYF589892:GYJ589900 HIB589892:HIF589900 HRX589892:HSB589900 IBT589892:IBX589900 ILP589892:ILT589900 IVL589892:IVP589900 JFH589892:JFL589900 JPD589892:JPH589900 JYZ589892:JZD589900 KIV589892:KIZ589900 KSR589892:KSV589900 LCN589892:LCR589900 LMJ589892:LMN589900 LWF589892:LWJ589900 MGB589892:MGF589900 MPX589892:MQB589900 MZT589892:MZX589900 NJP589892:NJT589900 NTL589892:NTP589900 ODH589892:ODL589900 OND589892:ONH589900 OWZ589892:OXD589900 PGV589892:PGZ589900 PQR589892:PQV589900 QAN589892:QAR589900 QKJ589892:QKN589900 QUF589892:QUJ589900 REB589892:REF589900 RNX589892:ROB589900 RXT589892:RXX589900 SHP589892:SHT589900 SRL589892:SRP589900 TBH589892:TBL589900 TLD589892:TLH589900 TUZ589892:TVD589900 UEV589892:UEZ589900 UOR589892:UOV589900 UYN589892:UYR589900 VIJ589892:VIN589900 VSF589892:VSJ589900 WCB589892:WCF589900 WLX589892:WMB589900 WVT589892:WVX589900 L655428:P655436 JH655428:JL655436 TD655428:TH655436 ACZ655428:ADD655436 AMV655428:AMZ655436 AWR655428:AWV655436 BGN655428:BGR655436 BQJ655428:BQN655436 CAF655428:CAJ655436 CKB655428:CKF655436 CTX655428:CUB655436 DDT655428:DDX655436 DNP655428:DNT655436 DXL655428:DXP655436 EHH655428:EHL655436 ERD655428:ERH655436 FAZ655428:FBD655436 FKV655428:FKZ655436 FUR655428:FUV655436 GEN655428:GER655436 GOJ655428:GON655436 GYF655428:GYJ655436 HIB655428:HIF655436 HRX655428:HSB655436 IBT655428:IBX655436 ILP655428:ILT655436 IVL655428:IVP655436 JFH655428:JFL655436 JPD655428:JPH655436 JYZ655428:JZD655436 KIV655428:KIZ655436 KSR655428:KSV655436 LCN655428:LCR655436 LMJ655428:LMN655436 LWF655428:LWJ655436 MGB655428:MGF655436 MPX655428:MQB655436 MZT655428:MZX655436 NJP655428:NJT655436 NTL655428:NTP655436 ODH655428:ODL655436 OND655428:ONH655436 OWZ655428:OXD655436 PGV655428:PGZ655436 PQR655428:PQV655436 QAN655428:QAR655436 QKJ655428:QKN655436 QUF655428:QUJ655436 REB655428:REF655436 RNX655428:ROB655436 RXT655428:RXX655436 SHP655428:SHT655436 SRL655428:SRP655436 TBH655428:TBL655436 TLD655428:TLH655436 TUZ655428:TVD655436 UEV655428:UEZ655436 UOR655428:UOV655436 UYN655428:UYR655436 VIJ655428:VIN655436 VSF655428:VSJ655436 WCB655428:WCF655436 WLX655428:WMB655436 WVT655428:WVX655436 L720964:P720972 JH720964:JL720972 TD720964:TH720972 ACZ720964:ADD720972 AMV720964:AMZ720972 AWR720964:AWV720972 BGN720964:BGR720972 BQJ720964:BQN720972 CAF720964:CAJ720972 CKB720964:CKF720972 CTX720964:CUB720972 DDT720964:DDX720972 DNP720964:DNT720972 DXL720964:DXP720972 EHH720964:EHL720972 ERD720964:ERH720972 FAZ720964:FBD720972 FKV720964:FKZ720972 FUR720964:FUV720972 GEN720964:GER720972 GOJ720964:GON720972 GYF720964:GYJ720972 HIB720964:HIF720972 HRX720964:HSB720972 IBT720964:IBX720972 ILP720964:ILT720972 IVL720964:IVP720972 JFH720964:JFL720972 JPD720964:JPH720972 JYZ720964:JZD720972 KIV720964:KIZ720972 KSR720964:KSV720972 LCN720964:LCR720972 LMJ720964:LMN720972 LWF720964:LWJ720972 MGB720964:MGF720972 MPX720964:MQB720972 MZT720964:MZX720972 NJP720964:NJT720972 NTL720964:NTP720972 ODH720964:ODL720972 OND720964:ONH720972 OWZ720964:OXD720972 PGV720964:PGZ720972 PQR720964:PQV720972 QAN720964:QAR720972 QKJ720964:QKN720972 QUF720964:QUJ720972 REB720964:REF720972 RNX720964:ROB720972 RXT720964:RXX720972 SHP720964:SHT720972 SRL720964:SRP720972 TBH720964:TBL720972 TLD720964:TLH720972 TUZ720964:TVD720972 UEV720964:UEZ720972 UOR720964:UOV720972 UYN720964:UYR720972 VIJ720964:VIN720972 VSF720964:VSJ720972 WCB720964:WCF720972 WLX720964:WMB720972 WVT720964:WVX720972 L786500:P786508 JH786500:JL786508 TD786500:TH786508 ACZ786500:ADD786508 AMV786500:AMZ786508 AWR786500:AWV786508 BGN786500:BGR786508 BQJ786500:BQN786508 CAF786500:CAJ786508 CKB786500:CKF786508 CTX786500:CUB786508 DDT786500:DDX786508 DNP786500:DNT786508 DXL786500:DXP786508 EHH786500:EHL786508 ERD786500:ERH786508 FAZ786500:FBD786508 FKV786500:FKZ786508 FUR786500:FUV786508 GEN786500:GER786508 GOJ786500:GON786508 GYF786500:GYJ786508 HIB786500:HIF786508 HRX786500:HSB786508 IBT786500:IBX786508 ILP786500:ILT786508 IVL786500:IVP786508 JFH786500:JFL786508 JPD786500:JPH786508 JYZ786500:JZD786508 KIV786500:KIZ786508 KSR786500:KSV786508 LCN786500:LCR786508 LMJ786500:LMN786508 LWF786500:LWJ786508 MGB786500:MGF786508 MPX786500:MQB786508 MZT786500:MZX786508 NJP786500:NJT786508 NTL786500:NTP786508 ODH786500:ODL786508 OND786500:ONH786508 OWZ786500:OXD786508 PGV786500:PGZ786508 PQR786500:PQV786508 QAN786500:QAR786508 QKJ786500:QKN786508 QUF786500:QUJ786508 REB786500:REF786508 RNX786500:ROB786508 RXT786500:RXX786508 SHP786500:SHT786508 SRL786500:SRP786508 TBH786500:TBL786508 TLD786500:TLH786508 TUZ786500:TVD786508 UEV786500:UEZ786508 UOR786500:UOV786508 UYN786500:UYR786508 VIJ786500:VIN786508 VSF786500:VSJ786508 WCB786500:WCF786508 WLX786500:WMB786508 WVT786500:WVX786508 L852036:P852044 JH852036:JL852044 TD852036:TH852044 ACZ852036:ADD852044 AMV852036:AMZ852044 AWR852036:AWV852044 BGN852036:BGR852044 BQJ852036:BQN852044 CAF852036:CAJ852044 CKB852036:CKF852044 CTX852036:CUB852044 DDT852036:DDX852044 DNP852036:DNT852044 DXL852036:DXP852044 EHH852036:EHL852044 ERD852036:ERH852044 FAZ852036:FBD852044 FKV852036:FKZ852044 FUR852036:FUV852044 GEN852036:GER852044 GOJ852036:GON852044 GYF852036:GYJ852044 HIB852036:HIF852044 HRX852036:HSB852044 IBT852036:IBX852044 ILP852036:ILT852044 IVL852036:IVP852044 JFH852036:JFL852044 JPD852036:JPH852044 JYZ852036:JZD852044 KIV852036:KIZ852044 KSR852036:KSV852044 LCN852036:LCR852044 LMJ852036:LMN852044 LWF852036:LWJ852044 MGB852036:MGF852044 MPX852036:MQB852044 MZT852036:MZX852044 NJP852036:NJT852044 NTL852036:NTP852044 ODH852036:ODL852044 OND852036:ONH852044 OWZ852036:OXD852044 PGV852036:PGZ852044 PQR852036:PQV852044 QAN852036:QAR852044 QKJ852036:QKN852044 QUF852036:QUJ852044 REB852036:REF852044 RNX852036:ROB852044 RXT852036:RXX852044 SHP852036:SHT852044 SRL852036:SRP852044 TBH852036:TBL852044 TLD852036:TLH852044 TUZ852036:TVD852044 UEV852036:UEZ852044 UOR852036:UOV852044 UYN852036:UYR852044 VIJ852036:VIN852044 VSF852036:VSJ852044 WCB852036:WCF852044 WLX852036:WMB852044 WVT852036:WVX852044 L917572:P917580 JH917572:JL917580 TD917572:TH917580 ACZ917572:ADD917580 AMV917572:AMZ917580 AWR917572:AWV917580 BGN917572:BGR917580 BQJ917572:BQN917580 CAF917572:CAJ917580 CKB917572:CKF917580 CTX917572:CUB917580 DDT917572:DDX917580 DNP917572:DNT917580 DXL917572:DXP917580 EHH917572:EHL917580 ERD917572:ERH917580 FAZ917572:FBD917580 FKV917572:FKZ917580 FUR917572:FUV917580 GEN917572:GER917580 GOJ917572:GON917580 GYF917572:GYJ917580 HIB917572:HIF917580 HRX917572:HSB917580 IBT917572:IBX917580 ILP917572:ILT917580 IVL917572:IVP917580 JFH917572:JFL917580 JPD917572:JPH917580 JYZ917572:JZD917580 KIV917572:KIZ917580 KSR917572:KSV917580 LCN917572:LCR917580 LMJ917572:LMN917580 LWF917572:LWJ917580 MGB917572:MGF917580 MPX917572:MQB917580 MZT917572:MZX917580 NJP917572:NJT917580 NTL917572:NTP917580 ODH917572:ODL917580 OND917572:ONH917580 OWZ917572:OXD917580 PGV917572:PGZ917580 PQR917572:PQV917580 QAN917572:QAR917580 QKJ917572:QKN917580 QUF917572:QUJ917580 REB917572:REF917580 RNX917572:ROB917580 RXT917572:RXX917580 SHP917572:SHT917580 SRL917572:SRP917580 TBH917572:TBL917580 TLD917572:TLH917580 TUZ917572:TVD917580 UEV917572:UEZ917580 UOR917572:UOV917580 UYN917572:UYR917580 VIJ917572:VIN917580 VSF917572:VSJ917580 WCB917572:WCF917580 WLX917572:WMB917580 WVT917572:WVX917580 L983108:P983116 JH983108:JL983116 TD983108:TH983116 ACZ983108:ADD983116 AMV983108:AMZ983116 AWR983108:AWV983116 BGN983108:BGR983116 BQJ983108:BQN983116 CAF983108:CAJ983116 CKB983108:CKF983116 CTX983108:CUB983116 DDT983108:DDX983116 DNP983108:DNT983116 DXL983108:DXP983116 EHH983108:EHL983116 ERD983108:ERH983116 FAZ983108:FBD983116 FKV983108:FKZ983116 FUR983108:FUV983116 GEN983108:GER983116 GOJ983108:GON983116 GYF983108:GYJ983116 HIB983108:HIF983116 HRX983108:HSB983116 IBT983108:IBX983116 ILP983108:ILT983116 IVL983108:IVP983116 JFH983108:JFL983116 JPD983108:JPH983116 JYZ983108:JZD983116 KIV983108:KIZ983116 KSR983108:KSV983116 LCN983108:LCR983116 LMJ983108:LMN983116 LWF983108:LWJ983116 MGB983108:MGF983116 MPX983108:MQB983116 MZT983108:MZX983116 NJP983108:NJT983116 NTL983108:NTP983116 ODH983108:ODL983116 OND983108:ONH983116 OWZ983108:OXD983116 PGV983108:PGZ983116 PQR983108:PQV983116 QAN983108:QAR983116 QKJ983108:QKN983116 QUF983108:QUJ983116 REB983108:REF983116 RNX983108:ROB983116 RXT983108:RXX983116 SHP983108:SHT983116 SRL983108:SRP983116 TBH983108:TBL983116 TLD983108:TLH983116 TUZ983108:TVD983116 UEV983108:UEZ983116 UOR983108:UOV983116 UYN983108:UYR983116 VIJ983108:VIN983116 VSF983108:VSJ983116 WCB983108:WCF983116 WLX983108:WMB983116 WVT983108:WVX983116"/>
    <dataValidation allowBlank="1" showInputMessage="1" showErrorMessage="1" promptTitle="Exch rate used" prompt="Enter the exchange rate used in converting the imported tooling &amp; gauging to local currency. Leave it blank if bought locally." sqref="L81:P86 JH81:JL86 TD81:TH86 ACZ81:ADD86 AMV81:AMZ86 AWR81:AWV86 BGN81:BGR86 BQJ81:BQN86 CAF81:CAJ86 CKB81:CKF86 CTX81:CUB86 DDT81:DDX86 DNP81:DNT86 DXL81:DXP86 EHH81:EHL86 ERD81:ERH86 FAZ81:FBD86 FKV81:FKZ86 FUR81:FUV86 GEN81:GER86 GOJ81:GON86 GYF81:GYJ86 HIB81:HIF86 HRX81:HSB86 IBT81:IBX86 ILP81:ILT86 IVL81:IVP86 JFH81:JFL86 JPD81:JPH86 JYZ81:JZD86 KIV81:KIZ86 KSR81:KSV86 LCN81:LCR86 LMJ81:LMN86 LWF81:LWJ86 MGB81:MGF86 MPX81:MQB86 MZT81:MZX86 NJP81:NJT86 NTL81:NTP86 ODH81:ODL86 OND81:ONH86 OWZ81:OXD86 PGV81:PGZ86 PQR81:PQV86 QAN81:QAR86 QKJ81:QKN86 QUF81:QUJ86 REB81:REF86 RNX81:ROB86 RXT81:RXX86 SHP81:SHT86 SRL81:SRP86 TBH81:TBL86 TLD81:TLH86 TUZ81:TVD86 UEV81:UEZ86 UOR81:UOV86 UYN81:UYR86 VIJ81:VIN86 VSF81:VSJ86 WCB81:WCF86 WLX81:WMB86 WVT81:WVX86 L65617:P65622 JH65617:JL65622 TD65617:TH65622 ACZ65617:ADD65622 AMV65617:AMZ65622 AWR65617:AWV65622 BGN65617:BGR65622 BQJ65617:BQN65622 CAF65617:CAJ65622 CKB65617:CKF65622 CTX65617:CUB65622 DDT65617:DDX65622 DNP65617:DNT65622 DXL65617:DXP65622 EHH65617:EHL65622 ERD65617:ERH65622 FAZ65617:FBD65622 FKV65617:FKZ65622 FUR65617:FUV65622 GEN65617:GER65622 GOJ65617:GON65622 GYF65617:GYJ65622 HIB65617:HIF65622 HRX65617:HSB65622 IBT65617:IBX65622 ILP65617:ILT65622 IVL65617:IVP65622 JFH65617:JFL65622 JPD65617:JPH65622 JYZ65617:JZD65622 KIV65617:KIZ65622 KSR65617:KSV65622 LCN65617:LCR65622 LMJ65617:LMN65622 LWF65617:LWJ65622 MGB65617:MGF65622 MPX65617:MQB65622 MZT65617:MZX65622 NJP65617:NJT65622 NTL65617:NTP65622 ODH65617:ODL65622 OND65617:ONH65622 OWZ65617:OXD65622 PGV65617:PGZ65622 PQR65617:PQV65622 QAN65617:QAR65622 QKJ65617:QKN65622 QUF65617:QUJ65622 REB65617:REF65622 RNX65617:ROB65622 RXT65617:RXX65622 SHP65617:SHT65622 SRL65617:SRP65622 TBH65617:TBL65622 TLD65617:TLH65622 TUZ65617:TVD65622 UEV65617:UEZ65622 UOR65617:UOV65622 UYN65617:UYR65622 VIJ65617:VIN65622 VSF65617:VSJ65622 WCB65617:WCF65622 WLX65617:WMB65622 WVT65617:WVX65622 L131153:P131158 JH131153:JL131158 TD131153:TH131158 ACZ131153:ADD131158 AMV131153:AMZ131158 AWR131153:AWV131158 BGN131153:BGR131158 BQJ131153:BQN131158 CAF131153:CAJ131158 CKB131153:CKF131158 CTX131153:CUB131158 DDT131153:DDX131158 DNP131153:DNT131158 DXL131153:DXP131158 EHH131153:EHL131158 ERD131153:ERH131158 FAZ131153:FBD131158 FKV131153:FKZ131158 FUR131153:FUV131158 GEN131153:GER131158 GOJ131153:GON131158 GYF131153:GYJ131158 HIB131153:HIF131158 HRX131153:HSB131158 IBT131153:IBX131158 ILP131153:ILT131158 IVL131153:IVP131158 JFH131153:JFL131158 JPD131153:JPH131158 JYZ131153:JZD131158 KIV131153:KIZ131158 KSR131153:KSV131158 LCN131153:LCR131158 LMJ131153:LMN131158 LWF131153:LWJ131158 MGB131153:MGF131158 MPX131153:MQB131158 MZT131153:MZX131158 NJP131153:NJT131158 NTL131153:NTP131158 ODH131153:ODL131158 OND131153:ONH131158 OWZ131153:OXD131158 PGV131153:PGZ131158 PQR131153:PQV131158 QAN131153:QAR131158 QKJ131153:QKN131158 QUF131153:QUJ131158 REB131153:REF131158 RNX131153:ROB131158 RXT131153:RXX131158 SHP131153:SHT131158 SRL131153:SRP131158 TBH131153:TBL131158 TLD131153:TLH131158 TUZ131153:TVD131158 UEV131153:UEZ131158 UOR131153:UOV131158 UYN131153:UYR131158 VIJ131153:VIN131158 VSF131153:VSJ131158 WCB131153:WCF131158 WLX131153:WMB131158 WVT131153:WVX131158 L196689:P196694 JH196689:JL196694 TD196689:TH196694 ACZ196689:ADD196694 AMV196689:AMZ196694 AWR196689:AWV196694 BGN196689:BGR196694 BQJ196689:BQN196694 CAF196689:CAJ196694 CKB196689:CKF196694 CTX196689:CUB196694 DDT196689:DDX196694 DNP196689:DNT196694 DXL196689:DXP196694 EHH196689:EHL196694 ERD196689:ERH196694 FAZ196689:FBD196694 FKV196689:FKZ196694 FUR196689:FUV196694 GEN196689:GER196694 GOJ196689:GON196694 GYF196689:GYJ196694 HIB196689:HIF196694 HRX196689:HSB196694 IBT196689:IBX196694 ILP196689:ILT196694 IVL196689:IVP196694 JFH196689:JFL196694 JPD196689:JPH196694 JYZ196689:JZD196694 KIV196689:KIZ196694 KSR196689:KSV196694 LCN196689:LCR196694 LMJ196689:LMN196694 LWF196689:LWJ196694 MGB196689:MGF196694 MPX196689:MQB196694 MZT196689:MZX196694 NJP196689:NJT196694 NTL196689:NTP196694 ODH196689:ODL196694 OND196689:ONH196694 OWZ196689:OXD196694 PGV196689:PGZ196694 PQR196689:PQV196694 QAN196689:QAR196694 QKJ196689:QKN196694 QUF196689:QUJ196694 REB196689:REF196694 RNX196689:ROB196694 RXT196689:RXX196694 SHP196689:SHT196694 SRL196689:SRP196694 TBH196689:TBL196694 TLD196689:TLH196694 TUZ196689:TVD196694 UEV196689:UEZ196694 UOR196689:UOV196694 UYN196689:UYR196694 VIJ196689:VIN196694 VSF196689:VSJ196694 WCB196689:WCF196694 WLX196689:WMB196694 WVT196689:WVX196694 L262225:P262230 JH262225:JL262230 TD262225:TH262230 ACZ262225:ADD262230 AMV262225:AMZ262230 AWR262225:AWV262230 BGN262225:BGR262230 BQJ262225:BQN262230 CAF262225:CAJ262230 CKB262225:CKF262230 CTX262225:CUB262230 DDT262225:DDX262230 DNP262225:DNT262230 DXL262225:DXP262230 EHH262225:EHL262230 ERD262225:ERH262230 FAZ262225:FBD262230 FKV262225:FKZ262230 FUR262225:FUV262230 GEN262225:GER262230 GOJ262225:GON262230 GYF262225:GYJ262230 HIB262225:HIF262230 HRX262225:HSB262230 IBT262225:IBX262230 ILP262225:ILT262230 IVL262225:IVP262230 JFH262225:JFL262230 JPD262225:JPH262230 JYZ262225:JZD262230 KIV262225:KIZ262230 KSR262225:KSV262230 LCN262225:LCR262230 LMJ262225:LMN262230 LWF262225:LWJ262230 MGB262225:MGF262230 MPX262225:MQB262230 MZT262225:MZX262230 NJP262225:NJT262230 NTL262225:NTP262230 ODH262225:ODL262230 OND262225:ONH262230 OWZ262225:OXD262230 PGV262225:PGZ262230 PQR262225:PQV262230 QAN262225:QAR262230 QKJ262225:QKN262230 QUF262225:QUJ262230 REB262225:REF262230 RNX262225:ROB262230 RXT262225:RXX262230 SHP262225:SHT262230 SRL262225:SRP262230 TBH262225:TBL262230 TLD262225:TLH262230 TUZ262225:TVD262230 UEV262225:UEZ262230 UOR262225:UOV262230 UYN262225:UYR262230 VIJ262225:VIN262230 VSF262225:VSJ262230 WCB262225:WCF262230 WLX262225:WMB262230 WVT262225:WVX262230 L327761:P327766 JH327761:JL327766 TD327761:TH327766 ACZ327761:ADD327766 AMV327761:AMZ327766 AWR327761:AWV327766 BGN327761:BGR327766 BQJ327761:BQN327766 CAF327761:CAJ327766 CKB327761:CKF327766 CTX327761:CUB327766 DDT327761:DDX327766 DNP327761:DNT327766 DXL327761:DXP327766 EHH327761:EHL327766 ERD327761:ERH327766 FAZ327761:FBD327766 FKV327761:FKZ327766 FUR327761:FUV327766 GEN327761:GER327766 GOJ327761:GON327766 GYF327761:GYJ327766 HIB327761:HIF327766 HRX327761:HSB327766 IBT327761:IBX327766 ILP327761:ILT327766 IVL327761:IVP327766 JFH327761:JFL327766 JPD327761:JPH327766 JYZ327761:JZD327766 KIV327761:KIZ327766 KSR327761:KSV327766 LCN327761:LCR327766 LMJ327761:LMN327766 LWF327761:LWJ327766 MGB327761:MGF327766 MPX327761:MQB327766 MZT327761:MZX327766 NJP327761:NJT327766 NTL327761:NTP327766 ODH327761:ODL327766 OND327761:ONH327766 OWZ327761:OXD327766 PGV327761:PGZ327766 PQR327761:PQV327766 QAN327761:QAR327766 QKJ327761:QKN327766 QUF327761:QUJ327766 REB327761:REF327766 RNX327761:ROB327766 RXT327761:RXX327766 SHP327761:SHT327766 SRL327761:SRP327766 TBH327761:TBL327766 TLD327761:TLH327766 TUZ327761:TVD327766 UEV327761:UEZ327766 UOR327761:UOV327766 UYN327761:UYR327766 VIJ327761:VIN327766 VSF327761:VSJ327766 WCB327761:WCF327766 WLX327761:WMB327766 WVT327761:WVX327766 L393297:P393302 JH393297:JL393302 TD393297:TH393302 ACZ393297:ADD393302 AMV393297:AMZ393302 AWR393297:AWV393302 BGN393297:BGR393302 BQJ393297:BQN393302 CAF393297:CAJ393302 CKB393297:CKF393302 CTX393297:CUB393302 DDT393297:DDX393302 DNP393297:DNT393302 DXL393297:DXP393302 EHH393297:EHL393302 ERD393297:ERH393302 FAZ393297:FBD393302 FKV393297:FKZ393302 FUR393297:FUV393302 GEN393297:GER393302 GOJ393297:GON393302 GYF393297:GYJ393302 HIB393297:HIF393302 HRX393297:HSB393302 IBT393297:IBX393302 ILP393297:ILT393302 IVL393297:IVP393302 JFH393297:JFL393302 JPD393297:JPH393302 JYZ393297:JZD393302 KIV393297:KIZ393302 KSR393297:KSV393302 LCN393297:LCR393302 LMJ393297:LMN393302 LWF393297:LWJ393302 MGB393297:MGF393302 MPX393297:MQB393302 MZT393297:MZX393302 NJP393297:NJT393302 NTL393297:NTP393302 ODH393297:ODL393302 OND393297:ONH393302 OWZ393297:OXD393302 PGV393297:PGZ393302 PQR393297:PQV393302 QAN393297:QAR393302 QKJ393297:QKN393302 QUF393297:QUJ393302 REB393297:REF393302 RNX393297:ROB393302 RXT393297:RXX393302 SHP393297:SHT393302 SRL393297:SRP393302 TBH393297:TBL393302 TLD393297:TLH393302 TUZ393297:TVD393302 UEV393297:UEZ393302 UOR393297:UOV393302 UYN393297:UYR393302 VIJ393297:VIN393302 VSF393297:VSJ393302 WCB393297:WCF393302 WLX393297:WMB393302 WVT393297:WVX393302 L458833:P458838 JH458833:JL458838 TD458833:TH458838 ACZ458833:ADD458838 AMV458833:AMZ458838 AWR458833:AWV458838 BGN458833:BGR458838 BQJ458833:BQN458838 CAF458833:CAJ458838 CKB458833:CKF458838 CTX458833:CUB458838 DDT458833:DDX458838 DNP458833:DNT458838 DXL458833:DXP458838 EHH458833:EHL458838 ERD458833:ERH458838 FAZ458833:FBD458838 FKV458833:FKZ458838 FUR458833:FUV458838 GEN458833:GER458838 GOJ458833:GON458838 GYF458833:GYJ458838 HIB458833:HIF458838 HRX458833:HSB458838 IBT458833:IBX458838 ILP458833:ILT458838 IVL458833:IVP458838 JFH458833:JFL458838 JPD458833:JPH458838 JYZ458833:JZD458838 KIV458833:KIZ458838 KSR458833:KSV458838 LCN458833:LCR458838 LMJ458833:LMN458838 LWF458833:LWJ458838 MGB458833:MGF458838 MPX458833:MQB458838 MZT458833:MZX458838 NJP458833:NJT458838 NTL458833:NTP458838 ODH458833:ODL458838 OND458833:ONH458838 OWZ458833:OXD458838 PGV458833:PGZ458838 PQR458833:PQV458838 QAN458833:QAR458838 QKJ458833:QKN458838 QUF458833:QUJ458838 REB458833:REF458838 RNX458833:ROB458838 RXT458833:RXX458838 SHP458833:SHT458838 SRL458833:SRP458838 TBH458833:TBL458838 TLD458833:TLH458838 TUZ458833:TVD458838 UEV458833:UEZ458838 UOR458833:UOV458838 UYN458833:UYR458838 VIJ458833:VIN458838 VSF458833:VSJ458838 WCB458833:WCF458838 WLX458833:WMB458838 WVT458833:WVX458838 L524369:P524374 JH524369:JL524374 TD524369:TH524374 ACZ524369:ADD524374 AMV524369:AMZ524374 AWR524369:AWV524374 BGN524369:BGR524374 BQJ524369:BQN524374 CAF524369:CAJ524374 CKB524369:CKF524374 CTX524369:CUB524374 DDT524369:DDX524374 DNP524369:DNT524374 DXL524369:DXP524374 EHH524369:EHL524374 ERD524369:ERH524374 FAZ524369:FBD524374 FKV524369:FKZ524374 FUR524369:FUV524374 GEN524369:GER524374 GOJ524369:GON524374 GYF524369:GYJ524374 HIB524369:HIF524374 HRX524369:HSB524374 IBT524369:IBX524374 ILP524369:ILT524374 IVL524369:IVP524374 JFH524369:JFL524374 JPD524369:JPH524374 JYZ524369:JZD524374 KIV524369:KIZ524374 KSR524369:KSV524374 LCN524369:LCR524374 LMJ524369:LMN524374 LWF524369:LWJ524374 MGB524369:MGF524374 MPX524369:MQB524374 MZT524369:MZX524374 NJP524369:NJT524374 NTL524369:NTP524374 ODH524369:ODL524374 OND524369:ONH524374 OWZ524369:OXD524374 PGV524369:PGZ524374 PQR524369:PQV524374 QAN524369:QAR524374 QKJ524369:QKN524374 QUF524369:QUJ524374 REB524369:REF524374 RNX524369:ROB524374 RXT524369:RXX524374 SHP524369:SHT524374 SRL524369:SRP524374 TBH524369:TBL524374 TLD524369:TLH524374 TUZ524369:TVD524374 UEV524369:UEZ524374 UOR524369:UOV524374 UYN524369:UYR524374 VIJ524369:VIN524374 VSF524369:VSJ524374 WCB524369:WCF524374 WLX524369:WMB524374 WVT524369:WVX524374 L589905:P589910 JH589905:JL589910 TD589905:TH589910 ACZ589905:ADD589910 AMV589905:AMZ589910 AWR589905:AWV589910 BGN589905:BGR589910 BQJ589905:BQN589910 CAF589905:CAJ589910 CKB589905:CKF589910 CTX589905:CUB589910 DDT589905:DDX589910 DNP589905:DNT589910 DXL589905:DXP589910 EHH589905:EHL589910 ERD589905:ERH589910 FAZ589905:FBD589910 FKV589905:FKZ589910 FUR589905:FUV589910 GEN589905:GER589910 GOJ589905:GON589910 GYF589905:GYJ589910 HIB589905:HIF589910 HRX589905:HSB589910 IBT589905:IBX589910 ILP589905:ILT589910 IVL589905:IVP589910 JFH589905:JFL589910 JPD589905:JPH589910 JYZ589905:JZD589910 KIV589905:KIZ589910 KSR589905:KSV589910 LCN589905:LCR589910 LMJ589905:LMN589910 LWF589905:LWJ589910 MGB589905:MGF589910 MPX589905:MQB589910 MZT589905:MZX589910 NJP589905:NJT589910 NTL589905:NTP589910 ODH589905:ODL589910 OND589905:ONH589910 OWZ589905:OXD589910 PGV589905:PGZ589910 PQR589905:PQV589910 QAN589905:QAR589910 QKJ589905:QKN589910 QUF589905:QUJ589910 REB589905:REF589910 RNX589905:ROB589910 RXT589905:RXX589910 SHP589905:SHT589910 SRL589905:SRP589910 TBH589905:TBL589910 TLD589905:TLH589910 TUZ589905:TVD589910 UEV589905:UEZ589910 UOR589905:UOV589910 UYN589905:UYR589910 VIJ589905:VIN589910 VSF589905:VSJ589910 WCB589905:WCF589910 WLX589905:WMB589910 WVT589905:WVX589910 L655441:P655446 JH655441:JL655446 TD655441:TH655446 ACZ655441:ADD655446 AMV655441:AMZ655446 AWR655441:AWV655446 BGN655441:BGR655446 BQJ655441:BQN655446 CAF655441:CAJ655446 CKB655441:CKF655446 CTX655441:CUB655446 DDT655441:DDX655446 DNP655441:DNT655446 DXL655441:DXP655446 EHH655441:EHL655446 ERD655441:ERH655446 FAZ655441:FBD655446 FKV655441:FKZ655446 FUR655441:FUV655446 GEN655441:GER655446 GOJ655441:GON655446 GYF655441:GYJ655446 HIB655441:HIF655446 HRX655441:HSB655446 IBT655441:IBX655446 ILP655441:ILT655446 IVL655441:IVP655446 JFH655441:JFL655446 JPD655441:JPH655446 JYZ655441:JZD655446 KIV655441:KIZ655446 KSR655441:KSV655446 LCN655441:LCR655446 LMJ655441:LMN655446 LWF655441:LWJ655446 MGB655441:MGF655446 MPX655441:MQB655446 MZT655441:MZX655446 NJP655441:NJT655446 NTL655441:NTP655446 ODH655441:ODL655446 OND655441:ONH655446 OWZ655441:OXD655446 PGV655441:PGZ655446 PQR655441:PQV655446 QAN655441:QAR655446 QKJ655441:QKN655446 QUF655441:QUJ655446 REB655441:REF655446 RNX655441:ROB655446 RXT655441:RXX655446 SHP655441:SHT655446 SRL655441:SRP655446 TBH655441:TBL655446 TLD655441:TLH655446 TUZ655441:TVD655446 UEV655441:UEZ655446 UOR655441:UOV655446 UYN655441:UYR655446 VIJ655441:VIN655446 VSF655441:VSJ655446 WCB655441:WCF655446 WLX655441:WMB655446 WVT655441:WVX655446 L720977:P720982 JH720977:JL720982 TD720977:TH720982 ACZ720977:ADD720982 AMV720977:AMZ720982 AWR720977:AWV720982 BGN720977:BGR720982 BQJ720977:BQN720982 CAF720977:CAJ720982 CKB720977:CKF720982 CTX720977:CUB720982 DDT720977:DDX720982 DNP720977:DNT720982 DXL720977:DXP720982 EHH720977:EHL720982 ERD720977:ERH720982 FAZ720977:FBD720982 FKV720977:FKZ720982 FUR720977:FUV720982 GEN720977:GER720982 GOJ720977:GON720982 GYF720977:GYJ720982 HIB720977:HIF720982 HRX720977:HSB720982 IBT720977:IBX720982 ILP720977:ILT720982 IVL720977:IVP720982 JFH720977:JFL720982 JPD720977:JPH720982 JYZ720977:JZD720982 KIV720977:KIZ720982 KSR720977:KSV720982 LCN720977:LCR720982 LMJ720977:LMN720982 LWF720977:LWJ720982 MGB720977:MGF720982 MPX720977:MQB720982 MZT720977:MZX720982 NJP720977:NJT720982 NTL720977:NTP720982 ODH720977:ODL720982 OND720977:ONH720982 OWZ720977:OXD720982 PGV720977:PGZ720982 PQR720977:PQV720982 QAN720977:QAR720982 QKJ720977:QKN720982 QUF720977:QUJ720982 REB720977:REF720982 RNX720977:ROB720982 RXT720977:RXX720982 SHP720977:SHT720982 SRL720977:SRP720982 TBH720977:TBL720982 TLD720977:TLH720982 TUZ720977:TVD720982 UEV720977:UEZ720982 UOR720977:UOV720982 UYN720977:UYR720982 VIJ720977:VIN720982 VSF720977:VSJ720982 WCB720977:WCF720982 WLX720977:WMB720982 WVT720977:WVX720982 L786513:P786518 JH786513:JL786518 TD786513:TH786518 ACZ786513:ADD786518 AMV786513:AMZ786518 AWR786513:AWV786518 BGN786513:BGR786518 BQJ786513:BQN786518 CAF786513:CAJ786518 CKB786513:CKF786518 CTX786513:CUB786518 DDT786513:DDX786518 DNP786513:DNT786518 DXL786513:DXP786518 EHH786513:EHL786518 ERD786513:ERH786518 FAZ786513:FBD786518 FKV786513:FKZ786518 FUR786513:FUV786518 GEN786513:GER786518 GOJ786513:GON786518 GYF786513:GYJ786518 HIB786513:HIF786518 HRX786513:HSB786518 IBT786513:IBX786518 ILP786513:ILT786518 IVL786513:IVP786518 JFH786513:JFL786518 JPD786513:JPH786518 JYZ786513:JZD786518 KIV786513:KIZ786518 KSR786513:KSV786518 LCN786513:LCR786518 LMJ786513:LMN786518 LWF786513:LWJ786518 MGB786513:MGF786518 MPX786513:MQB786518 MZT786513:MZX786518 NJP786513:NJT786518 NTL786513:NTP786518 ODH786513:ODL786518 OND786513:ONH786518 OWZ786513:OXD786518 PGV786513:PGZ786518 PQR786513:PQV786518 QAN786513:QAR786518 QKJ786513:QKN786518 QUF786513:QUJ786518 REB786513:REF786518 RNX786513:ROB786518 RXT786513:RXX786518 SHP786513:SHT786518 SRL786513:SRP786518 TBH786513:TBL786518 TLD786513:TLH786518 TUZ786513:TVD786518 UEV786513:UEZ786518 UOR786513:UOV786518 UYN786513:UYR786518 VIJ786513:VIN786518 VSF786513:VSJ786518 WCB786513:WCF786518 WLX786513:WMB786518 WVT786513:WVX786518 L852049:P852054 JH852049:JL852054 TD852049:TH852054 ACZ852049:ADD852054 AMV852049:AMZ852054 AWR852049:AWV852054 BGN852049:BGR852054 BQJ852049:BQN852054 CAF852049:CAJ852054 CKB852049:CKF852054 CTX852049:CUB852054 DDT852049:DDX852054 DNP852049:DNT852054 DXL852049:DXP852054 EHH852049:EHL852054 ERD852049:ERH852054 FAZ852049:FBD852054 FKV852049:FKZ852054 FUR852049:FUV852054 GEN852049:GER852054 GOJ852049:GON852054 GYF852049:GYJ852054 HIB852049:HIF852054 HRX852049:HSB852054 IBT852049:IBX852054 ILP852049:ILT852054 IVL852049:IVP852054 JFH852049:JFL852054 JPD852049:JPH852054 JYZ852049:JZD852054 KIV852049:KIZ852054 KSR852049:KSV852054 LCN852049:LCR852054 LMJ852049:LMN852054 LWF852049:LWJ852054 MGB852049:MGF852054 MPX852049:MQB852054 MZT852049:MZX852054 NJP852049:NJT852054 NTL852049:NTP852054 ODH852049:ODL852054 OND852049:ONH852054 OWZ852049:OXD852054 PGV852049:PGZ852054 PQR852049:PQV852054 QAN852049:QAR852054 QKJ852049:QKN852054 QUF852049:QUJ852054 REB852049:REF852054 RNX852049:ROB852054 RXT852049:RXX852054 SHP852049:SHT852054 SRL852049:SRP852054 TBH852049:TBL852054 TLD852049:TLH852054 TUZ852049:TVD852054 UEV852049:UEZ852054 UOR852049:UOV852054 UYN852049:UYR852054 VIJ852049:VIN852054 VSF852049:VSJ852054 WCB852049:WCF852054 WLX852049:WMB852054 WVT852049:WVX852054 L917585:P917590 JH917585:JL917590 TD917585:TH917590 ACZ917585:ADD917590 AMV917585:AMZ917590 AWR917585:AWV917590 BGN917585:BGR917590 BQJ917585:BQN917590 CAF917585:CAJ917590 CKB917585:CKF917590 CTX917585:CUB917590 DDT917585:DDX917590 DNP917585:DNT917590 DXL917585:DXP917590 EHH917585:EHL917590 ERD917585:ERH917590 FAZ917585:FBD917590 FKV917585:FKZ917590 FUR917585:FUV917590 GEN917585:GER917590 GOJ917585:GON917590 GYF917585:GYJ917590 HIB917585:HIF917590 HRX917585:HSB917590 IBT917585:IBX917590 ILP917585:ILT917590 IVL917585:IVP917590 JFH917585:JFL917590 JPD917585:JPH917590 JYZ917585:JZD917590 KIV917585:KIZ917590 KSR917585:KSV917590 LCN917585:LCR917590 LMJ917585:LMN917590 LWF917585:LWJ917590 MGB917585:MGF917590 MPX917585:MQB917590 MZT917585:MZX917590 NJP917585:NJT917590 NTL917585:NTP917590 ODH917585:ODL917590 OND917585:ONH917590 OWZ917585:OXD917590 PGV917585:PGZ917590 PQR917585:PQV917590 QAN917585:QAR917590 QKJ917585:QKN917590 QUF917585:QUJ917590 REB917585:REF917590 RNX917585:ROB917590 RXT917585:RXX917590 SHP917585:SHT917590 SRL917585:SRP917590 TBH917585:TBL917590 TLD917585:TLH917590 TUZ917585:TVD917590 UEV917585:UEZ917590 UOR917585:UOV917590 UYN917585:UYR917590 VIJ917585:VIN917590 VSF917585:VSJ917590 WCB917585:WCF917590 WLX917585:WMB917590 WVT917585:WVX917590 L983121:P983126 JH983121:JL983126 TD983121:TH983126 ACZ983121:ADD983126 AMV983121:AMZ983126 AWR983121:AWV983126 BGN983121:BGR983126 BQJ983121:BQN983126 CAF983121:CAJ983126 CKB983121:CKF983126 CTX983121:CUB983126 DDT983121:DDX983126 DNP983121:DNT983126 DXL983121:DXP983126 EHH983121:EHL983126 ERD983121:ERH983126 FAZ983121:FBD983126 FKV983121:FKZ983126 FUR983121:FUV983126 GEN983121:GER983126 GOJ983121:GON983126 GYF983121:GYJ983126 HIB983121:HIF983126 HRX983121:HSB983126 IBT983121:IBX983126 ILP983121:ILT983126 IVL983121:IVP983126 JFH983121:JFL983126 JPD983121:JPH983126 JYZ983121:JZD983126 KIV983121:KIZ983126 KSR983121:KSV983126 LCN983121:LCR983126 LMJ983121:LMN983126 LWF983121:LWJ983126 MGB983121:MGF983126 MPX983121:MQB983126 MZT983121:MZX983126 NJP983121:NJT983126 NTL983121:NTP983126 ODH983121:ODL983126 OND983121:ONH983126 OWZ983121:OXD983126 PGV983121:PGZ983126 PQR983121:PQV983126 QAN983121:QAR983126 QKJ983121:QKN983126 QUF983121:QUJ983126 REB983121:REF983126 RNX983121:ROB983126 RXT983121:RXX983126 SHP983121:SHT983126 SRL983121:SRP983126 TBH983121:TBL983126 TLD983121:TLH983126 TUZ983121:TVD983126 UEV983121:UEZ983126 UOR983121:UOV983126 UYN983121:UYR983126 VIJ983121:VIN983126 VSF983121:VSJ983126 WCB983121:WCF983126 WLX983121:WMB983126 WVT983121:WVX983126"/>
  </dataValidations>
  <pageMargins left="0.75" right="0.75" top="1" bottom="1" header="0.5" footer="0.5"/>
  <pageSetup paperSize="9" scale="61" fitToWidth="2" orientation="portrait" horizontalDpi="300" verticalDpi="300" r:id="rId1"/>
  <headerFooter alignWithMargins="0"/>
  <customProperties>
    <customPr name="EpmWorksheetKeyString_GUID" r:id="rId2"/>
  </customProperties>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上会明细</vt:lpstr>
      <vt:lpstr>供应商清单</vt:lpstr>
      <vt:lpstr>SQ人员名单</vt:lpstr>
      <vt:lpstr>NBAQ Local 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Xiuli 吴秀丽</dc:creator>
  <cp:lastModifiedBy>Huang Siyuan 黄思源</cp:lastModifiedBy>
  <dcterms:created xsi:type="dcterms:W3CDTF">2020-05-14T03:38:54Z</dcterms:created>
  <dcterms:modified xsi:type="dcterms:W3CDTF">2023-01-11T05:50:10Z</dcterms:modified>
</cp:coreProperties>
</file>